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1565" yWindow="-15" windowWidth="13635" windowHeight="12360"/>
  </bookViews>
  <sheets>
    <sheet name="2010-2011 Degrees" sheetId="1" r:id="rId1"/>
    <sheet name="Data Notes" sheetId="2" r:id="rId2"/>
  </sheets>
  <calcPr calcId="125725"/>
</workbook>
</file>

<file path=xl/calcChain.xml><?xml version="1.0" encoding="utf-8"?>
<calcChain xmlns="http://schemas.openxmlformats.org/spreadsheetml/2006/main">
  <c r="AB42" i="1"/>
  <c r="P64" l="1"/>
  <c r="D64"/>
  <c r="P19"/>
  <c r="M19"/>
  <c r="P18"/>
  <c r="E19"/>
  <c r="D19"/>
  <c r="X36"/>
  <c r="X37"/>
  <c r="X38"/>
  <c r="X40" s="1"/>
  <c r="X39"/>
  <c r="AC39"/>
  <c r="AB39"/>
  <c r="W40"/>
  <c r="V40"/>
  <c r="S40"/>
  <c r="AC116"/>
  <c r="L76"/>
  <c r="AA76"/>
  <c r="U76"/>
  <c r="R76"/>
  <c r="O76"/>
  <c r="O171"/>
  <c r="AC107"/>
  <c r="AB107"/>
  <c r="AA107"/>
  <c r="U107"/>
  <c r="R107"/>
  <c r="O107"/>
  <c r="L107"/>
  <c r="I107"/>
  <c r="F107"/>
  <c r="AD107" s="1"/>
  <c r="AC43"/>
  <c r="AB43"/>
  <c r="AA43"/>
  <c r="U43"/>
  <c r="R43"/>
  <c r="O43"/>
  <c r="L43"/>
  <c r="I43"/>
  <c r="AC38"/>
  <c r="AB38"/>
  <c r="AA38"/>
  <c r="U38"/>
  <c r="R38"/>
  <c r="O38"/>
  <c r="L38"/>
  <c r="I38"/>
  <c r="F62"/>
  <c r="F63"/>
  <c r="I62"/>
  <c r="I63"/>
  <c r="L62"/>
  <c r="L63"/>
  <c r="O62"/>
  <c r="O63"/>
  <c r="R62"/>
  <c r="R63"/>
  <c r="U62"/>
  <c r="U63"/>
  <c r="AA62"/>
  <c r="AA63"/>
  <c r="AC88"/>
  <c r="AB88"/>
  <c r="AA88"/>
  <c r="U88"/>
  <c r="R88"/>
  <c r="O88"/>
  <c r="L88"/>
  <c r="I88"/>
  <c r="AC24"/>
  <c r="AB24"/>
  <c r="AA24"/>
  <c r="U24"/>
  <c r="R24"/>
  <c r="O24"/>
  <c r="L24"/>
  <c r="I24"/>
  <c r="F24"/>
  <c r="AC49"/>
  <c r="AB49"/>
  <c r="AA49"/>
  <c r="U49"/>
  <c r="R49"/>
  <c r="O49"/>
  <c r="L49"/>
  <c r="I49"/>
  <c r="F38"/>
  <c r="F43"/>
  <c r="F49"/>
  <c r="F88"/>
  <c r="AD88" l="1"/>
  <c r="AD24"/>
  <c r="AD38"/>
  <c r="AD49"/>
  <c r="AD62"/>
  <c r="AD43"/>
  <c r="AD63"/>
  <c r="I5" l="1"/>
  <c r="D118" l="1"/>
  <c r="D25"/>
  <c r="D213"/>
  <c r="D205"/>
  <c r="D92"/>
  <c r="D18"/>
  <c r="E51"/>
  <c r="E44"/>
  <c r="E40"/>
  <c r="E34"/>
  <c r="E25"/>
  <c r="E213"/>
  <c r="D51"/>
  <c r="D44"/>
  <c r="D40"/>
  <c r="D34"/>
  <c r="Z19"/>
  <c r="Y19"/>
  <c r="D188"/>
  <c r="E108"/>
  <c r="G108"/>
  <c r="H108"/>
  <c r="J108"/>
  <c r="K108"/>
  <c r="M108"/>
  <c r="N108"/>
  <c r="P108"/>
  <c r="Q108"/>
  <c r="S108"/>
  <c r="T108"/>
  <c r="Y108"/>
  <c r="Z108"/>
  <c r="D108"/>
  <c r="E64"/>
  <c r="AC63"/>
  <c r="AB63"/>
  <c r="AC62"/>
  <c r="AB62"/>
  <c r="G44"/>
  <c r="H44"/>
  <c r="J44"/>
  <c r="K44"/>
  <c r="M44"/>
  <c r="N44"/>
  <c r="P44"/>
  <c r="Q44"/>
  <c r="S44"/>
  <c r="T44"/>
  <c r="Y44"/>
  <c r="Z44"/>
  <c r="T25"/>
  <c r="S25"/>
  <c r="Q25"/>
  <c r="P25"/>
  <c r="N25"/>
  <c r="M25"/>
  <c r="K25"/>
  <c r="J25"/>
  <c r="H25"/>
  <c r="G25"/>
  <c r="M213" l="1"/>
  <c r="G174"/>
  <c r="H174"/>
  <c r="E18"/>
  <c r="G18"/>
  <c r="H18"/>
  <c r="F5" l="1"/>
  <c r="L5"/>
  <c r="O5"/>
  <c r="R5"/>
  <c r="U5"/>
  <c r="AA5"/>
  <c r="AB5"/>
  <c r="AC5"/>
  <c r="F8"/>
  <c r="I8"/>
  <c r="L8"/>
  <c r="O8"/>
  <c r="R8"/>
  <c r="U8"/>
  <c r="AA8"/>
  <c r="AB8"/>
  <c r="AC8"/>
  <c r="F9"/>
  <c r="I9"/>
  <c r="L9"/>
  <c r="O9"/>
  <c r="R9"/>
  <c r="U9"/>
  <c r="AA9"/>
  <c r="AB9"/>
  <c r="AC9"/>
  <c r="F10"/>
  <c r="I10"/>
  <c r="L10"/>
  <c r="O10"/>
  <c r="R10"/>
  <c r="U10"/>
  <c r="AA10"/>
  <c r="AB10"/>
  <c r="AC10"/>
  <c r="F11"/>
  <c r="I11"/>
  <c r="L11"/>
  <c r="O11"/>
  <c r="R11"/>
  <c r="U11"/>
  <c r="AA11"/>
  <c r="AB11"/>
  <c r="AC11"/>
  <c r="F12"/>
  <c r="I12"/>
  <c r="L12"/>
  <c r="O12"/>
  <c r="R12"/>
  <c r="U12"/>
  <c r="AA12"/>
  <c r="AB12"/>
  <c r="AC12"/>
  <c r="F13"/>
  <c r="I13"/>
  <c r="L13"/>
  <c r="O13"/>
  <c r="R13"/>
  <c r="U13"/>
  <c r="AA13"/>
  <c r="AB13"/>
  <c r="AC13"/>
  <c r="F14"/>
  <c r="I14"/>
  <c r="L14"/>
  <c r="O14"/>
  <c r="R14"/>
  <c r="U14"/>
  <c r="AA14"/>
  <c r="AB14"/>
  <c r="AC14"/>
  <c r="F15"/>
  <c r="I15"/>
  <c r="L15"/>
  <c r="O15"/>
  <c r="R15"/>
  <c r="U15"/>
  <c r="AA15"/>
  <c r="AB15"/>
  <c r="AC15"/>
  <c r="F16"/>
  <c r="I16"/>
  <c r="L16"/>
  <c r="O16"/>
  <c r="R16"/>
  <c r="U16"/>
  <c r="AA16"/>
  <c r="AB16"/>
  <c r="AC16"/>
  <c r="F17"/>
  <c r="I17"/>
  <c r="L17"/>
  <c r="O17"/>
  <c r="R17"/>
  <c r="U17"/>
  <c r="AA17"/>
  <c r="AB17"/>
  <c r="AC17"/>
  <c r="J18"/>
  <c r="K18"/>
  <c r="L18"/>
  <c r="M18"/>
  <c r="N18"/>
  <c r="Q18"/>
  <c r="Q19" s="1"/>
  <c r="S18"/>
  <c r="T18"/>
  <c r="U18"/>
  <c r="G19"/>
  <c r="H19"/>
  <c r="I19"/>
  <c r="J19"/>
  <c r="K19"/>
  <c r="L19"/>
  <c r="N19"/>
  <c r="O19"/>
  <c r="S19"/>
  <c r="T19"/>
  <c r="U19"/>
  <c r="F21"/>
  <c r="I21"/>
  <c r="L21"/>
  <c r="O21"/>
  <c r="O25" s="1"/>
  <c r="R21"/>
  <c r="U21"/>
  <c r="AA21"/>
  <c r="AB21"/>
  <c r="AC21"/>
  <c r="F22"/>
  <c r="I22"/>
  <c r="L22"/>
  <c r="L25" s="1"/>
  <c r="O22"/>
  <c r="R22"/>
  <c r="U22"/>
  <c r="AA22"/>
  <c r="AA25" s="1"/>
  <c r="AB22"/>
  <c r="AC22"/>
  <c r="F23"/>
  <c r="F25" s="1"/>
  <c r="I23"/>
  <c r="L23"/>
  <c r="O23"/>
  <c r="R23"/>
  <c r="U23"/>
  <c r="AA23"/>
  <c r="AB23"/>
  <c r="AC23"/>
  <c r="AD23"/>
  <c r="Y25"/>
  <c r="Z25"/>
  <c r="F27"/>
  <c r="I27"/>
  <c r="L27"/>
  <c r="O27"/>
  <c r="R27"/>
  <c r="U27"/>
  <c r="AA27"/>
  <c r="AB27"/>
  <c r="AC27"/>
  <c r="F29"/>
  <c r="I29"/>
  <c r="L29"/>
  <c r="O29"/>
  <c r="R29"/>
  <c r="U29"/>
  <c r="AA29"/>
  <c r="AB29"/>
  <c r="AC29"/>
  <c r="F30"/>
  <c r="I30"/>
  <c r="L30"/>
  <c r="O30"/>
  <c r="R30"/>
  <c r="U30"/>
  <c r="AA30"/>
  <c r="AB30"/>
  <c r="AC30"/>
  <c r="F31"/>
  <c r="I31"/>
  <c r="L31"/>
  <c r="O31"/>
  <c r="R31"/>
  <c r="R34" s="1"/>
  <c r="U31"/>
  <c r="U34" s="1"/>
  <c r="AA31"/>
  <c r="AB31"/>
  <c r="AC31"/>
  <c r="F32"/>
  <c r="I32"/>
  <c r="L32"/>
  <c r="O32"/>
  <c r="R32"/>
  <c r="U32"/>
  <c r="AA32"/>
  <c r="AB32"/>
  <c r="AC32"/>
  <c r="F33"/>
  <c r="I33"/>
  <c r="L33"/>
  <c r="O33"/>
  <c r="R33"/>
  <c r="U33"/>
  <c r="AA33"/>
  <c r="AB33"/>
  <c r="AC33"/>
  <c r="G34"/>
  <c r="H34"/>
  <c r="J34"/>
  <c r="K34"/>
  <c r="M34"/>
  <c r="N34"/>
  <c r="P34"/>
  <c r="Q34"/>
  <c r="S34"/>
  <c r="T34"/>
  <c r="Y34"/>
  <c r="Z34"/>
  <c r="F36"/>
  <c r="I36"/>
  <c r="L36"/>
  <c r="O36"/>
  <c r="R36"/>
  <c r="U36"/>
  <c r="AA36"/>
  <c r="AB36"/>
  <c r="AC36"/>
  <c r="F37"/>
  <c r="I37"/>
  <c r="L37"/>
  <c r="O37"/>
  <c r="R37"/>
  <c r="U37"/>
  <c r="AA37"/>
  <c r="AB37"/>
  <c r="AC37"/>
  <c r="F39"/>
  <c r="I39"/>
  <c r="L39"/>
  <c r="O39"/>
  <c r="R39"/>
  <c r="U39"/>
  <c r="AA39"/>
  <c r="G40"/>
  <c r="H40"/>
  <c r="J40"/>
  <c r="K40"/>
  <c r="M40"/>
  <c r="N40"/>
  <c r="P40"/>
  <c r="Q40"/>
  <c r="AC40" s="1"/>
  <c r="T40"/>
  <c r="Y40"/>
  <c r="Z40"/>
  <c r="F42"/>
  <c r="F44" s="1"/>
  <c r="I42"/>
  <c r="I44" s="1"/>
  <c r="L42"/>
  <c r="L44" s="1"/>
  <c r="O42"/>
  <c r="O44" s="1"/>
  <c r="R42"/>
  <c r="R44" s="1"/>
  <c r="U42"/>
  <c r="U44" s="1"/>
  <c r="AA42"/>
  <c r="AA44" s="1"/>
  <c r="AB44"/>
  <c r="AC42"/>
  <c r="AC44" s="1"/>
  <c r="F46"/>
  <c r="I46"/>
  <c r="L46"/>
  <c r="O46"/>
  <c r="R46"/>
  <c r="U46"/>
  <c r="AA46"/>
  <c r="AB46"/>
  <c r="AC46"/>
  <c r="F48"/>
  <c r="I48"/>
  <c r="I51" s="1"/>
  <c r="L48"/>
  <c r="L51" s="1"/>
  <c r="O48"/>
  <c r="R48"/>
  <c r="U48"/>
  <c r="AA48"/>
  <c r="AA51" s="1"/>
  <c r="AB48"/>
  <c r="AC48"/>
  <c r="F50"/>
  <c r="I50"/>
  <c r="L50"/>
  <c r="O50"/>
  <c r="R50"/>
  <c r="U50"/>
  <c r="U51" s="1"/>
  <c r="AA50"/>
  <c r="AB50"/>
  <c r="AC50"/>
  <c r="G51"/>
  <c r="H51"/>
  <c r="J51"/>
  <c r="K51"/>
  <c r="M51"/>
  <c r="N51"/>
  <c r="P51"/>
  <c r="Q51"/>
  <c r="S51"/>
  <c r="T51"/>
  <c r="Y51"/>
  <c r="Z51"/>
  <c r="F53"/>
  <c r="I53"/>
  <c r="L53"/>
  <c r="O53"/>
  <c r="R53"/>
  <c r="U53"/>
  <c r="AA53"/>
  <c r="AB53"/>
  <c r="AC53"/>
  <c r="F54"/>
  <c r="I54"/>
  <c r="L54"/>
  <c r="O54"/>
  <c r="R54"/>
  <c r="U54"/>
  <c r="AA54"/>
  <c r="AB54"/>
  <c r="AC54"/>
  <c r="F55"/>
  <c r="I55"/>
  <c r="L55"/>
  <c r="O55"/>
  <c r="R55"/>
  <c r="U55"/>
  <c r="AA55"/>
  <c r="AB55"/>
  <c r="AC55"/>
  <c r="F56"/>
  <c r="I56"/>
  <c r="L56"/>
  <c r="O56"/>
  <c r="R56"/>
  <c r="U56"/>
  <c r="AA56"/>
  <c r="AB56"/>
  <c r="AC56"/>
  <c r="F57"/>
  <c r="I57"/>
  <c r="L57"/>
  <c r="O57"/>
  <c r="R57"/>
  <c r="U57"/>
  <c r="AA57"/>
  <c r="AB57"/>
  <c r="AC57"/>
  <c r="F58"/>
  <c r="I58"/>
  <c r="L58"/>
  <c r="O58"/>
  <c r="R58"/>
  <c r="U58"/>
  <c r="AA58"/>
  <c r="AB58"/>
  <c r="AC58"/>
  <c r="F59"/>
  <c r="I59"/>
  <c r="L59"/>
  <c r="O59"/>
  <c r="R59"/>
  <c r="U59"/>
  <c r="AA59"/>
  <c r="AB59"/>
  <c r="AC59"/>
  <c r="F60"/>
  <c r="I60"/>
  <c r="L60"/>
  <c r="O60"/>
  <c r="R60"/>
  <c r="R64" s="1"/>
  <c r="U60"/>
  <c r="AA60"/>
  <c r="AB60"/>
  <c r="AC60"/>
  <c r="F61"/>
  <c r="I61"/>
  <c r="L61"/>
  <c r="O61"/>
  <c r="R61"/>
  <c r="U61"/>
  <c r="AA61"/>
  <c r="AB61"/>
  <c r="AC61"/>
  <c r="G64"/>
  <c r="H64"/>
  <c r="J64"/>
  <c r="K64"/>
  <c r="M64"/>
  <c r="N64"/>
  <c r="Q64"/>
  <c r="S64"/>
  <c r="T64"/>
  <c r="Y64"/>
  <c r="Z64"/>
  <c r="F66"/>
  <c r="I66"/>
  <c r="L66"/>
  <c r="O66"/>
  <c r="R66"/>
  <c r="U66"/>
  <c r="AA66"/>
  <c r="AB66"/>
  <c r="AC66"/>
  <c r="F68"/>
  <c r="I68"/>
  <c r="AB68"/>
  <c r="AC68"/>
  <c r="F69"/>
  <c r="I69"/>
  <c r="L69"/>
  <c r="L70" s="1"/>
  <c r="O69"/>
  <c r="O70" s="1"/>
  <c r="R69"/>
  <c r="R70" s="1"/>
  <c r="U69"/>
  <c r="U70" s="1"/>
  <c r="AA69"/>
  <c r="AA70" s="1"/>
  <c r="AB69"/>
  <c r="AC69"/>
  <c r="D70"/>
  <c r="E70"/>
  <c r="G70"/>
  <c r="H70"/>
  <c r="I70"/>
  <c r="J70"/>
  <c r="K70"/>
  <c r="M70"/>
  <c r="N70"/>
  <c r="P70"/>
  <c r="Q70"/>
  <c r="S70"/>
  <c r="T70"/>
  <c r="Y70"/>
  <c r="Z70"/>
  <c r="F72"/>
  <c r="I72"/>
  <c r="L72"/>
  <c r="O72"/>
  <c r="R72"/>
  <c r="U72"/>
  <c r="AA72"/>
  <c r="AB72"/>
  <c r="AC72"/>
  <c r="F73"/>
  <c r="I73"/>
  <c r="L73"/>
  <c r="O73"/>
  <c r="R73"/>
  <c r="U73"/>
  <c r="AA73"/>
  <c r="AB73"/>
  <c r="AC73"/>
  <c r="F74"/>
  <c r="I74"/>
  <c r="L74"/>
  <c r="O74"/>
  <c r="R74"/>
  <c r="U74"/>
  <c r="AA74"/>
  <c r="AB74"/>
  <c r="AC74"/>
  <c r="F75"/>
  <c r="I75"/>
  <c r="L75"/>
  <c r="O75"/>
  <c r="R75"/>
  <c r="U75"/>
  <c r="AA75"/>
  <c r="AB75"/>
  <c r="AC75"/>
  <c r="F76"/>
  <c r="I76"/>
  <c r="AB76"/>
  <c r="AC76"/>
  <c r="F77"/>
  <c r="I77"/>
  <c r="L77"/>
  <c r="O77"/>
  <c r="R77"/>
  <c r="U77"/>
  <c r="AA77"/>
  <c r="AB77"/>
  <c r="AC77"/>
  <c r="F78"/>
  <c r="I78"/>
  <c r="L78"/>
  <c r="O78"/>
  <c r="R78"/>
  <c r="U78"/>
  <c r="AA78"/>
  <c r="AB78"/>
  <c r="AC78"/>
  <c r="F79"/>
  <c r="I79"/>
  <c r="L79"/>
  <c r="O79"/>
  <c r="R79"/>
  <c r="U79"/>
  <c r="AA79"/>
  <c r="AB79"/>
  <c r="AC79"/>
  <c r="F80"/>
  <c r="I80"/>
  <c r="L80"/>
  <c r="O80"/>
  <c r="R80"/>
  <c r="U80"/>
  <c r="AA80"/>
  <c r="AB80"/>
  <c r="AC80"/>
  <c r="F81"/>
  <c r="I81"/>
  <c r="L81"/>
  <c r="O81"/>
  <c r="R81"/>
  <c r="U81"/>
  <c r="AA81"/>
  <c r="AB81"/>
  <c r="AC81"/>
  <c r="F82"/>
  <c r="I82"/>
  <c r="AD82" s="1"/>
  <c r="AB82"/>
  <c r="AC82"/>
  <c r="D83"/>
  <c r="E83"/>
  <c r="G83"/>
  <c r="H83"/>
  <c r="J83"/>
  <c r="K83"/>
  <c r="M83"/>
  <c r="N83"/>
  <c r="P83"/>
  <c r="Q83"/>
  <c r="Q93" s="1"/>
  <c r="S83"/>
  <c r="T83"/>
  <c r="Y83"/>
  <c r="Z83"/>
  <c r="F85"/>
  <c r="I85"/>
  <c r="L85"/>
  <c r="O85"/>
  <c r="R85"/>
  <c r="U85"/>
  <c r="AA85"/>
  <c r="AB85"/>
  <c r="AC85"/>
  <c r="F86"/>
  <c r="I86"/>
  <c r="L86"/>
  <c r="O86"/>
  <c r="R86"/>
  <c r="U86"/>
  <c r="AA86"/>
  <c r="AB86"/>
  <c r="AC86"/>
  <c r="F87"/>
  <c r="I87"/>
  <c r="L87"/>
  <c r="O87"/>
  <c r="R87"/>
  <c r="U87"/>
  <c r="AA87"/>
  <c r="AB87"/>
  <c r="AC87"/>
  <c r="F89"/>
  <c r="I89"/>
  <c r="L89"/>
  <c r="O89"/>
  <c r="R89"/>
  <c r="U89"/>
  <c r="AA89"/>
  <c r="AB89"/>
  <c r="AC89"/>
  <c r="F90"/>
  <c r="I90"/>
  <c r="L90"/>
  <c r="O90"/>
  <c r="R90"/>
  <c r="U90"/>
  <c r="AA90"/>
  <c r="AB90"/>
  <c r="AC90"/>
  <c r="F91"/>
  <c r="I91"/>
  <c r="L91"/>
  <c r="O91"/>
  <c r="R91"/>
  <c r="U91"/>
  <c r="AA91"/>
  <c r="AB91"/>
  <c r="AC91"/>
  <c r="E92"/>
  <c r="G92"/>
  <c r="H92"/>
  <c r="J92"/>
  <c r="K92"/>
  <c r="M92"/>
  <c r="N92"/>
  <c r="P92"/>
  <c r="Q92"/>
  <c r="S92"/>
  <c r="S93" s="1"/>
  <c r="T92"/>
  <c r="T93" s="1"/>
  <c r="Y92"/>
  <c r="Z92"/>
  <c r="J93"/>
  <c r="K93"/>
  <c r="P93"/>
  <c r="F95"/>
  <c r="I95"/>
  <c r="L95"/>
  <c r="O95"/>
  <c r="R95"/>
  <c r="U95"/>
  <c r="AA95"/>
  <c r="AB95"/>
  <c r="AC95"/>
  <c r="F97"/>
  <c r="F99" s="1"/>
  <c r="I97"/>
  <c r="L97"/>
  <c r="O97"/>
  <c r="R97"/>
  <c r="R99" s="1"/>
  <c r="U97"/>
  <c r="AA97"/>
  <c r="AB97"/>
  <c r="AC97"/>
  <c r="F98"/>
  <c r="I98"/>
  <c r="L98"/>
  <c r="O98"/>
  <c r="R98"/>
  <c r="U98"/>
  <c r="AA98"/>
  <c r="AB98"/>
  <c r="AC98"/>
  <c r="D99"/>
  <c r="E99"/>
  <c r="G99"/>
  <c r="H99"/>
  <c r="J99"/>
  <c r="K99"/>
  <c r="M99"/>
  <c r="N99"/>
  <c r="P99"/>
  <c r="Q99"/>
  <c r="S99"/>
  <c r="T99"/>
  <c r="Y99"/>
  <c r="Z99"/>
  <c r="F101"/>
  <c r="I101"/>
  <c r="L101"/>
  <c r="O101"/>
  <c r="R101"/>
  <c r="U101"/>
  <c r="AA101"/>
  <c r="AB101"/>
  <c r="AC101"/>
  <c r="F102"/>
  <c r="I102"/>
  <c r="L102"/>
  <c r="O102"/>
  <c r="R102"/>
  <c r="U102"/>
  <c r="AA102"/>
  <c r="AB102"/>
  <c r="AC102"/>
  <c r="F103"/>
  <c r="I103"/>
  <c r="L103"/>
  <c r="O103"/>
  <c r="R103"/>
  <c r="U103"/>
  <c r="AA103"/>
  <c r="AB103"/>
  <c r="AC103"/>
  <c r="D104"/>
  <c r="E104"/>
  <c r="G104"/>
  <c r="H104"/>
  <c r="J104"/>
  <c r="K104"/>
  <c r="M104"/>
  <c r="N104"/>
  <c r="P104"/>
  <c r="Q104"/>
  <c r="S104"/>
  <c r="T104"/>
  <c r="Y104"/>
  <c r="Z104"/>
  <c r="F106"/>
  <c r="F108" s="1"/>
  <c r="I106"/>
  <c r="I108" s="1"/>
  <c r="L106"/>
  <c r="L108" s="1"/>
  <c r="O106"/>
  <c r="O108" s="1"/>
  <c r="R106"/>
  <c r="R108" s="1"/>
  <c r="U106"/>
  <c r="U108" s="1"/>
  <c r="AA106"/>
  <c r="AA108" s="1"/>
  <c r="AB106"/>
  <c r="AB108" s="1"/>
  <c r="AC106"/>
  <c r="AC108" s="1"/>
  <c r="F110"/>
  <c r="I110"/>
  <c r="L110"/>
  <c r="O110"/>
  <c r="R110"/>
  <c r="U110"/>
  <c r="AA110"/>
  <c r="AB110"/>
  <c r="AD110" s="1"/>
  <c r="AC110"/>
  <c r="F111"/>
  <c r="I111"/>
  <c r="L111"/>
  <c r="O111"/>
  <c r="R111"/>
  <c r="U111"/>
  <c r="AA111"/>
  <c r="AB111"/>
  <c r="AC111"/>
  <c r="D112"/>
  <c r="E112"/>
  <c r="G112"/>
  <c r="H112"/>
  <c r="J112"/>
  <c r="K112"/>
  <c r="M112"/>
  <c r="N112"/>
  <c r="P112"/>
  <c r="Q112"/>
  <c r="S112"/>
  <c r="T112"/>
  <c r="Y112"/>
  <c r="Z112"/>
  <c r="F114"/>
  <c r="I114"/>
  <c r="L114"/>
  <c r="O114"/>
  <c r="R114"/>
  <c r="U114"/>
  <c r="AA114"/>
  <c r="AB114"/>
  <c r="AC114"/>
  <c r="F115"/>
  <c r="I115"/>
  <c r="L115"/>
  <c r="O115"/>
  <c r="R115"/>
  <c r="U115"/>
  <c r="AA115"/>
  <c r="AB115"/>
  <c r="AC115"/>
  <c r="F116"/>
  <c r="I116"/>
  <c r="L116"/>
  <c r="O116"/>
  <c r="R116"/>
  <c r="U116"/>
  <c r="AA116"/>
  <c r="AB116"/>
  <c r="F117"/>
  <c r="I117"/>
  <c r="L117"/>
  <c r="O117"/>
  <c r="R117"/>
  <c r="U117"/>
  <c r="AA117"/>
  <c r="AB117"/>
  <c r="AC117"/>
  <c r="E118"/>
  <c r="G118"/>
  <c r="H118"/>
  <c r="J118"/>
  <c r="K118"/>
  <c r="M118"/>
  <c r="N118"/>
  <c r="P118"/>
  <c r="Q118"/>
  <c r="S118"/>
  <c r="T118"/>
  <c r="Y118"/>
  <c r="Z118"/>
  <c r="F120"/>
  <c r="I120"/>
  <c r="L120"/>
  <c r="O120"/>
  <c r="R120"/>
  <c r="U120"/>
  <c r="AA120"/>
  <c r="AB120"/>
  <c r="AC120"/>
  <c r="F122"/>
  <c r="I122"/>
  <c r="L122"/>
  <c r="O122"/>
  <c r="R122"/>
  <c r="U122"/>
  <c r="AA122"/>
  <c r="AB122"/>
  <c r="AC122"/>
  <c r="F123"/>
  <c r="I123"/>
  <c r="L123"/>
  <c r="O123"/>
  <c r="R123"/>
  <c r="U123"/>
  <c r="AA123"/>
  <c r="AB123"/>
  <c r="AC123"/>
  <c r="F124"/>
  <c r="I124"/>
  <c r="L124"/>
  <c r="O124"/>
  <c r="R124"/>
  <c r="U124"/>
  <c r="AA124"/>
  <c r="AB124"/>
  <c r="AC124"/>
  <c r="F125"/>
  <c r="I125"/>
  <c r="L125"/>
  <c r="O125"/>
  <c r="R125"/>
  <c r="U125"/>
  <c r="AA125"/>
  <c r="AB125"/>
  <c r="AC125"/>
  <c r="F126"/>
  <c r="I126"/>
  <c r="L126"/>
  <c r="O126"/>
  <c r="R126"/>
  <c r="U126"/>
  <c r="AA126"/>
  <c r="AB126"/>
  <c r="AC126"/>
  <c r="F127"/>
  <c r="I127"/>
  <c r="L127"/>
  <c r="O127"/>
  <c r="R127"/>
  <c r="U127"/>
  <c r="AA127"/>
  <c r="AB127"/>
  <c r="AC127"/>
  <c r="F128"/>
  <c r="I128"/>
  <c r="L128"/>
  <c r="O128"/>
  <c r="R128"/>
  <c r="U128"/>
  <c r="AA128"/>
  <c r="AB128"/>
  <c r="AD128" s="1"/>
  <c r="AC128"/>
  <c r="D129"/>
  <c r="E129"/>
  <c r="G129"/>
  <c r="H129"/>
  <c r="J129"/>
  <c r="K129"/>
  <c r="M129"/>
  <c r="N129"/>
  <c r="P129"/>
  <c r="Q129"/>
  <c r="S129"/>
  <c r="T129"/>
  <c r="Y129"/>
  <c r="Z129"/>
  <c r="F131"/>
  <c r="I131"/>
  <c r="L131"/>
  <c r="O131"/>
  <c r="R131"/>
  <c r="U131"/>
  <c r="AA131"/>
  <c r="AB131"/>
  <c r="AC131"/>
  <c r="F137"/>
  <c r="I137"/>
  <c r="L137"/>
  <c r="O137"/>
  <c r="R137"/>
  <c r="U137"/>
  <c r="AA137"/>
  <c r="AB137"/>
  <c r="AC137"/>
  <c r="F138"/>
  <c r="I138"/>
  <c r="L138"/>
  <c r="O138"/>
  <c r="R138"/>
  <c r="U138"/>
  <c r="AA138"/>
  <c r="AB138"/>
  <c r="AC138"/>
  <c r="D139"/>
  <c r="E139"/>
  <c r="G139"/>
  <c r="H139"/>
  <c r="J139"/>
  <c r="K139"/>
  <c r="M139"/>
  <c r="N139"/>
  <c r="P139"/>
  <c r="Q139"/>
  <c r="S139"/>
  <c r="T139"/>
  <c r="Y139"/>
  <c r="Z139"/>
  <c r="F141"/>
  <c r="I141"/>
  <c r="L141"/>
  <c r="O141"/>
  <c r="R141"/>
  <c r="U141"/>
  <c r="AA141"/>
  <c r="AB141"/>
  <c r="AC141"/>
  <c r="F142"/>
  <c r="I142"/>
  <c r="L142"/>
  <c r="O142"/>
  <c r="R142"/>
  <c r="U142"/>
  <c r="AA142"/>
  <c r="AB142"/>
  <c r="AC142"/>
  <c r="D143"/>
  <c r="E143"/>
  <c r="G143"/>
  <c r="H143"/>
  <c r="J143"/>
  <c r="K143"/>
  <c r="M143"/>
  <c r="N143"/>
  <c r="P143"/>
  <c r="Q143"/>
  <c r="S143"/>
  <c r="S157" s="1"/>
  <c r="T143"/>
  <c r="Y143"/>
  <c r="Z143"/>
  <c r="F145"/>
  <c r="I145"/>
  <c r="L145"/>
  <c r="O145"/>
  <c r="R145"/>
  <c r="U145"/>
  <c r="AA145"/>
  <c r="AB145"/>
  <c r="AC145"/>
  <c r="F147"/>
  <c r="I147"/>
  <c r="L147"/>
  <c r="O147"/>
  <c r="R147"/>
  <c r="U147"/>
  <c r="AA147"/>
  <c r="AB147"/>
  <c r="AC147"/>
  <c r="F149"/>
  <c r="I149"/>
  <c r="L149"/>
  <c r="O149"/>
  <c r="R149"/>
  <c r="U149"/>
  <c r="AA149"/>
  <c r="AB149"/>
  <c r="AC149"/>
  <c r="F151"/>
  <c r="I151"/>
  <c r="L151"/>
  <c r="O151"/>
  <c r="R151"/>
  <c r="U151"/>
  <c r="AA151"/>
  <c r="AB151"/>
  <c r="AC151"/>
  <c r="F153"/>
  <c r="I153"/>
  <c r="L153"/>
  <c r="O153"/>
  <c r="R153"/>
  <c r="U153"/>
  <c r="AA153"/>
  <c r="AB153"/>
  <c r="AC153"/>
  <c r="F155"/>
  <c r="I155"/>
  <c r="L155"/>
  <c r="O155"/>
  <c r="R155"/>
  <c r="U155"/>
  <c r="AA155"/>
  <c r="AB155"/>
  <c r="AC155"/>
  <c r="J157"/>
  <c r="F161"/>
  <c r="I161"/>
  <c r="L161"/>
  <c r="O161"/>
  <c r="R161"/>
  <c r="R163" s="1"/>
  <c r="U161"/>
  <c r="U163" s="1"/>
  <c r="AA161"/>
  <c r="AB161"/>
  <c r="AC161"/>
  <c r="F162"/>
  <c r="I162"/>
  <c r="L162"/>
  <c r="O162"/>
  <c r="R162"/>
  <c r="U162"/>
  <c r="AA162"/>
  <c r="AB162"/>
  <c r="AC162"/>
  <c r="D163"/>
  <c r="D167" s="1"/>
  <c r="E163"/>
  <c r="F163"/>
  <c r="G163"/>
  <c r="H163"/>
  <c r="J163"/>
  <c r="K163"/>
  <c r="M163"/>
  <c r="N163"/>
  <c r="P163"/>
  <c r="Q163"/>
  <c r="S163"/>
  <c r="T163"/>
  <c r="F165"/>
  <c r="I165"/>
  <c r="L165"/>
  <c r="L167" s="1"/>
  <c r="O165"/>
  <c r="R165"/>
  <c r="U165"/>
  <c r="AA165"/>
  <c r="AB165"/>
  <c r="AC165"/>
  <c r="E167"/>
  <c r="G167"/>
  <c r="H167"/>
  <c r="J167"/>
  <c r="K167"/>
  <c r="M167"/>
  <c r="N167"/>
  <c r="P167"/>
  <c r="Q167"/>
  <c r="S167"/>
  <c r="T167"/>
  <c r="Y167"/>
  <c r="Z167"/>
  <c r="F171"/>
  <c r="I171"/>
  <c r="L171"/>
  <c r="R171"/>
  <c r="U171"/>
  <c r="AA171"/>
  <c r="AB171"/>
  <c r="AC171"/>
  <c r="F172"/>
  <c r="I172"/>
  <c r="L172"/>
  <c r="O172"/>
  <c r="R172"/>
  <c r="U172"/>
  <c r="AA172"/>
  <c r="AB172"/>
  <c r="AC172"/>
  <c r="F173"/>
  <c r="I173"/>
  <c r="L173"/>
  <c r="O173"/>
  <c r="R173"/>
  <c r="U173"/>
  <c r="AA173"/>
  <c r="AB173"/>
  <c r="AC173"/>
  <c r="D174"/>
  <c r="E174"/>
  <c r="J174"/>
  <c r="K174"/>
  <c r="M174"/>
  <c r="N174"/>
  <c r="P174"/>
  <c r="Q174"/>
  <c r="S174"/>
  <c r="T174"/>
  <c r="U174"/>
  <c r="Y174"/>
  <c r="Z174"/>
  <c r="F176"/>
  <c r="I176"/>
  <c r="L176"/>
  <c r="O176"/>
  <c r="R176"/>
  <c r="U176"/>
  <c r="AA176"/>
  <c r="AB176"/>
  <c r="AC176"/>
  <c r="F178"/>
  <c r="I178"/>
  <c r="L178"/>
  <c r="O178"/>
  <c r="R178"/>
  <c r="R180" s="1"/>
  <c r="U178"/>
  <c r="AA178"/>
  <c r="AB178"/>
  <c r="AC178"/>
  <c r="F179"/>
  <c r="I179"/>
  <c r="L179"/>
  <c r="O179"/>
  <c r="R179"/>
  <c r="U179"/>
  <c r="AA179"/>
  <c r="AB179"/>
  <c r="AC179"/>
  <c r="D180"/>
  <c r="E180"/>
  <c r="G180"/>
  <c r="H180"/>
  <c r="J180"/>
  <c r="K180"/>
  <c r="M180"/>
  <c r="N180"/>
  <c r="P180"/>
  <c r="Q180"/>
  <c r="S180"/>
  <c r="T180"/>
  <c r="Z180"/>
  <c r="F182"/>
  <c r="I182"/>
  <c r="L182"/>
  <c r="O182"/>
  <c r="R182"/>
  <c r="U182"/>
  <c r="AA182"/>
  <c r="AB182"/>
  <c r="AC182"/>
  <c r="F185"/>
  <c r="I185"/>
  <c r="L185"/>
  <c r="O185"/>
  <c r="R185"/>
  <c r="U185"/>
  <c r="AA185"/>
  <c r="AB185"/>
  <c r="AC185"/>
  <c r="F186"/>
  <c r="I186"/>
  <c r="L186"/>
  <c r="O186"/>
  <c r="R186"/>
  <c r="U186"/>
  <c r="AA186"/>
  <c r="AB186"/>
  <c r="AC186"/>
  <c r="F187"/>
  <c r="I187"/>
  <c r="L187"/>
  <c r="O187"/>
  <c r="R187"/>
  <c r="U187"/>
  <c r="AA187"/>
  <c r="AB187"/>
  <c r="AC187"/>
  <c r="E188"/>
  <c r="E190" s="1"/>
  <c r="G188"/>
  <c r="H188"/>
  <c r="H190" s="1"/>
  <c r="J188"/>
  <c r="J190" s="1"/>
  <c r="K188"/>
  <c r="K190" s="1"/>
  <c r="M188"/>
  <c r="M190" s="1"/>
  <c r="N188"/>
  <c r="N190" s="1"/>
  <c r="P188"/>
  <c r="P190" s="1"/>
  <c r="Q188"/>
  <c r="Q190" s="1"/>
  <c r="S188"/>
  <c r="S190" s="1"/>
  <c r="T188"/>
  <c r="T190" s="1"/>
  <c r="Y188"/>
  <c r="Z188"/>
  <c r="G190"/>
  <c r="Y190"/>
  <c r="Z190"/>
  <c r="F194"/>
  <c r="I194"/>
  <c r="L194"/>
  <c r="O194"/>
  <c r="R194"/>
  <c r="U194"/>
  <c r="AA194"/>
  <c r="AB194"/>
  <c r="AC194"/>
  <c r="F197"/>
  <c r="I197"/>
  <c r="L197"/>
  <c r="O197"/>
  <c r="R197"/>
  <c r="U197"/>
  <c r="AA197"/>
  <c r="AB197"/>
  <c r="AC197"/>
  <c r="F199"/>
  <c r="I199"/>
  <c r="L199"/>
  <c r="O199"/>
  <c r="R199"/>
  <c r="U199"/>
  <c r="AA199"/>
  <c r="AB199"/>
  <c r="AC199"/>
  <c r="F201"/>
  <c r="I201"/>
  <c r="L201"/>
  <c r="O201"/>
  <c r="R201"/>
  <c r="U201"/>
  <c r="AA201"/>
  <c r="AB201"/>
  <c r="AC201"/>
  <c r="F203"/>
  <c r="I203"/>
  <c r="L203"/>
  <c r="O203"/>
  <c r="R203"/>
  <c r="U203"/>
  <c r="AA203"/>
  <c r="AB203"/>
  <c r="AC203"/>
  <c r="E205"/>
  <c r="G205"/>
  <c r="H205"/>
  <c r="J205"/>
  <c r="K205"/>
  <c r="M205"/>
  <c r="N205"/>
  <c r="P205"/>
  <c r="Q205"/>
  <c r="S205"/>
  <c r="T205"/>
  <c r="Y205"/>
  <c r="Z205"/>
  <c r="F209"/>
  <c r="I209"/>
  <c r="L209"/>
  <c r="O209"/>
  <c r="R209"/>
  <c r="U209"/>
  <c r="AA209"/>
  <c r="AB209"/>
  <c r="AC209"/>
  <c r="F210"/>
  <c r="I210"/>
  <c r="L210"/>
  <c r="O210"/>
  <c r="R210"/>
  <c r="U210"/>
  <c r="AA210"/>
  <c r="AB210"/>
  <c r="AC210"/>
  <c r="F211"/>
  <c r="I211"/>
  <c r="L211"/>
  <c r="O211"/>
  <c r="R211"/>
  <c r="U211"/>
  <c r="AA211"/>
  <c r="AB211"/>
  <c r="AC211"/>
  <c r="G213"/>
  <c r="H213"/>
  <c r="J213"/>
  <c r="K213"/>
  <c r="N213"/>
  <c r="P213"/>
  <c r="Q213"/>
  <c r="S213"/>
  <c r="T213"/>
  <c r="Y213"/>
  <c r="Z213"/>
  <c r="AA180" l="1"/>
  <c r="L143"/>
  <c r="L139"/>
  <c r="AD123"/>
  <c r="O99"/>
  <c r="Z93"/>
  <c r="AC64"/>
  <c r="AA64"/>
  <c r="O34"/>
  <c r="AD16"/>
  <c r="R19"/>
  <c r="J133"/>
  <c r="U83"/>
  <c r="K133"/>
  <c r="I104"/>
  <c r="O40"/>
  <c r="R25"/>
  <c r="AD10"/>
  <c r="R174"/>
  <c r="AA163"/>
  <c r="L163"/>
  <c r="U143"/>
  <c r="U99"/>
  <c r="I99"/>
  <c r="AA99"/>
  <c r="L99"/>
  <c r="AB64"/>
  <c r="U64"/>
  <c r="R51"/>
  <c r="AD39"/>
  <c r="I34"/>
  <c r="AB19"/>
  <c r="AB18"/>
  <c r="AC118"/>
  <c r="AD102"/>
  <c r="AE64"/>
  <c r="AB40"/>
  <c r="AD124"/>
  <c r="AD98"/>
  <c r="AD126"/>
  <c r="N93"/>
  <c r="AD131"/>
  <c r="AC104"/>
  <c r="AB104"/>
  <c r="E133"/>
  <c r="AD44"/>
  <c r="Z133"/>
  <c r="Y133"/>
  <c r="T133"/>
  <c r="S133"/>
  <c r="S216" s="1"/>
  <c r="U25"/>
  <c r="P157"/>
  <c r="Q133"/>
  <c r="P133"/>
  <c r="M133"/>
  <c r="N133"/>
  <c r="H133"/>
  <c r="G133"/>
  <c r="M157"/>
  <c r="G157"/>
  <c r="L129"/>
  <c r="O129"/>
  <c r="O64"/>
  <c r="U40"/>
  <c r="I40"/>
  <c r="R18"/>
  <c r="L174"/>
  <c r="I163"/>
  <c r="I143"/>
  <c r="T157"/>
  <c r="H157"/>
  <c r="U139"/>
  <c r="U157" s="1"/>
  <c r="I139"/>
  <c r="I157" s="1"/>
  <c r="L112"/>
  <c r="L34"/>
  <c r="L64"/>
  <c r="R213"/>
  <c r="U205"/>
  <c r="AA188"/>
  <c r="AA190" s="1"/>
  <c r="L188"/>
  <c r="L190" s="1"/>
  <c r="K157"/>
  <c r="K216" s="1"/>
  <c r="L118"/>
  <c r="O118"/>
  <c r="R118"/>
  <c r="R112"/>
  <c r="U104"/>
  <c r="L104"/>
  <c r="O104"/>
  <c r="R92"/>
  <c r="U92"/>
  <c r="U93" s="1"/>
  <c r="L40"/>
  <c r="R40"/>
  <c r="AD33"/>
  <c r="AA40"/>
  <c r="O163"/>
  <c r="Y157"/>
  <c r="D190"/>
  <c r="D157"/>
  <c r="F104"/>
  <c r="D133"/>
  <c r="D93"/>
  <c r="I174"/>
  <c r="F19"/>
  <c r="F18"/>
  <c r="AA34"/>
  <c r="I83"/>
  <c r="I25"/>
  <c r="I18"/>
  <c r="F174"/>
  <c r="I213"/>
  <c r="O205"/>
  <c r="R205"/>
  <c r="R188"/>
  <c r="U188"/>
  <c r="U190" s="1"/>
  <c r="I188"/>
  <c r="O180"/>
  <c r="U167"/>
  <c r="I167"/>
  <c r="O143"/>
  <c r="R143"/>
  <c r="R139"/>
  <c r="AD125"/>
  <c r="AA112"/>
  <c r="G93"/>
  <c r="L92"/>
  <c r="AD85"/>
  <c r="AD80"/>
  <c r="AD68"/>
  <c r="AD55"/>
  <c r="AD32"/>
  <c r="F34"/>
  <c r="AA129"/>
  <c r="AD91"/>
  <c r="AD79"/>
  <c r="AD74"/>
  <c r="AD22"/>
  <c r="O18"/>
  <c r="AD12"/>
  <c r="AD53"/>
  <c r="F64"/>
  <c r="AD211"/>
  <c r="L205"/>
  <c r="O167"/>
  <c r="L157"/>
  <c r="AD122"/>
  <c r="AA118"/>
  <c r="AD87"/>
  <c r="I92"/>
  <c r="AA83"/>
  <c r="AD75"/>
  <c r="AB70"/>
  <c r="AD50"/>
  <c r="AA18"/>
  <c r="O188"/>
  <c r="U180"/>
  <c r="I180"/>
  <c r="Z157"/>
  <c r="R129"/>
  <c r="U129"/>
  <c r="U118"/>
  <c r="I118"/>
  <c r="M93"/>
  <c r="H93"/>
  <c r="AD81"/>
  <c r="AD77"/>
  <c r="AD56"/>
  <c r="O51"/>
  <c r="F112"/>
  <c r="AC34"/>
  <c r="AD162"/>
  <c r="AA143"/>
  <c r="AD138"/>
  <c r="AA139"/>
  <c r="AA19"/>
  <c r="AD185"/>
  <c r="N157"/>
  <c r="AD90"/>
  <c r="O83"/>
  <c r="AC70"/>
  <c r="AD61"/>
  <c r="AD37"/>
  <c r="AA205"/>
  <c r="AA167"/>
  <c r="AD153"/>
  <c r="AC51"/>
  <c r="U213"/>
  <c r="U112"/>
  <c r="Q157"/>
  <c r="R104"/>
  <c r="O213"/>
  <c r="O139"/>
  <c r="O112"/>
  <c r="L213"/>
  <c r="I205"/>
  <c r="AD145"/>
  <c r="AB129"/>
  <c r="I129"/>
  <c r="I64"/>
  <c r="F213"/>
  <c r="AD172"/>
  <c r="AD187"/>
  <c r="AB143"/>
  <c r="AD120"/>
  <c r="AD117"/>
  <c r="AD115"/>
  <c r="F92"/>
  <c r="AB92"/>
  <c r="E93"/>
  <c r="AB83"/>
  <c r="AB51"/>
  <c r="AD46"/>
  <c r="AD31"/>
  <c r="AB34"/>
  <c r="AC25"/>
  <c r="AD30"/>
  <c r="AD29"/>
  <c r="AD57"/>
  <c r="AD60"/>
  <c r="AD69"/>
  <c r="Y93"/>
  <c r="AD73"/>
  <c r="AA92"/>
  <c r="AA93" s="1"/>
  <c r="AD95"/>
  <c r="AA104"/>
  <c r="AC129"/>
  <c r="AB139"/>
  <c r="AD141"/>
  <c r="AA174"/>
  <c r="AA213"/>
  <c r="AC213"/>
  <c r="J216"/>
  <c r="AD209"/>
  <c r="AB213"/>
  <c r="AD201"/>
  <c r="AD197"/>
  <c r="AD199"/>
  <c r="AB205"/>
  <c r="AC205"/>
  <c r="AD203"/>
  <c r="AD194"/>
  <c r="O190"/>
  <c r="AD179"/>
  <c r="AD176"/>
  <c r="AB174"/>
  <c r="AC174"/>
  <c r="AD173"/>
  <c r="AD171"/>
  <c r="AD165"/>
  <c r="AD167" s="1"/>
  <c r="AB167"/>
  <c r="AD161"/>
  <c r="AC167"/>
  <c r="R167"/>
  <c r="AB163"/>
  <c r="AD155"/>
  <c r="AD149"/>
  <c r="AD147"/>
  <c r="AD151"/>
  <c r="AD142"/>
  <c r="AC143"/>
  <c r="F143"/>
  <c r="AD5"/>
  <c r="AD137"/>
  <c r="AD139" s="1"/>
  <c r="AC139"/>
  <c r="F139"/>
  <c r="E157"/>
  <c r="AD27"/>
  <c r="AD127"/>
  <c r="F129"/>
  <c r="AB118"/>
  <c r="AD116"/>
  <c r="AD114"/>
  <c r="F118"/>
  <c r="I112"/>
  <c r="AD111"/>
  <c r="AB112"/>
  <c r="AD106"/>
  <c r="AD108" s="1"/>
  <c r="AD103"/>
  <c r="AC112"/>
  <c r="AD101"/>
  <c r="AD97"/>
  <c r="AD99" s="1"/>
  <c r="AB99"/>
  <c r="AC99"/>
  <c r="R83"/>
  <c r="AD72"/>
  <c r="AD89"/>
  <c r="O92"/>
  <c r="AC92"/>
  <c r="AD86"/>
  <c r="AD76"/>
  <c r="AC83"/>
  <c r="AD78"/>
  <c r="F70"/>
  <c r="AD66"/>
  <c r="AD59"/>
  <c r="AD54"/>
  <c r="AD42"/>
  <c r="F51"/>
  <c r="F40"/>
  <c r="AD36"/>
  <c r="AD40" s="1"/>
  <c r="AD21"/>
  <c r="AD25" s="1"/>
  <c r="AB25"/>
  <c r="AD14"/>
  <c r="AC19"/>
  <c r="AD8"/>
  <c r="AD15"/>
  <c r="AC18"/>
  <c r="AD17"/>
  <c r="AD11"/>
  <c r="AD9"/>
  <c r="AD13"/>
  <c r="AD210"/>
  <c r="F205"/>
  <c r="AD182"/>
  <c r="L180"/>
  <c r="R190"/>
  <c r="O174"/>
  <c r="AD186"/>
  <c r="F188"/>
  <c r="F190" s="1"/>
  <c r="AD178"/>
  <c r="F180"/>
  <c r="I190"/>
  <c r="AC163"/>
  <c r="R93"/>
  <c r="AB188"/>
  <c r="AB190" s="1"/>
  <c r="AB180"/>
  <c r="AC188"/>
  <c r="AC190" s="1"/>
  <c r="AC180"/>
  <c r="F83"/>
  <c r="AD48"/>
  <c r="AD51" s="1"/>
  <c r="F167"/>
  <c r="L83"/>
  <c r="L93" s="1"/>
  <c r="AD58"/>
  <c r="O157"/>
  <c r="AD129" l="1"/>
  <c r="AD213"/>
  <c r="AD205"/>
  <c r="R157"/>
  <c r="AD64"/>
  <c r="AB133"/>
  <c r="AC133"/>
  <c r="AD70"/>
  <c r="AD104"/>
  <c r="AD163"/>
  <c r="T216"/>
  <c r="R133"/>
  <c r="R216" s="1"/>
  <c r="AD118"/>
  <c r="AD112"/>
  <c r="E216"/>
  <c r="AD92"/>
  <c r="AD83"/>
  <c r="AD93" s="1"/>
  <c r="Y216"/>
  <c r="AA133"/>
  <c r="U133"/>
  <c r="U216" s="1"/>
  <c r="P216"/>
  <c r="L133"/>
  <c r="L216" s="1"/>
  <c r="M216"/>
  <c r="O133"/>
  <c r="O216" s="1"/>
  <c r="H216"/>
  <c r="G216"/>
  <c r="I133"/>
  <c r="I216" s="1"/>
  <c r="F133"/>
  <c r="AD188"/>
  <c r="AD190" s="1"/>
  <c r="I93"/>
  <c r="F157"/>
  <c r="D216"/>
  <c r="Z216"/>
  <c r="AA157"/>
  <c r="Q216"/>
  <c r="N216"/>
  <c r="O93"/>
  <c r="AD34"/>
  <c r="AB157"/>
  <c r="AC93"/>
  <c r="AD174"/>
  <c r="AC157"/>
  <c r="AD143"/>
  <c r="AD157" s="1"/>
  <c r="AB93"/>
  <c r="F93"/>
  <c r="AD19"/>
  <c r="AD18"/>
  <c r="AD180"/>
  <c r="AB216" l="1"/>
  <c r="AD133"/>
  <c r="AD216" s="1"/>
  <c r="F216"/>
  <c r="AA216"/>
  <c r="AC216"/>
</calcChain>
</file>

<file path=xl/comments1.xml><?xml version="1.0" encoding="utf-8"?>
<comments xmlns="http://schemas.openxmlformats.org/spreadsheetml/2006/main">
  <authors>
    <author>dktsang</author>
  </authors>
  <commentList>
    <comment ref="A131" author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<sst xmlns="http://schemas.openxmlformats.org/spreadsheetml/2006/main" count="211" uniqueCount="185">
  <si>
    <t>Bachelor's</t>
  </si>
  <si>
    <t>GRAND TOTALS</t>
  </si>
  <si>
    <t>SON Total</t>
  </si>
  <si>
    <t>Nursing Second BSN</t>
  </si>
  <si>
    <t>Nursing Completion Sequence</t>
  </si>
  <si>
    <t>Nursing</t>
  </si>
  <si>
    <t>School of Nursing</t>
  </si>
  <si>
    <t>SHS Total</t>
  </si>
  <si>
    <t>Wellness, Health Promotion</t>
  </si>
  <si>
    <t>Biomedical Diagnostic &amp; Therapeutic Science (Bachelor's)</t>
  </si>
  <si>
    <t>6040/41</t>
  </si>
  <si>
    <t>Occupational Safety &amp; Health</t>
  </si>
  <si>
    <t>Health Sciences</t>
  </si>
  <si>
    <t>Applied Health Science</t>
  </si>
  <si>
    <t>School of Health Sciences</t>
  </si>
  <si>
    <t>SECS Total</t>
  </si>
  <si>
    <t>Total</t>
  </si>
  <si>
    <t>Engineering Physics</t>
  </si>
  <si>
    <t>Engineering Biology</t>
  </si>
  <si>
    <t>Engineering Chemistry</t>
  </si>
  <si>
    <t>Joint with College of Arts and Sciences</t>
  </si>
  <si>
    <t>Mechanical Engineering</t>
  </si>
  <si>
    <t>Systems Engineering Total</t>
  </si>
  <si>
    <t>Industrial &amp; Systems Engineering</t>
  </si>
  <si>
    <t xml:space="preserve">Systems Engineering </t>
  </si>
  <si>
    <t>Electrical Engineering</t>
  </si>
  <si>
    <t>CSE Total</t>
  </si>
  <si>
    <t>Computer Engineering</t>
  </si>
  <si>
    <t>Information Technology</t>
  </si>
  <si>
    <t>Computer Science</t>
  </si>
  <si>
    <t>School of Engineering &amp; Computer Science</t>
  </si>
  <si>
    <t>SEHS Total</t>
  </si>
  <si>
    <t>Elementary Education</t>
  </si>
  <si>
    <t>HRD Totals</t>
  </si>
  <si>
    <t>Human Services</t>
  </si>
  <si>
    <t>Human Resource Development</t>
  </si>
  <si>
    <t>School of Education &amp; Human Services</t>
  </si>
  <si>
    <t>SBA Total</t>
  </si>
  <si>
    <t>Production Operations Mgt</t>
  </si>
  <si>
    <t>Human Resource Management</t>
  </si>
  <si>
    <t>Marketing</t>
  </si>
  <si>
    <t>Management Information Systems</t>
  </si>
  <si>
    <t>Management</t>
  </si>
  <si>
    <t>Finance</t>
  </si>
  <si>
    <t>Economics Total</t>
  </si>
  <si>
    <t>Business Economics</t>
  </si>
  <si>
    <t>Economics</t>
  </si>
  <si>
    <t>Accounting Total</t>
  </si>
  <si>
    <t>Financial Inform. Systems</t>
  </si>
  <si>
    <t>Accounting</t>
  </si>
  <si>
    <t>School of Business Administration</t>
  </si>
  <si>
    <t>CAS Total</t>
  </si>
  <si>
    <t>Economics (BA)</t>
  </si>
  <si>
    <t>Interdisciplinary Totals</t>
  </si>
  <si>
    <t>Independent Major</t>
  </si>
  <si>
    <t>Women &amp; Gender Studies</t>
  </si>
  <si>
    <t>Women's Studies</t>
  </si>
  <si>
    <t>Latin American Lang &amp; Civ</t>
  </si>
  <si>
    <t>Latin American Studies</t>
  </si>
  <si>
    <t>1610/1615</t>
  </si>
  <si>
    <t>East Asian Studies</t>
  </si>
  <si>
    <t>African Studies</t>
  </si>
  <si>
    <t>Writing &amp; Rhetoric</t>
  </si>
  <si>
    <t>Anthropology/Sociology Totals</t>
  </si>
  <si>
    <t>Social Work</t>
  </si>
  <si>
    <t>2820/30</t>
  </si>
  <si>
    <t>Sociology</t>
  </si>
  <si>
    <t>Anthropology</t>
  </si>
  <si>
    <t>Sociology &amp; Anthropology</t>
  </si>
  <si>
    <t>Communication &amp; Journalism Totals</t>
  </si>
  <si>
    <t>Journalism</t>
  </si>
  <si>
    <t>2705/15</t>
  </si>
  <si>
    <t>Communication Arts</t>
  </si>
  <si>
    <t>Psychology</t>
  </si>
  <si>
    <t>Political Science/Public Administration Totals</t>
  </si>
  <si>
    <t>Public Administration</t>
  </si>
  <si>
    <t>Political Science</t>
  </si>
  <si>
    <t>International Relations</t>
  </si>
  <si>
    <t>Physics Totals</t>
  </si>
  <si>
    <t>Medical Physics</t>
  </si>
  <si>
    <t>Physics</t>
  </si>
  <si>
    <t>2375/80</t>
  </si>
  <si>
    <t>Philosophy</t>
  </si>
  <si>
    <t>MTD Total</t>
  </si>
  <si>
    <t>Total Theatre</t>
  </si>
  <si>
    <t>Theatre Design &amp; Technology</t>
  </si>
  <si>
    <t>Theatre</t>
  </si>
  <si>
    <t>Musical Theatre (BFA)</t>
  </si>
  <si>
    <t>Theatre Production</t>
  </si>
  <si>
    <t>Theatr Performance-Performing arts</t>
  </si>
  <si>
    <t>Music Theatre-Performing Arts</t>
  </si>
  <si>
    <t>Total Music</t>
  </si>
  <si>
    <t>Choral/General Music Education/Performance</t>
  </si>
  <si>
    <t>Instrumental/General Music Ed.</t>
  </si>
  <si>
    <t>Music:  Vocal Performance</t>
  </si>
  <si>
    <t>Music:  Piano Performance</t>
  </si>
  <si>
    <t>Music:Composition</t>
  </si>
  <si>
    <t>Music Education</t>
  </si>
  <si>
    <t>Choral/General Music Education</t>
  </si>
  <si>
    <t>Music:Organ Performance</t>
  </si>
  <si>
    <t>Music:Instrumental Performance</t>
  </si>
  <si>
    <t>Music: Gen. Performance</t>
  </si>
  <si>
    <t>Total Dance</t>
  </si>
  <si>
    <t>Dance</t>
  </si>
  <si>
    <t>Dance/Performing Arts</t>
  </si>
  <si>
    <t>Visual and Performing Arts</t>
  </si>
  <si>
    <t>Modern Language Total</t>
  </si>
  <si>
    <t>Modified Major in Spanish</t>
  </si>
  <si>
    <t>Spanish Language/Literature</t>
  </si>
  <si>
    <t>Japanese</t>
  </si>
  <si>
    <t>Modified Major in French</t>
  </si>
  <si>
    <t>French</t>
  </si>
  <si>
    <t>Modified Major in German</t>
  </si>
  <si>
    <t>German w/conc. in German Studies</t>
  </si>
  <si>
    <t>German Language/Literature</t>
  </si>
  <si>
    <t>Two Modern Languages</t>
  </si>
  <si>
    <t>Mathematics Total</t>
  </si>
  <si>
    <t>Applied Statistics</t>
  </si>
  <si>
    <t>Mathematics</t>
  </si>
  <si>
    <t>1705/10</t>
  </si>
  <si>
    <t>Linguistics</t>
  </si>
  <si>
    <t>History</t>
  </si>
  <si>
    <t>English Total</t>
  </si>
  <si>
    <t>Cinema Studies</t>
  </si>
  <si>
    <t>English Concentration in Linguistics</t>
  </si>
  <si>
    <t>English</t>
  </si>
  <si>
    <t>Chemistry Total</t>
  </si>
  <si>
    <t>1260/1</t>
  </si>
  <si>
    <t>Env. Hlth Spec/Toxic Subs Cntrl</t>
  </si>
  <si>
    <t>Env. Hlth Spec/Occ Hlth Safety</t>
  </si>
  <si>
    <t>1250/1</t>
  </si>
  <si>
    <t>Env. Hlth Spec/Env Res. Mgt</t>
  </si>
  <si>
    <t>1245/6</t>
  </si>
  <si>
    <t>Env. Hlth Spec/Public Health</t>
  </si>
  <si>
    <t>Chemistry</t>
  </si>
  <si>
    <t>Biochemistry</t>
  </si>
  <si>
    <t xml:space="preserve">Biological Sciences Total </t>
  </si>
  <si>
    <t xml:space="preserve">Biological Sci. with Spec. in Microbiology </t>
  </si>
  <si>
    <t>Biological Sci. with Spec. in Cell/Molecular Bio</t>
  </si>
  <si>
    <t>Biological Sciences</t>
  </si>
  <si>
    <t>Art &amp; Art History Total</t>
  </si>
  <si>
    <t>Total Studio Art</t>
  </si>
  <si>
    <t>Studio Art K-12 Spec/New Media</t>
  </si>
  <si>
    <t>Studio Art Spec/New Media</t>
  </si>
  <si>
    <t>Studio Art K-12 Spec/Photography</t>
  </si>
  <si>
    <t>Studio Art Spec/Photography</t>
  </si>
  <si>
    <t>Studio Art K-12 Spec/Painting</t>
  </si>
  <si>
    <t>Studio Art Spec/Painting</t>
  </si>
  <si>
    <t>1076/1071</t>
  </si>
  <si>
    <t>Studio Art K-12</t>
  </si>
  <si>
    <t>Studio Art Spec/Drawing</t>
  </si>
  <si>
    <t>Studio Art</t>
  </si>
  <si>
    <t>Art History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</si>
  <si>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</si>
  <si>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</si>
  <si>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</si>
  <si>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</si>
  <si>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</si>
  <si>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</si>
  <si>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</si>
  <si>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</si>
  <si>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</si>
  <si>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</si>
  <si>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</si>
  <si>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</si>
  <si>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</si>
  <si>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</si>
  <si>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</si>
  <si>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</si>
  <si>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Acting</t>
  </si>
  <si>
    <t>6061/63/65/66/67/68/70/6167</t>
  </si>
  <si>
    <t>Biology Secondary Certificate</t>
  </si>
  <si>
    <t>English w/Secondary Certificate</t>
  </si>
  <si>
    <t>History Total</t>
  </si>
  <si>
    <t>History w/Secondary Certificate</t>
  </si>
  <si>
    <t>Mathematics Secondary Certificate</t>
  </si>
  <si>
    <t>Spanish w/Secondary Certificate</t>
  </si>
  <si>
    <t>Spanish w/K-12 Certificate</t>
  </si>
  <si>
    <t>Psychology w/Linguistics Concentration</t>
  </si>
  <si>
    <t>Psychology Totals</t>
  </si>
  <si>
    <t>Two or More Ethnicities</t>
  </si>
  <si>
    <t>These numbers will differ from IPEDS reported numbers for one year, at which time OIRA will be able to correct IPEDS reported numbers.</t>
  </si>
  <si>
    <t>2010-2011 Degrees Awarded by Gender and Ethnicity*</t>
  </si>
  <si>
    <t>* Please see the data notes tab for additional details about this file.</t>
  </si>
  <si>
    <t>A corrected version of this file, with updated degree counts for the 2010-2011 year, was issued January 30th, 2012.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</si>
</sst>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/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2" fillId="9" borderId="1" xfId="0" applyNumberFormat="1" applyFont="1" applyFill="1" applyBorder="1" applyAlignment="1">
      <alignment vertical="center"/>
    </xf>
    <xf numFmtId="3" fontId="2" fillId="9" borderId="2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3" fontId="2" fillId="10" borderId="3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2" fillId="12" borderId="1" xfId="0" applyNumberFormat="1" applyFont="1" applyFill="1" applyBorder="1" applyAlignment="1">
      <alignment vertical="center"/>
    </xf>
    <xf numFmtId="3" fontId="2" fillId="12" borderId="2" xfId="0" applyNumberFormat="1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vertical="center"/>
    </xf>
    <xf numFmtId="3" fontId="2" fillId="15" borderId="2" xfId="0" applyNumberFormat="1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0" fontId="2" fillId="15" borderId="2" xfId="0" applyFont="1" applyFill="1" applyBorder="1" applyAlignment="1" applyProtection="1">
      <alignment vertical="center"/>
      <protection locked="0"/>
    </xf>
    <xf numFmtId="0" fontId="2" fillId="15" borderId="3" xfId="0" applyFont="1" applyFill="1" applyBorder="1" applyAlignment="1" applyProtection="1">
      <alignment vertical="center"/>
      <protection locked="0"/>
    </xf>
    <xf numFmtId="0" fontId="2" fillId="15" borderId="2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15" borderId="1" xfId="0" applyFont="1" applyFill="1" applyBorder="1" applyAlignment="1" applyProtection="1">
      <alignment vertical="center"/>
      <protection locked="0"/>
    </xf>
    <xf numFmtId="3" fontId="2" fillId="15" borderId="1" xfId="0" applyNumberFormat="1" applyFont="1" applyFill="1" applyBorder="1" applyAlignment="1" applyProtection="1">
      <alignment vertical="center"/>
      <protection locked="0"/>
    </xf>
    <xf numFmtId="3" fontId="2" fillId="15" borderId="2" xfId="0" applyNumberFormat="1" applyFont="1" applyFill="1" applyBorder="1" applyAlignment="1" applyProtection="1">
      <alignment vertical="center"/>
      <protection locked="0"/>
    </xf>
    <xf numFmtId="3" fontId="2" fillId="15" borderId="3" xfId="0" applyNumberFormat="1" applyFont="1" applyFill="1" applyBorder="1" applyAlignment="1" applyProtection="1">
      <alignment vertical="center"/>
      <protection locked="0"/>
    </xf>
    <xf numFmtId="0" fontId="2" fillId="15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3" fontId="1" fillId="2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/>
    <xf numFmtId="0" fontId="3" fillId="0" borderId="5" xfId="0" applyFont="1" applyBorder="1"/>
    <xf numFmtId="3" fontId="2" fillId="15" borderId="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" fontId="2" fillId="15" borderId="0" xfId="0" applyNumberFormat="1" applyFont="1" applyFill="1" applyBorder="1" applyAlignment="1" applyProtection="1">
      <alignment vertical="center"/>
      <protection locked="0"/>
    </xf>
    <xf numFmtId="3" fontId="2" fillId="15" borderId="5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16" borderId="1" xfId="0" applyFont="1" applyFill="1" applyBorder="1" applyAlignment="1">
      <alignment horizontal="left" vertical="center"/>
    </xf>
    <xf numFmtId="0" fontId="4" fillId="16" borderId="2" xfId="0" applyFont="1" applyFill="1" applyBorder="1" applyAlignment="1">
      <alignment horizontal="left" vertical="center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9" borderId="1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1" fillId="2" borderId="2" xfId="0" applyFont="1" applyFill="1" applyBorder="1" applyAlignment="1">
      <alignment vertical="center"/>
    </xf>
    <xf numFmtId="0" fontId="2" fillId="15" borderId="3" xfId="0" applyFont="1" applyFill="1" applyBorder="1" applyAlignment="1" applyProtection="1">
      <alignment vertical="center"/>
    </xf>
    <xf numFmtId="0" fontId="2" fillId="15" borderId="2" xfId="0" applyFont="1" applyFill="1" applyBorder="1" applyAlignment="1" applyProtection="1">
      <alignment vertical="center"/>
    </xf>
    <xf numFmtId="0" fontId="1" fillId="15" borderId="4" xfId="0" applyFont="1" applyFill="1" applyBorder="1" applyAlignment="1">
      <alignment vertical="center"/>
    </xf>
    <xf numFmtId="0" fontId="1" fillId="15" borderId="0" xfId="0" applyFont="1" applyFill="1" applyBorder="1" applyAlignment="1">
      <alignment vertical="center"/>
    </xf>
    <xf numFmtId="3" fontId="1" fillId="15" borderId="0" xfId="0" applyNumberFormat="1" applyFont="1" applyFill="1" applyBorder="1" applyAlignment="1">
      <alignment vertical="center"/>
    </xf>
    <xf numFmtId="3" fontId="1" fillId="15" borderId="4" xfId="0" applyNumberFormat="1" applyFont="1" applyFill="1" applyBorder="1" applyAlignment="1">
      <alignment vertical="center"/>
    </xf>
    <xf numFmtId="0" fontId="2" fillId="15" borderId="1" xfId="0" applyFont="1" applyFill="1" applyBorder="1" applyAlignment="1" applyProtection="1">
      <alignment vertical="center"/>
    </xf>
    <xf numFmtId="0" fontId="1" fillId="0" borderId="0" xfId="0" applyFont="1" applyProtection="1"/>
    <xf numFmtId="0" fontId="4" fillId="0" borderId="2" xfId="0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3" fontId="2" fillId="14" borderId="1" xfId="0" applyNumberFormat="1" applyFont="1" applyFill="1" applyBorder="1" applyAlignment="1">
      <alignment vertical="center"/>
    </xf>
    <xf numFmtId="3" fontId="2" fillId="10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7" borderId="7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0" xfId="0" applyNumberFormat="1" applyFont="1"/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4" xfId="0" applyFont="1" applyBorder="1"/>
    <xf numFmtId="0" fontId="11" fillId="0" borderId="0" xfId="0" applyFont="1" applyBorder="1"/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9"/>
  <sheetViews>
    <sheetView tabSelected="1" zoomScaleNormal="100" workbookViewId="0">
      <pane xSplit="3" ySplit="3" topLeftCell="S4" activePane="bottomRight" state="frozen"/>
      <selection pane="topRight" activeCell="D1" sqref="D1"/>
      <selection pane="bottomLeft" activeCell="A4" sqref="A4"/>
      <selection pane="bottomRight" activeCell="D115" sqref="D115"/>
    </sheetView>
  </sheetViews>
  <sheetFormatPr defaultRowHeight="12.75"/>
  <cols>
    <col min="1" max="1" width="70" style="1" customWidth="1"/>
    <col min="2" max="2" width="10.5703125" style="1" bestFit="1" customWidth="1"/>
    <col min="3" max="3" width="9.140625" style="1" customWidth="1"/>
    <col min="4" max="6" width="9.140625" style="1"/>
    <col min="7" max="20" width="9.140625" style="1" customWidth="1"/>
    <col min="21" max="21" width="9.140625" style="234" customWidth="1"/>
    <col min="22" max="27" width="9.140625" style="1" customWidth="1"/>
    <col min="28" max="16384" width="9.140625" style="1"/>
  </cols>
  <sheetData>
    <row r="1" spans="1:30" ht="15.75">
      <c r="A1" s="188" t="s">
        <v>182</v>
      </c>
      <c r="B1" s="21"/>
      <c r="C1" s="21"/>
      <c r="D1" s="39"/>
      <c r="E1" s="33"/>
      <c r="F1" s="187"/>
      <c r="G1" s="22"/>
      <c r="H1" s="22"/>
      <c r="I1" s="22"/>
      <c r="J1" s="39"/>
      <c r="K1" s="33"/>
      <c r="L1" s="187"/>
      <c r="M1" s="33"/>
      <c r="N1" s="22"/>
      <c r="O1" s="22"/>
      <c r="P1" s="39"/>
      <c r="Q1" s="33"/>
      <c r="R1" s="187"/>
      <c r="S1" s="22"/>
      <c r="T1" s="22"/>
      <c r="U1" s="187"/>
      <c r="V1" s="33"/>
      <c r="W1" s="22"/>
      <c r="X1" s="22"/>
      <c r="Y1" s="39"/>
      <c r="Z1" s="33"/>
      <c r="AA1" s="187"/>
      <c r="AB1" s="186"/>
      <c r="AC1" s="186"/>
      <c r="AD1" s="185"/>
    </row>
    <row r="2" spans="1:30">
      <c r="A2" s="184"/>
      <c r="B2" s="242" t="s">
        <v>168</v>
      </c>
      <c r="C2" s="180" t="s">
        <v>167</v>
      </c>
      <c r="D2" s="236" t="s">
        <v>166</v>
      </c>
      <c r="E2" s="237"/>
      <c r="F2" s="238"/>
      <c r="G2" s="244" t="s">
        <v>165</v>
      </c>
      <c r="H2" s="244"/>
      <c r="I2" s="244"/>
      <c r="J2" s="236" t="s">
        <v>164</v>
      </c>
      <c r="K2" s="237"/>
      <c r="L2" s="238"/>
      <c r="M2" s="244" t="s">
        <v>163</v>
      </c>
      <c r="N2" s="244"/>
      <c r="O2" s="244"/>
      <c r="P2" s="236" t="s">
        <v>162</v>
      </c>
      <c r="Q2" s="237"/>
      <c r="R2" s="238"/>
      <c r="S2" s="236" t="s">
        <v>161</v>
      </c>
      <c r="T2" s="237"/>
      <c r="U2" s="238"/>
      <c r="V2" s="229"/>
      <c r="W2" s="227" t="s">
        <v>180</v>
      </c>
      <c r="X2" s="227"/>
      <c r="Y2" s="236" t="s">
        <v>160</v>
      </c>
      <c r="Z2" s="237"/>
      <c r="AA2" s="238"/>
      <c r="AB2" s="239" t="s">
        <v>16</v>
      </c>
      <c r="AC2" s="240"/>
      <c r="AD2" s="241"/>
    </row>
    <row r="3" spans="1:30" ht="13.5" thickBot="1">
      <c r="A3" s="184"/>
      <c r="B3" s="243"/>
      <c r="C3" s="183" t="s">
        <v>159</v>
      </c>
      <c r="D3" s="228" t="s">
        <v>157</v>
      </c>
      <c r="E3" s="229" t="s">
        <v>158</v>
      </c>
      <c r="F3" s="230" t="s">
        <v>16</v>
      </c>
      <c r="G3" s="182" t="s">
        <v>157</v>
      </c>
      <c r="H3" s="182" t="s">
        <v>156</v>
      </c>
      <c r="I3" s="182" t="s">
        <v>16</v>
      </c>
      <c r="J3" s="181" t="s">
        <v>157</v>
      </c>
      <c r="K3" s="232" t="s">
        <v>156</v>
      </c>
      <c r="L3" s="180" t="s">
        <v>16</v>
      </c>
      <c r="M3" s="228" t="s">
        <v>157</v>
      </c>
      <c r="N3" s="227" t="s">
        <v>156</v>
      </c>
      <c r="O3" s="227" t="s">
        <v>16</v>
      </c>
      <c r="P3" s="228" t="s">
        <v>157</v>
      </c>
      <c r="Q3" s="229" t="s">
        <v>156</v>
      </c>
      <c r="R3" s="230" t="s">
        <v>16</v>
      </c>
      <c r="S3" s="227" t="s">
        <v>157</v>
      </c>
      <c r="T3" s="227" t="s">
        <v>156</v>
      </c>
      <c r="U3" s="230" t="s">
        <v>16</v>
      </c>
      <c r="V3" s="217" t="s">
        <v>157</v>
      </c>
      <c r="W3" s="227" t="s">
        <v>156</v>
      </c>
      <c r="X3" s="227" t="s">
        <v>16</v>
      </c>
      <c r="Y3" s="181" t="s">
        <v>157</v>
      </c>
      <c r="Z3" s="232" t="s">
        <v>156</v>
      </c>
      <c r="AA3" s="180" t="s">
        <v>16</v>
      </c>
      <c r="AB3" s="179" t="s">
        <v>157</v>
      </c>
      <c r="AC3" s="179" t="s">
        <v>156</v>
      </c>
      <c r="AD3" s="231" t="s">
        <v>16</v>
      </c>
    </row>
    <row r="4" spans="1:30" ht="13.5" thickBot="1">
      <c r="A4" s="90" t="s">
        <v>155</v>
      </c>
      <c r="B4" s="178"/>
      <c r="C4" s="223"/>
      <c r="D4" s="177"/>
      <c r="E4" s="177"/>
      <c r="F4" s="218"/>
      <c r="G4" s="176"/>
      <c r="H4" s="176"/>
      <c r="I4" s="222"/>
      <c r="J4" s="176"/>
      <c r="K4" s="176"/>
      <c r="L4" s="222"/>
      <c r="M4" s="177"/>
      <c r="N4" s="177"/>
      <c r="O4" s="218"/>
      <c r="P4" s="177"/>
      <c r="Q4" s="177"/>
      <c r="R4" s="218"/>
      <c r="S4" s="177"/>
      <c r="T4" s="177"/>
      <c r="U4" s="218"/>
      <c r="V4" s="177"/>
      <c r="W4" s="177"/>
      <c r="X4" s="218"/>
      <c r="Y4" s="176"/>
      <c r="Z4" s="176"/>
      <c r="AA4" s="222"/>
      <c r="AB4" s="175"/>
      <c r="AC4" s="175"/>
      <c r="AD4" s="174"/>
    </row>
    <row r="5" spans="1:30" s="55" customFormat="1" ht="13.5" thickBot="1">
      <c r="A5" s="173" t="s">
        <v>154</v>
      </c>
      <c r="B5" s="45">
        <v>7605</v>
      </c>
      <c r="C5" s="6">
        <v>5</v>
      </c>
      <c r="D5" s="171">
        <v>63</v>
      </c>
      <c r="E5" s="171">
        <v>31</v>
      </c>
      <c r="F5" s="169">
        <f>D5+E5</f>
        <v>94</v>
      </c>
      <c r="G5" s="172">
        <v>11</v>
      </c>
      <c r="H5" s="172">
        <v>5</v>
      </c>
      <c r="I5" s="167">
        <f>G5+H5</f>
        <v>16</v>
      </c>
      <c r="J5" s="168">
        <v>0</v>
      </c>
      <c r="K5" s="168">
        <v>0</v>
      </c>
      <c r="L5" s="167">
        <f>J5+K5</f>
        <v>0</v>
      </c>
      <c r="M5" s="171">
        <v>0</v>
      </c>
      <c r="N5" s="170">
        <v>0</v>
      </c>
      <c r="O5" s="169">
        <f>M5+N5</f>
        <v>0</v>
      </c>
      <c r="P5" s="171">
        <v>0</v>
      </c>
      <c r="Q5" s="171">
        <v>1</v>
      </c>
      <c r="R5" s="169">
        <f>P5+Q5</f>
        <v>1</v>
      </c>
      <c r="S5" s="170">
        <v>0</v>
      </c>
      <c r="T5" s="170">
        <v>1</v>
      </c>
      <c r="U5" s="169">
        <f>S5+T5</f>
        <v>1</v>
      </c>
      <c r="V5" s="206"/>
      <c r="W5" s="206"/>
      <c r="X5" s="206"/>
      <c r="Y5" s="168">
        <v>2</v>
      </c>
      <c r="Z5" s="168">
        <v>6</v>
      </c>
      <c r="AA5" s="167">
        <f>Y5+Z5</f>
        <v>8</v>
      </c>
      <c r="AB5" s="166">
        <f>D5+G5+J5+M5+P5+S5+Y5</f>
        <v>76</v>
      </c>
      <c r="AC5" s="166">
        <f>E5+H5+K5+N5+Q5+T5+Z5</f>
        <v>44</v>
      </c>
      <c r="AD5" s="165">
        <f>F5+I5+L5+O5+R5+U5+AA5</f>
        <v>120</v>
      </c>
    </row>
    <row r="6" spans="1:30" ht="13.5" thickBot="1">
      <c r="A6" s="164" t="s">
        <v>153</v>
      </c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1"/>
      <c r="V6" s="162"/>
      <c r="W6" s="162"/>
      <c r="X6" s="162"/>
      <c r="Y6" s="162"/>
      <c r="Z6" s="162"/>
      <c r="AA6" s="162"/>
      <c r="AB6" s="162"/>
      <c r="AC6" s="162"/>
      <c r="AD6" s="161"/>
    </row>
    <row r="7" spans="1:30">
      <c r="A7" s="160"/>
      <c r="B7" s="121"/>
      <c r="C7" s="121"/>
      <c r="D7" s="159"/>
      <c r="E7" s="158"/>
      <c r="F7" s="157"/>
      <c r="G7" s="158"/>
      <c r="H7" s="158"/>
      <c r="I7" s="158"/>
      <c r="J7" s="159"/>
      <c r="K7" s="158"/>
      <c r="L7" s="157"/>
      <c r="M7" s="159"/>
      <c r="N7" s="158"/>
      <c r="O7" s="158"/>
      <c r="P7" s="159"/>
      <c r="Q7" s="158"/>
      <c r="R7" s="157"/>
      <c r="S7" s="158"/>
      <c r="T7" s="158"/>
      <c r="U7" s="157"/>
      <c r="V7" s="18"/>
      <c r="W7" s="158"/>
      <c r="X7" s="158"/>
      <c r="Y7" s="159"/>
      <c r="Z7" s="158"/>
      <c r="AA7" s="157"/>
      <c r="AB7" s="156"/>
      <c r="AC7" s="156"/>
      <c r="AD7" s="155"/>
    </row>
    <row r="8" spans="1:30">
      <c r="A8" s="22" t="s">
        <v>152</v>
      </c>
      <c r="B8" s="86">
        <v>1055</v>
      </c>
      <c r="C8" s="86">
        <v>5</v>
      </c>
      <c r="D8" s="78">
        <v>7</v>
      </c>
      <c r="E8" s="77">
        <v>0</v>
      </c>
      <c r="F8" s="76">
        <f t="shared" ref="F8:F17" si="0">D8+E8</f>
        <v>7</v>
      </c>
      <c r="G8" s="85"/>
      <c r="H8" s="85"/>
      <c r="I8" s="76">
        <f t="shared" ref="I8:I17" si="1">G8+H8</f>
        <v>0</v>
      </c>
      <c r="J8" s="78"/>
      <c r="K8" s="77"/>
      <c r="L8" s="76">
        <f t="shared" ref="L8:L17" si="2">J8+K8</f>
        <v>0</v>
      </c>
      <c r="M8" s="78"/>
      <c r="N8" s="85"/>
      <c r="O8" s="84">
        <f t="shared" ref="O8:O17" si="3">M8+N8</f>
        <v>0</v>
      </c>
      <c r="P8" s="78"/>
      <c r="Q8" s="77"/>
      <c r="R8" s="76">
        <f t="shared" ref="R8:R17" si="4">P8+Q8</f>
        <v>0</v>
      </c>
      <c r="S8" s="85"/>
      <c r="T8" s="85"/>
      <c r="U8" s="76">
        <f t="shared" ref="U8:U17" si="5">S8+T8</f>
        <v>0</v>
      </c>
      <c r="V8" s="206"/>
      <c r="W8" s="84"/>
      <c r="X8" s="84"/>
      <c r="Y8" s="78">
        <v>1</v>
      </c>
      <c r="Z8" s="77">
        <v>0</v>
      </c>
      <c r="AA8" s="76">
        <f t="shared" ref="AA8:AA17" si="6">Y8+Z8</f>
        <v>1</v>
      </c>
      <c r="AB8" s="74">
        <f t="shared" ref="AB8:AB17" si="7">D8+G8+J8+M8+P8+S8+Y8</f>
        <v>8</v>
      </c>
      <c r="AC8" s="82">
        <f t="shared" ref="AC8:AC17" si="8">E8+H8+K8+N8+Q8+T8+Z8</f>
        <v>0</v>
      </c>
      <c r="AD8" s="141">
        <f t="shared" ref="AD8:AD17" si="9">F8+I8+L8+O8+R8+U8+AA8</f>
        <v>8</v>
      </c>
    </row>
    <row r="9" spans="1:30">
      <c r="A9" s="22" t="s">
        <v>151</v>
      </c>
      <c r="B9" s="86">
        <v>1070</v>
      </c>
      <c r="C9" s="86">
        <v>5</v>
      </c>
      <c r="D9" s="78"/>
      <c r="E9" s="77"/>
      <c r="F9" s="76">
        <f t="shared" si="0"/>
        <v>0</v>
      </c>
      <c r="G9" s="85"/>
      <c r="H9" s="85"/>
      <c r="I9" s="76">
        <f t="shared" si="1"/>
        <v>0</v>
      </c>
      <c r="J9" s="78"/>
      <c r="K9" s="77"/>
      <c r="L9" s="76">
        <f t="shared" si="2"/>
        <v>0</v>
      </c>
      <c r="M9" s="78"/>
      <c r="N9" s="85"/>
      <c r="O9" s="84">
        <f t="shared" si="3"/>
        <v>0</v>
      </c>
      <c r="P9" s="78"/>
      <c r="Q9" s="77"/>
      <c r="R9" s="76">
        <f t="shared" si="4"/>
        <v>0</v>
      </c>
      <c r="S9" s="85"/>
      <c r="T9" s="85"/>
      <c r="U9" s="76">
        <f t="shared" si="5"/>
        <v>0</v>
      </c>
      <c r="V9" s="206"/>
      <c r="W9" s="84"/>
      <c r="X9" s="84"/>
      <c r="Y9" s="78"/>
      <c r="Z9" s="77"/>
      <c r="AA9" s="76">
        <f t="shared" si="6"/>
        <v>0</v>
      </c>
      <c r="AB9" s="74">
        <f t="shared" si="7"/>
        <v>0</v>
      </c>
      <c r="AC9" s="82">
        <f t="shared" si="8"/>
        <v>0</v>
      </c>
      <c r="AD9" s="141">
        <f t="shared" si="9"/>
        <v>0</v>
      </c>
    </row>
    <row r="10" spans="1:30">
      <c r="A10" s="22" t="s">
        <v>150</v>
      </c>
      <c r="B10" s="86">
        <v>1075</v>
      </c>
      <c r="C10" s="86">
        <v>5</v>
      </c>
      <c r="D10" s="78">
        <v>2</v>
      </c>
      <c r="E10" s="77">
        <v>1</v>
      </c>
      <c r="F10" s="76">
        <f t="shared" si="0"/>
        <v>3</v>
      </c>
      <c r="G10" s="85">
        <v>1</v>
      </c>
      <c r="H10" s="85">
        <v>0</v>
      </c>
      <c r="I10" s="76">
        <f t="shared" si="1"/>
        <v>1</v>
      </c>
      <c r="J10" s="78"/>
      <c r="K10" s="77"/>
      <c r="L10" s="76">
        <f t="shared" si="2"/>
        <v>0</v>
      </c>
      <c r="M10" s="78"/>
      <c r="N10" s="85"/>
      <c r="O10" s="84">
        <f t="shared" si="3"/>
        <v>0</v>
      </c>
      <c r="P10" s="78"/>
      <c r="Q10" s="77"/>
      <c r="R10" s="76">
        <f t="shared" si="4"/>
        <v>0</v>
      </c>
      <c r="S10" s="85"/>
      <c r="T10" s="85"/>
      <c r="U10" s="76">
        <f t="shared" si="5"/>
        <v>0</v>
      </c>
      <c r="V10" s="206"/>
      <c r="W10" s="84"/>
      <c r="X10" s="84"/>
      <c r="Y10" s="78"/>
      <c r="Z10" s="77"/>
      <c r="AA10" s="76">
        <f t="shared" si="6"/>
        <v>0</v>
      </c>
      <c r="AB10" s="74">
        <f t="shared" si="7"/>
        <v>3</v>
      </c>
      <c r="AC10" s="74">
        <f t="shared" si="8"/>
        <v>1</v>
      </c>
      <c r="AD10" s="141">
        <f>F10+I10+L10+O10+R10+U10+AA10</f>
        <v>4</v>
      </c>
    </row>
    <row r="11" spans="1:30">
      <c r="A11" s="22" t="s">
        <v>149</v>
      </c>
      <c r="B11" s="86" t="s">
        <v>148</v>
      </c>
      <c r="C11" s="86">
        <v>5</v>
      </c>
      <c r="D11" s="78"/>
      <c r="E11" s="77"/>
      <c r="F11" s="76">
        <f t="shared" si="0"/>
        <v>0</v>
      </c>
      <c r="G11" s="85"/>
      <c r="H11" s="85"/>
      <c r="I11" s="76">
        <f t="shared" si="1"/>
        <v>0</v>
      </c>
      <c r="J11" s="78"/>
      <c r="K11" s="77"/>
      <c r="L11" s="76">
        <f t="shared" si="2"/>
        <v>0</v>
      </c>
      <c r="M11" s="78"/>
      <c r="N11" s="85"/>
      <c r="O11" s="84">
        <f t="shared" si="3"/>
        <v>0</v>
      </c>
      <c r="P11" s="78"/>
      <c r="Q11" s="77"/>
      <c r="R11" s="76">
        <f t="shared" si="4"/>
        <v>0</v>
      </c>
      <c r="S11" s="85"/>
      <c r="T11" s="85"/>
      <c r="U11" s="76">
        <f t="shared" si="5"/>
        <v>0</v>
      </c>
      <c r="V11" s="206"/>
      <c r="W11" s="84"/>
      <c r="X11" s="84"/>
      <c r="Y11" s="78"/>
      <c r="Z11" s="77"/>
      <c r="AA11" s="76">
        <f t="shared" si="6"/>
        <v>0</v>
      </c>
      <c r="AB11" s="74">
        <f t="shared" si="7"/>
        <v>0</v>
      </c>
      <c r="AC11" s="74">
        <f t="shared" si="8"/>
        <v>0</v>
      </c>
      <c r="AD11" s="141">
        <f t="shared" si="9"/>
        <v>0</v>
      </c>
    </row>
    <row r="12" spans="1:30">
      <c r="A12" s="22" t="s">
        <v>147</v>
      </c>
      <c r="B12" s="86">
        <v>1080</v>
      </c>
      <c r="C12" s="86">
        <v>5</v>
      </c>
      <c r="D12" s="78">
        <v>2</v>
      </c>
      <c r="E12" s="77">
        <v>1</v>
      </c>
      <c r="F12" s="76">
        <f t="shared" si="0"/>
        <v>3</v>
      </c>
      <c r="G12" s="85"/>
      <c r="H12" s="85"/>
      <c r="I12" s="76">
        <f t="shared" si="1"/>
        <v>0</v>
      </c>
      <c r="J12" s="78"/>
      <c r="K12" s="77"/>
      <c r="L12" s="76">
        <f t="shared" si="2"/>
        <v>0</v>
      </c>
      <c r="M12" s="78"/>
      <c r="N12" s="85"/>
      <c r="O12" s="84">
        <f t="shared" si="3"/>
        <v>0</v>
      </c>
      <c r="P12" s="78"/>
      <c r="Q12" s="77"/>
      <c r="R12" s="76">
        <f t="shared" si="4"/>
        <v>0</v>
      </c>
      <c r="S12" s="85"/>
      <c r="T12" s="85"/>
      <c r="U12" s="76">
        <f t="shared" si="5"/>
        <v>0</v>
      </c>
      <c r="V12" s="206"/>
      <c r="W12" s="84"/>
      <c r="X12" s="84"/>
      <c r="Y12" s="78"/>
      <c r="Z12" s="77"/>
      <c r="AA12" s="76">
        <f t="shared" si="6"/>
        <v>0</v>
      </c>
      <c r="AB12" s="74">
        <f t="shared" si="7"/>
        <v>2</v>
      </c>
      <c r="AC12" s="74">
        <f t="shared" si="8"/>
        <v>1</v>
      </c>
      <c r="AD12" s="141">
        <f t="shared" si="9"/>
        <v>3</v>
      </c>
    </row>
    <row r="13" spans="1:30">
      <c r="A13" s="22" t="s">
        <v>146</v>
      </c>
      <c r="B13" s="86">
        <v>1081</v>
      </c>
      <c r="C13" s="86">
        <v>5</v>
      </c>
      <c r="D13" s="78"/>
      <c r="E13" s="77"/>
      <c r="F13" s="76">
        <f t="shared" si="0"/>
        <v>0</v>
      </c>
      <c r="G13" s="85"/>
      <c r="H13" s="85"/>
      <c r="I13" s="76">
        <f t="shared" si="1"/>
        <v>0</v>
      </c>
      <c r="J13" s="78"/>
      <c r="K13" s="77"/>
      <c r="L13" s="76">
        <f t="shared" si="2"/>
        <v>0</v>
      </c>
      <c r="M13" s="78"/>
      <c r="N13" s="85"/>
      <c r="O13" s="84">
        <f t="shared" si="3"/>
        <v>0</v>
      </c>
      <c r="P13" s="78"/>
      <c r="Q13" s="77"/>
      <c r="R13" s="76">
        <f t="shared" si="4"/>
        <v>0</v>
      </c>
      <c r="S13" s="85"/>
      <c r="T13" s="85"/>
      <c r="U13" s="76">
        <f t="shared" si="5"/>
        <v>0</v>
      </c>
      <c r="V13" s="206"/>
      <c r="W13" s="84"/>
      <c r="X13" s="84"/>
      <c r="Y13" s="78"/>
      <c r="Z13" s="77"/>
      <c r="AA13" s="76">
        <f t="shared" si="6"/>
        <v>0</v>
      </c>
      <c r="AB13" s="74">
        <f t="shared" si="7"/>
        <v>0</v>
      </c>
      <c r="AC13" s="74">
        <f t="shared" si="8"/>
        <v>0</v>
      </c>
      <c r="AD13" s="141">
        <f t="shared" si="9"/>
        <v>0</v>
      </c>
    </row>
    <row r="14" spans="1:30">
      <c r="A14" s="22" t="s">
        <v>145</v>
      </c>
      <c r="B14" s="86">
        <v>1085</v>
      </c>
      <c r="C14" s="86">
        <v>5</v>
      </c>
      <c r="D14" s="78">
        <v>2</v>
      </c>
      <c r="E14" s="77">
        <v>2</v>
      </c>
      <c r="F14" s="76">
        <f t="shared" si="0"/>
        <v>4</v>
      </c>
      <c r="G14" s="85"/>
      <c r="H14" s="85"/>
      <c r="I14" s="76">
        <f t="shared" si="1"/>
        <v>0</v>
      </c>
      <c r="J14" s="78"/>
      <c r="K14" s="77"/>
      <c r="L14" s="76">
        <f t="shared" si="2"/>
        <v>0</v>
      </c>
      <c r="M14" s="78"/>
      <c r="N14" s="85"/>
      <c r="O14" s="84">
        <f t="shared" si="3"/>
        <v>0</v>
      </c>
      <c r="P14" s="78"/>
      <c r="Q14" s="77"/>
      <c r="R14" s="76">
        <f t="shared" si="4"/>
        <v>0</v>
      </c>
      <c r="S14" s="85"/>
      <c r="T14" s="85"/>
      <c r="U14" s="76">
        <f t="shared" si="5"/>
        <v>0</v>
      </c>
      <c r="V14" s="206"/>
      <c r="W14" s="84"/>
      <c r="X14" s="84"/>
      <c r="Y14" s="78"/>
      <c r="Z14" s="77"/>
      <c r="AA14" s="76">
        <f t="shared" si="6"/>
        <v>0</v>
      </c>
      <c r="AB14" s="74">
        <f t="shared" si="7"/>
        <v>2</v>
      </c>
      <c r="AC14" s="74">
        <f t="shared" si="8"/>
        <v>2</v>
      </c>
      <c r="AD14" s="141">
        <f t="shared" si="9"/>
        <v>4</v>
      </c>
    </row>
    <row r="15" spans="1:30">
      <c r="A15" s="22" t="s">
        <v>144</v>
      </c>
      <c r="B15" s="86">
        <v>1086</v>
      </c>
      <c r="C15" s="86">
        <v>5</v>
      </c>
      <c r="D15" s="78">
        <v>1</v>
      </c>
      <c r="E15" s="77">
        <v>0</v>
      </c>
      <c r="F15" s="76">
        <f t="shared" si="0"/>
        <v>1</v>
      </c>
      <c r="G15" s="85">
        <v>1</v>
      </c>
      <c r="H15" s="85">
        <v>0</v>
      </c>
      <c r="I15" s="76">
        <f t="shared" si="1"/>
        <v>1</v>
      </c>
      <c r="J15" s="77"/>
      <c r="K15" s="77"/>
      <c r="L15" s="76">
        <f t="shared" si="2"/>
        <v>0</v>
      </c>
      <c r="M15" s="78"/>
      <c r="N15" s="85"/>
      <c r="O15" s="84">
        <f t="shared" si="3"/>
        <v>0</v>
      </c>
      <c r="P15" s="78"/>
      <c r="Q15" s="77"/>
      <c r="R15" s="76">
        <f t="shared" si="4"/>
        <v>0</v>
      </c>
      <c r="S15" s="85"/>
      <c r="T15" s="85"/>
      <c r="U15" s="76">
        <f t="shared" si="5"/>
        <v>0</v>
      </c>
      <c r="V15" s="206"/>
      <c r="W15" s="84"/>
      <c r="X15" s="84"/>
      <c r="Y15" s="78"/>
      <c r="Z15" s="77"/>
      <c r="AA15" s="76">
        <f t="shared" si="6"/>
        <v>0</v>
      </c>
      <c r="AB15" s="74">
        <f t="shared" si="7"/>
        <v>2</v>
      </c>
      <c r="AC15" s="74">
        <f t="shared" si="8"/>
        <v>0</v>
      </c>
      <c r="AD15" s="141">
        <f t="shared" si="9"/>
        <v>2</v>
      </c>
    </row>
    <row r="16" spans="1:30">
      <c r="A16" s="22" t="s">
        <v>143</v>
      </c>
      <c r="B16" s="86">
        <v>1090</v>
      </c>
      <c r="C16" s="86">
        <v>5</v>
      </c>
      <c r="D16" s="78">
        <v>3</v>
      </c>
      <c r="E16" s="77">
        <v>2</v>
      </c>
      <c r="F16" s="76">
        <f t="shared" si="0"/>
        <v>5</v>
      </c>
      <c r="G16" s="85"/>
      <c r="H16" s="85"/>
      <c r="I16" s="76">
        <f t="shared" si="1"/>
        <v>0</v>
      </c>
      <c r="J16" s="77"/>
      <c r="K16" s="77"/>
      <c r="L16" s="76">
        <f t="shared" si="2"/>
        <v>0</v>
      </c>
      <c r="M16" s="78"/>
      <c r="N16" s="85"/>
      <c r="O16" s="84">
        <f t="shared" si="3"/>
        <v>0</v>
      </c>
      <c r="P16" s="78">
        <v>1</v>
      </c>
      <c r="Q16" s="77">
        <v>0</v>
      </c>
      <c r="R16" s="76">
        <f t="shared" si="4"/>
        <v>1</v>
      </c>
      <c r="S16" s="85"/>
      <c r="T16" s="85"/>
      <c r="U16" s="76">
        <f t="shared" si="5"/>
        <v>0</v>
      </c>
      <c r="V16" s="206"/>
      <c r="W16" s="84"/>
      <c r="X16" s="84"/>
      <c r="Y16" s="78">
        <v>0</v>
      </c>
      <c r="Z16" s="77">
        <v>1</v>
      </c>
      <c r="AA16" s="76">
        <f t="shared" si="6"/>
        <v>1</v>
      </c>
      <c r="AB16" s="74">
        <f t="shared" si="7"/>
        <v>4</v>
      </c>
      <c r="AC16" s="74">
        <f t="shared" si="8"/>
        <v>3</v>
      </c>
      <c r="AD16" s="141">
        <f t="shared" si="9"/>
        <v>7</v>
      </c>
    </row>
    <row r="17" spans="1:30">
      <c r="A17" s="22" t="s">
        <v>142</v>
      </c>
      <c r="B17" s="86">
        <v>1091</v>
      </c>
      <c r="C17" s="86">
        <v>5</v>
      </c>
      <c r="D17" s="78">
        <v>1</v>
      </c>
      <c r="E17" s="77">
        <v>0</v>
      </c>
      <c r="F17" s="76">
        <f t="shared" si="0"/>
        <v>1</v>
      </c>
      <c r="G17" s="85"/>
      <c r="H17" s="85"/>
      <c r="I17" s="76">
        <f t="shared" si="1"/>
        <v>0</v>
      </c>
      <c r="J17" s="77"/>
      <c r="K17" s="77"/>
      <c r="L17" s="76">
        <f t="shared" si="2"/>
        <v>0</v>
      </c>
      <c r="M17" s="78"/>
      <c r="N17" s="85"/>
      <c r="O17" s="84">
        <f t="shared" si="3"/>
        <v>0</v>
      </c>
      <c r="P17" s="78"/>
      <c r="Q17" s="77"/>
      <c r="R17" s="76">
        <f t="shared" si="4"/>
        <v>0</v>
      </c>
      <c r="S17" s="85"/>
      <c r="T17" s="85"/>
      <c r="U17" s="76">
        <f t="shared" si="5"/>
        <v>0</v>
      </c>
      <c r="V17" s="206"/>
      <c r="W17" s="84"/>
      <c r="X17" s="84"/>
      <c r="Y17" s="78"/>
      <c r="Z17" s="77"/>
      <c r="AA17" s="76">
        <f t="shared" si="6"/>
        <v>0</v>
      </c>
      <c r="AB17" s="74">
        <f t="shared" si="7"/>
        <v>1</v>
      </c>
      <c r="AC17" s="74">
        <f t="shared" si="8"/>
        <v>0</v>
      </c>
      <c r="AD17" s="141">
        <f t="shared" si="9"/>
        <v>1</v>
      </c>
    </row>
    <row r="18" spans="1:30" s="55" customFormat="1" ht="13.5" thickBot="1">
      <c r="A18" s="103" t="s">
        <v>141</v>
      </c>
      <c r="B18" s="21"/>
      <c r="C18" s="21"/>
      <c r="D18" s="38">
        <f>SUM(D9:D17)</f>
        <v>11</v>
      </c>
      <c r="E18" s="37">
        <f t="shared" ref="E18:AD18" si="10">SUM(E9:E17)</f>
        <v>6</v>
      </c>
      <c r="F18" s="36">
        <f>SUM(F9:F17)</f>
        <v>17</v>
      </c>
      <c r="G18" s="38">
        <f t="shared" si="10"/>
        <v>2</v>
      </c>
      <c r="H18" s="37">
        <f t="shared" si="10"/>
        <v>0</v>
      </c>
      <c r="I18" s="36">
        <f t="shared" si="10"/>
        <v>2</v>
      </c>
      <c r="J18" s="38">
        <f t="shared" si="10"/>
        <v>0</v>
      </c>
      <c r="K18" s="37">
        <f t="shared" si="10"/>
        <v>0</v>
      </c>
      <c r="L18" s="36">
        <f t="shared" si="10"/>
        <v>0</v>
      </c>
      <c r="M18" s="38">
        <f t="shared" si="10"/>
        <v>0</v>
      </c>
      <c r="N18" s="37">
        <f t="shared" si="10"/>
        <v>0</v>
      </c>
      <c r="O18" s="36">
        <f t="shared" si="10"/>
        <v>0</v>
      </c>
      <c r="P18" s="38">
        <f>SUM(P9:P17)</f>
        <v>1</v>
      </c>
      <c r="Q18" s="37">
        <f t="shared" si="10"/>
        <v>0</v>
      </c>
      <c r="R18" s="36">
        <f t="shared" si="10"/>
        <v>1</v>
      </c>
      <c r="S18" s="38">
        <f t="shared" si="10"/>
        <v>0</v>
      </c>
      <c r="T18" s="37">
        <f t="shared" si="10"/>
        <v>0</v>
      </c>
      <c r="U18" s="36">
        <f t="shared" si="10"/>
        <v>0</v>
      </c>
      <c r="V18" s="206"/>
      <c r="W18" s="40"/>
      <c r="X18" s="40"/>
      <c r="Y18" s="38"/>
      <c r="Z18" s="37"/>
      <c r="AA18" s="36">
        <f t="shared" si="10"/>
        <v>1</v>
      </c>
      <c r="AB18" s="154">
        <f>SUM(AB9:AB17)</f>
        <v>14</v>
      </c>
      <c r="AC18" s="153">
        <f t="shared" si="10"/>
        <v>7</v>
      </c>
      <c r="AD18" s="34">
        <f t="shared" si="10"/>
        <v>21</v>
      </c>
    </row>
    <row r="19" spans="1:30" ht="13.5" thickBot="1">
      <c r="A19" s="8" t="s">
        <v>140</v>
      </c>
      <c r="B19" s="7"/>
      <c r="C19" s="7"/>
      <c r="D19" s="72">
        <f>SUBTOTAL(9,D8:D17)</f>
        <v>18</v>
      </c>
      <c r="E19" s="5">
        <f>SUBTOTAL(9,E8:E17)</f>
        <v>6</v>
      </c>
      <c r="F19" s="4">
        <f>SUBTOTAL(9,F8:F17)</f>
        <v>24</v>
      </c>
      <c r="G19" s="72">
        <f t="shared" ref="G19:AA19" si="11">SUBTOTAL(9,G8:G17)</f>
        <v>2</v>
      </c>
      <c r="H19" s="5">
        <f t="shared" si="11"/>
        <v>0</v>
      </c>
      <c r="I19" s="4">
        <f t="shared" si="11"/>
        <v>2</v>
      </c>
      <c r="J19" s="72">
        <f t="shared" si="11"/>
        <v>0</v>
      </c>
      <c r="K19" s="5">
        <f t="shared" si="11"/>
        <v>0</v>
      </c>
      <c r="L19" s="4">
        <f t="shared" si="11"/>
        <v>0</v>
      </c>
      <c r="M19" s="72">
        <f>SUBTOTAL(9,M8:M17)</f>
        <v>0</v>
      </c>
      <c r="N19" s="5">
        <f t="shared" si="11"/>
        <v>0</v>
      </c>
      <c r="O19" s="4">
        <f t="shared" si="11"/>
        <v>0</v>
      </c>
      <c r="P19" s="72">
        <f>SUBTOTAL(9,P8:P17)</f>
        <v>1</v>
      </c>
      <c r="Q19" s="5">
        <f>SUBTOTAL(9,Q8:Q18)</f>
        <v>0</v>
      </c>
      <c r="R19" s="4">
        <f>SUBTOTAL(9,R8:R17)</f>
        <v>1</v>
      </c>
      <c r="S19" s="72">
        <f t="shared" si="11"/>
        <v>0</v>
      </c>
      <c r="T19" s="5">
        <f t="shared" si="11"/>
        <v>0</v>
      </c>
      <c r="U19" s="4">
        <f t="shared" si="11"/>
        <v>0</v>
      </c>
      <c r="V19" s="5"/>
      <c r="W19" s="5"/>
      <c r="X19" s="5"/>
      <c r="Y19" s="72">
        <f>SUBTOTAL(9,Y8:Y17)</f>
        <v>1</v>
      </c>
      <c r="Z19" s="5">
        <f>SUBTOTAL(9,Z8:Z17)</f>
        <v>1</v>
      </c>
      <c r="AA19" s="4">
        <f t="shared" si="11"/>
        <v>2</v>
      </c>
      <c r="AB19" s="3">
        <f>D19+G19+J19+M19+P19+S19+Y19</f>
        <v>22</v>
      </c>
      <c r="AC19" s="3">
        <f>E19+H19+K19+N19+Q19+T19+Z19</f>
        <v>7</v>
      </c>
      <c r="AD19" s="2">
        <f>SUBTOTAL(9,AD8:AD17)</f>
        <v>29</v>
      </c>
    </row>
    <row r="20" spans="1:30">
      <c r="A20" s="103"/>
      <c r="B20" s="21"/>
      <c r="C20" s="21"/>
      <c r="D20" s="31"/>
      <c r="E20" s="30"/>
      <c r="F20" s="29"/>
      <c r="G20" s="64"/>
      <c r="H20" s="64"/>
      <c r="I20" s="64"/>
      <c r="J20" s="31"/>
      <c r="K20" s="30"/>
      <c r="L20" s="29"/>
      <c r="M20" s="31"/>
      <c r="N20" s="64"/>
      <c r="O20" s="64"/>
      <c r="P20" s="31"/>
      <c r="Q20" s="30"/>
      <c r="R20" s="29"/>
      <c r="S20" s="64"/>
      <c r="T20" s="64"/>
      <c r="U20" s="29"/>
      <c r="V20" s="64"/>
      <c r="W20" s="64"/>
      <c r="X20" s="64"/>
      <c r="Y20" s="31"/>
      <c r="Z20" s="30"/>
      <c r="AA20" s="29"/>
      <c r="AB20" s="28"/>
      <c r="AC20" s="28"/>
      <c r="AD20" s="27"/>
    </row>
    <row r="21" spans="1:30">
      <c r="A21" s="22" t="s">
        <v>139</v>
      </c>
      <c r="B21" s="86">
        <v>1105</v>
      </c>
      <c r="C21" s="86">
        <v>5</v>
      </c>
      <c r="D21" s="78">
        <v>52</v>
      </c>
      <c r="E21" s="77">
        <v>35</v>
      </c>
      <c r="F21" s="76">
        <f>D21+E21</f>
        <v>87</v>
      </c>
      <c r="G21" s="85">
        <v>6</v>
      </c>
      <c r="H21" s="85">
        <v>3</v>
      </c>
      <c r="I21" s="76">
        <f>G21+H21</f>
        <v>9</v>
      </c>
      <c r="J21" s="78"/>
      <c r="K21" s="77"/>
      <c r="L21" s="76">
        <f>J21+K21</f>
        <v>0</v>
      </c>
      <c r="M21" s="78">
        <v>2</v>
      </c>
      <c r="N21" s="85">
        <v>1</v>
      </c>
      <c r="O21" s="76">
        <f>M21+N21</f>
        <v>3</v>
      </c>
      <c r="P21" s="78">
        <v>2</v>
      </c>
      <c r="Q21" s="77">
        <v>1</v>
      </c>
      <c r="R21" s="76">
        <f>P21+Q21</f>
        <v>3</v>
      </c>
      <c r="S21" s="85">
        <v>0</v>
      </c>
      <c r="T21" s="85">
        <v>2</v>
      </c>
      <c r="U21" s="76">
        <f>S21+T21</f>
        <v>2</v>
      </c>
      <c r="V21" s="206"/>
      <c r="W21" s="84"/>
      <c r="X21" s="84"/>
      <c r="Y21" s="78">
        <v>4</v>
      </c>
      <c r="Z21" s="77">
        <v>5</v>
      </c>
      <c r="AA21" s="76">
        <f>Y21+Z21</f>
        <v>9</v>
      </c>
      <c r="AB21" s="74">
        <f t="shared" ref="AB21:AD24" si="12">D21+G21+J21+M21+P21+S21+Y21</f>
        <v>66</v>
      </c>
      <c r="AC21" s="74">
        <f t="shared" si="12"/>
        <v>47</v>
      </c>
      <c r="AD21" s="141">
        <f t="shared" si="12"/>
        <v>113</v>
      </c>
    </row>
    <row r="22" spans="1:30">
      <c r="A22" s="22" t="s">
        <v>138</v>
      </c>
      <c r="B22" s="86">
        <v>1120</v>
      </c>
      <c r="C22" s="86">
        <v>5</v>
      </c>
      <c r="D22" s="78"/>
      <c r="E22" s="77"/>
      <c r="F22" s="76">
        <f>D22+E22</f>
        <v>0</v>
      </c>
      <c r="G22" s="85"/>
      <c r="H22" s="85"/>
      <c r="I22" s="76">
        <f>G22+H22</f>
        <v>0</v>
      </c>
      <c r="J22" s="78"/>
      <c r="K22" s="77"/>
      <c r="L22" s="76">
        <f>J22+K22</f>
        <v>0</v>
      </c>
      <c r="M22" s="78"/>
      <c r="N22" s="85"/>
      <c r="O22" s="76">
        <f>M22+N22</f>
        <v>0</v>
      </c>
      <c r="P22" s="78"/>
      <c r="Q22" s="77"/>
      <c r="R22" s="76">
        <f>P22+Q22</f>
        <v>0</v>
      </c>
      <c r="S22" s="85"/>
      <c r="T22" s="85"/>
      <c r="U22" s="76">
        <f>S22+T22</f>
        <v>0</v>
      </c>
      <c r="V22" s="206"/>
      <c r="W22" s="84"/>
      <c r="X22" s="84"/>
      <c r="Y22" s="78"/>
      <c r="Z22" s="77"/>
      <c r="AA22" s="76">
        <f>Y22+Z22</f>
        <v>0</v>
      </c>
      <c r="AB22" s="74">
        <f t="shared" si="12"/>
        <v>0</v>
      </c>
      <c r="AC22" s="74">
        <f t="shared" si="12"/>
        <v>0</v>
      </c>
      <c r="AD22" s="141">
        <f t="shared" si="12"/>
        <v>0</v>
      </c>
    </row>
    <row r="23" spans="1:30">
      <c r="A23" s="22" t="s">
        <v>137</v>
      </c>
      <c r="B23" s="86">
        <v>1130</v>
      </c>
      <c r="C23" s="86">
        <v>5</v>
      </c>
      <c r="D23" s="78"/>
      <c r="E23" s="77"/>
      <c r="F23" s="76">
        <f>D23+E23</f>
        <v>0</v>
      </c>
      <c r="G23" s="85"/>
      <c r="H23" s="85"/>
      <c r="I23" s="76">
        <f>G23+H23</f>
        <v>0</v>
      </c>
      <c r="J23" s="78"/>
      <c r="K23" s="77"/>
      <c r="L23" s="76">
        <f>J23+K23</f>
        <v>0</v>
      </c>
      <c r="M23" s="78"/>
      <c r="N23" s="85"/>
      <c r="O23" s="76">
        <f>M23+N23</f>
        <v>0</v>
      </c>
      <c r="P23" s="78"/>
      <c r="Q23" s="77"/>
      <c r="R23" s="76">
        <f>P23+Q23</f>
        <v>0</v>
      </c>
      <c r="S23" s="85"/>
      <c r="T23" s="85"/>
      <c r="U23" s="76">
        <f>S23+T23</f>
        <v>0</v>
      </c>
      <c r="V23" s="206"/>
      <c r="W23" s="84"/>
      <c r="X23" s="84"/>
      <c r="Y23" s="78"/>
      <c r="Z23" s="77"/>
      <c r="AA23" s="76">
        <f>Y23+Z23</f>
        <v>0</v>
      </c>
      <c r="AB23" s="74">
        <f t="shared" si="12"/>
        <v>0</v>
      </c>
      <c r="AC23" s="74">
        <f t="shared" si="12"/>
        <v>0</v>
      </c>
      <c r="AD23" s="141">
        <f t="shared" si="12"/>
        <v>0</v>
      </c>
    </row>
    <row r="24" spans="1:30" ht="13.5" thickBot="1">
      <c r="A24" s="22" t="s">
        <v>171</v>
      </c>
      <c r="B24" s="86">
        <v>1140</v>
      </c>
      <c r="C24" s="86">
        <v>5</v>
      </c>
      <c r="D24" s="78">
        <v>1</v>
      </c>
      <c r="E24" s="77">
        <v>0</v>
      </c>
      <c r="F24" s="76">
        <f>D24+E24</f>
        <v>1</v>
      </c>
      <c r="G24" s="85"/>
      <c r="H24" s="85"/>
      <c r="I24" s="76">
        <f>G24+H24</f>
        <v>0</v>
      </c>
      <c r="J24" s="78"/>
      <c r="K24" s="77"/>
      <c r="L24" s="76">
        <f>J24+K24</f>
        <v>0</v>
      </c>
      <c r="M24" s="78"/>
      <c r="N24" s="85"/>
      <c r="O24" s="76">
        <f>M24+N24</f>
        <v>0</v>
      </c>
      <c r="P24" s="78"/>
      <c r="Q24" s="77"/>
      <c r="R24" s="76">
        <f>P24+Q24</f>
        <v>0</v>
      </c>
      <c r="S24" s="85"/>
      <c r="T24" s="85"/>
      <c r="U24" s="76">
        <f>S24+T24</f>
        <v>0</v>
      </c>
      <c r="V24" s="206"/>
      <c r="W24" s="84"/>
      <c r="X24" s="84"/>
      <c r="Y24" s="78"/>
      <c r="Z24" s="77"/>
      <c r="AA24" s="76">
        <f>Y24+Z24</f>
        <v>0</v>
      </c>
      <c r="AB24" s="74">
        <f t="shared" si="12"/>
        <v>1</v>
      </c>
      <c r="AC24" s="74">
        <f t="shared" si="12"/>
        <v>0</v>
      </c>
      <c r="AD24" s="141">
        <f t="shared" si="12"/>
        <v>1</v>
      </c>
    </row>
    <row r="25" spans="1:30" ht="13.5" thickBot="1">
      <c r="A25" s="8" t="s">
        <v>136</v>
      </c>
      <c r="B25" s="7"/>
      <c r="C25" s="7"/>
      <c r="D25" s="5">
        <f>SUBTOTAL(9,D21:D24)</f>
        <v>53</v>
      </c>
      <c r="E25" s="5">
        <f>SUBTOTAL(9,E21:E24)</f>
        <v>35</v>
      </c>
      <c r="F25" s="4">
        <f t="shared" ref="F25:AA25" si="13">SUBTOTAL(9,F21:F23)</f>
        <v>87</v>
      </c>
      <c r="G25" s="5">
        <f>SUBTOTAL(9,G21:G24)</f>
        <v>6</v>
      </c>
      <c r="H25" s="5">
        <f>SUBTOTAL(9,H21:H24)</f>
        <v>3</v>
      </c>
      <c r="I25" s="4">
        <f t="shared" si="13"/>
        <v>9</v>
      </c>
      <c r="J25" s="5">
        <f>SUBTOTAL(9,J21:J24)</f>
        <v>0</v>
      </c>
      <c r="K25" s="5">
        <f>SUBTOTAL(9,K21:K24)</f>
        <v>0</v>
      </c>
      <c r="L25" s="4">
        <f t="shared" si="13"/>
        <v>0</v>
      </c>
      <c r="M25" s="5">
        <f>SUBTOTAL(9,M21:M24)</f>
        <v>2</v>
      </c>
      <c r="N25" s="5">
        <f>SUBTOTAL(9,N21:N24)</f>
        <v>1</v>
      </c>
      <c r="O25" s="4">
        <f t="shared" si="13"/>
        <v>3</v>
      </c>
      <c r="P25" s="5">
        <f>SUBTOTAL(9,P21:P24)</f>
        <v>2</v>
      </c>
      <c r="Q25" s="5">
        <f>SUBTOTAL(9,Q21:Q24)</f>
        <v>1</v>
      </c>
      <c r="R25" s="4">
        <f t="shared" si="13"/>
        <v>3</v>
      </c>
      <c r="S25" s="189">
        <f>SUBTOTAL(9,S21:S24)</f>
        <v>0</v>
      </c>
      <c r="T25" s="189">
        <f>SUBTOTAL(9,T21:T24)</f>
        <v>2</v>
      </c>
      <c r="U25" s="4">
        <f t="shared" si="13"/>
        <v>2</v>
      </c>
      <c r="V25" s="5"/>
      <c r="W25" s="5"/>
      <c r="X25" s="5"/>
      <c r="Y25" s="72">
        <f t="shared" si="13"/>
        <v>4</v>
      </c>
      <c r="Z25" s="5">
        <f t="shared" si="13"/>
        <v>5</v>
      </c>
      <c r="AA25" s="5">
        <f t="shared" si="13"/>
        <v>9</v>
      </c>
      <c r="AB25" s="3">
        <f>D25+G25+J25+M25+P25+S25+Y25</f>
        <v>67</v>
      </c>
      <c r="AC25" s="3">
        <f>E25+H25+K25+N25+Q25+T25+Z25</f>
        <v>47</v>
      </c>
      <c r="AD25" s="2">
        <f>SUBTOTAL(9,AD21:AD24)</f>
        <v>114</v>
      </c>
    </row>
    <row r="26" spans="1:30" ht="13.5" thickBot="1">
      <c r="A26" s="103"/>
      <c r="B26" s="21"/>
      <c r="C26" s="21"/>
      <c r="D26" s="31"/>
      <c r="E26" s="30"/>
      <c r="F26" s="29"/>
      <c r="G26" s="64"/>
      <c r="H26" s="64"/>
      <c r="I26" s="64"/>
      <c r="J26" s="31"/>
      <c r="K26" s="30"/>
      <c r="L26" s="29"/>
      <c r="M26" s="31"/>
      <c r="N26" s="64"/>
      <c r="O26" s="64"/>
      <c r="P26" s="31"/>
      <c r="Q26" s="30"/>
      <c r="R26" s="29"/>
      <c r="S26" s="64"/>
      <c r="T26" s="64"/>
      <c r="U26" s="29"/>
      <c r="V26" s="64"/>
      <c r="W26" s="64"/>
      <c r="X26" s="64"/>
      <c r="Y26" s="31"/>
      <c r="Z26" s="30"/>
      <c r="AA26" s="29"/>
      <c r="AB26" s="63"/>
      <c r="AC26" s="63"/>
      <c r="AD26" s="27"/>
    </row>
    <row r="27" spans="1:30" ht="13.5" thickBot="1">
      <c r="A27" s="8" t="s">
        <v>135</v>
      </c>
      <c r="B27" s="7">
        <v>1225</v>
      </c>
      <c r="C27" s="7">
        <v>5</v>
      </c>
      <c r="D27" s="134">
        <v>6</v>
      </c>
      <c r="E27" s="133">
        <v>11</v>
      </c>
      <c r="F27" s="4">
        <f>D27+E27</f>
        <v>17</v>
      </c>
      <c r="G27" s="133">
        <v>2</v>
      </c>
      <c r="H27" s="133">
        <v>0</v>
      </c>
      <c r="I27" s="5">
        <f>G27+H27</f>
        <v>2</v>
      </c>
      <c r="J27" s="134"/>
      <c r="K27" s="133"/>
      <c r="L27" s="4">
        <f>J27+K27</f>
        <v>0</v>
      </c>
      <c r="M27" s="134">
        <v>0</v>
      </c>
      <c r="N27" s="133">
        <v>1</v>
      </c>
      <c r="O27" s="5">
        <f>M27+N27</f>
        <v>1</v>
      </c>
      <c r="P27" s="134"/>
      <c r="Q27" s="133"/>
      <c r="R27" s="4">
        <f>P27+Q27</f>
        <v>0</v>
      </c>
      <c r="S27" s="133"/>
      <c r="T27" s="133"/>
      <c r="U27" s="4">
        <f>S27+T27</f>
        <v>0</v>
      </c>
      <c r="V27" s="5"/>
      <c r="W27" s="5"/>
      <c r="X27" s="5"/>
      <c r="Y27" s="134">
        <v>0</v>
      </c>
      <c r="Z27" s="133">
        <v>1</v>
      </c>
      <c r="AA27" s="4">
        <f>Y27+Z27</f>
        <v>1</v>
      </c>
      <c r="AB27" s="3">
        <f>D27+G27+J27+M27+P27+S27+Y27</f>
        <v>8</v>
      </c>
      <c r="AC27" s="3">
        <f>E27+H27+K27+N27+Q27+T27+Z27</f>
        <v>13</v>
      </c>
      <c r="AD27" s="132">
        <f>F27+I27+L27+O27+R27+U27+AA27</f>
        <v>21</v>
      </c>
    </row>
    <row r="28" spans="1:30">
      <c r="A28" s="103"/>
      <c r="B28" s="21"/>
      <c r="C28" s="21"/>
      <c r="D28" s="61"/>
      <c r="E28" s="60"/>
      <c r="F28" s="29"/>
      <c r="G28" s="148"/>
      <c r="H28" s="148"/>
      <c r="I28" s="152"/>
      <c r="J28" s="60"/>
      <c r="K28" s="60"/>
      <c r="L28" s="30"/>
      <c r="M28" s="61"/>
      <c r="N28" s="148"/>
      <c r="O28" s="152"/>
      <c r="P28" s="60"/>
      <c r="Q28" s="60"/>
      <c r="R28" s="152"/>
      <c r="S28" s="148"/>
      <c r="T28" s="148"/>
      <c r="U28" s="152"/>
      <c r="V28" s="30"/>
      <c r="W28" s="30"/>
      <c r="X28" s="30"/>
      <c r="Y28" s="60"/>
      <c r="Z28" s="60"/>
      <c r="AA28" s="29"/>
      <c r="AB28" s="63"/>
      <c r="AC28" s="63"/>
      <c r="AD28" s="147"/>
    </row>
    <row r="29" spans="1:30">
      <c r="A29" s="22" t="s">
        <v>134</v>
      </c>
      <c r="B29" s="86">
        <v>1230</v>
      </c>
      <c r="C29" s="86">
        <v>5</v>
      </c>
      <c r="D29" s="78">
        <v>0</v>
      </c>
      <c r="E29" s="77">
        <v>6</v>
      </c>
      <c r="F29" s="76">
        <f>D29+E29</f>
        <v>6</v>
      </c>
      <c r="G29" s="78"/>
      <c r="H29" s="77"/>
      <c r="I29" s="76">
        <f>G29+H29</f>
        <v>0</v>
      </c>
      <c r="J29" s="85"/>
      <c r="K29" s="85"/>
      <c r="L29" s="84">
        <f>J29+K29</f>
        <v>0</v>
      </c>
      <c r="M29" s="78"/>
      <c r="N29" s="77"/>
      <c r="O29" s="76">
        <f>M29+N29</f>
        <v>0</v>
      </c>
      <c r="P29" s="85"/>
      <c r="Q29" s="85"/>
      <c r="R29" s="84">
        <f>P29+Q29</f>
        <v>0</v>
      </c>
      <c r="S29" s="78"/>
      <c r="T29" s="77"/>
      <c r="U29" s="76">
        <f>S29+T29</f>
        <v>0</v>
      </c>
      <c r="V29" s="79"/>
      <c r="W29" s="79"/>
      <c r="X29" s="79"/>
      <c r="Y29" s="85">
        <v>1</v>
      </c>
      <c r="Z29" s="85">
        <v>0</v>
      </c>
      <c r="AA29" s="76">
        <f>Y29+Z29</f>
        <v>1</v>
      </c>
      <c r="AB29" s="82">
        <f t="shared" ref="AB29:AD33" si="14">D29+G29+J29+M29+P29+S29+Y29</f>
        <v>1</v>
      </c>
      <c r="AC29" s="74">
        <f t="shared" si="14"/>
        <v>6</v>
      </c>
      <c r="AD29" s="141">
        <f t="shared" si="14"/>
        <v>7</v>
      </c>
    </row>
    <row r="30" spans="1:30">
      <c r="A30" s="22" t="s">
        <v>133</v>
      </c>
      <c r="B30" s="86" t="s">
        <v>132</v>
      </c>
      <c r="C30" s="86">
        <v>5</v>
      </c>
      <c r="D30" s="78">
        <v>1</v>
      </c>
      <c r="E30" s="77">
        <v>0</v>
      </c>
      <c r="F30" s="76">
        <f>D30+E30</f>
        <v>1</v>
      </c>
      <c r="G30" s="78"/>
      <c r="H30" s="77"/>
      <c r="I30" s="76">
        <f>G30+H30</f>
        <v>0</v>
      </c>
      <c r="J30" s="78"/>
      <c r="K30" s="77"/>
      <c r="L30" s="76">
        <f>J30+K30</f>
        <v>0</v>
      </c>
      <c r="M30" s="78"/>
      <c r="N30" s="77"/>
      <c r="O30" s="76">
        <f>M30+N30</f>
        <v>0</v>
      </c>
      <c r="P30" s="78"/>
      <c r="Q30" s="77"/>
      <c r="R30" s="76">
        <f>P30+Q30</f>
        <v>0</v>
      </c>
      <c r="S30" s="78"/>
      <c r="T30" s="77"/>
      <c r="U30" s="76">
        <f>S30+T30</f>
        <v>0</v>
      </c>
      <c r="V30" s="79"/>
      <c r="W30" s="79"/>
      <c r="X30" s="79"/>
      <c r="Y30" s="78"/>
      <c r="Z30" s="77"/>
      <c r="AA30" s="76">
        <f>Y30+Z30</f>
        <v>0</v>
      </c>
      <c r="AB30" s="75">
        <f t="shared" si="14"/>
        <v>1</v>
      </c>
      <c r="AC30" s="74">
        <f t="shared" si="14"/>
        <v>0</v>
      </c>
      <c r="AD30" s="141">
        <f t="shared" si="14"/>
        <v>1</v>
      </c>
    </row>
    <row r="31" spans="1:30">
      <c r="A31" s="22" t="s">
        <v>131</v>
      </c>
      <c r="B31" s="86" t="s">
        <v>130</v>
      </c>
      <c r="C31" s="86">
        <v>5</v>
      </c>
      <c r="D31" s="78">
        <v>3</v>
      </c>
      <c r="E31" s="77">
        <v>2</v>
      </c>
      <c r="F31" s="76">
        <f>D31+E31</f>
        <v>5</v>
      </c>
      <c r="G31" s="78"/>
      <c r="H31" s="77"/>
      <c r="I31" s="76">
        <f>G31+H31</f>
        <v>0</v>
      </c>
      <c r="J31" s="78"/>
      <c r="K31" s="77"/>
      <c r="L31" s="76">
        <f>J31+K31</f>
        <v>0</v>
      </c>
      <c r="M31" s="78"/>
      <c r="N31" s="77"/>
      <c r="O31" s="76">
        <f>M31+N31</f>
        <v>0</v>
      </c>
      <c r="P31" s="78"/>
      <c r="Q31" s="77"/>
      <c r="R31" s="76">
        <f>P31+Q31</f>
        <v>0</v>
      </c>
      <c r="S31" s="78"/>
      <c r="T31" s="77"/>
      <c r="U31" s="76">
        <f>S31+T31</f>
        <v>0</v>
      </c>
      <c r="V31" s="79"/>
      <c r="W31" s="79"/>
      <c r="X31" s="79"/>
      <c r="Y31" s="78">
        <v>0</v>
      </c>
      <c r="Z31" s="77">
        <v>1</v>
      </c>
      <c r="AA31" s="76">
        <f>Y31+Z31</f>
        <v>1</v>
      </c>
      <c r="AB31" s="75">
        <f t="shared" si="14"/>
        <v>3</v>
      </c>
      <c r="AC31" s="74">
        <f t="shared" si="14"/>
        <v>3</v>
      </c>
      <c r="AD31" s="141">
        <f t="shared" si="14"/>
        <v>6</v>
      </c>
    </row>
    <row r="32" spans="1:30">
      <c r="A32" s="22" t="s">
        <v>129</v>
      </c>
      <c r="B32" s="86">
        <v>1255</v>
      </c>
      <c r="C32" s="86">
        <v>5</v>
      </c>
      <c r="D32" s="78"/>
      <c r="E32" s="77"/>
      <c r="F32" s="76">
        <f>D32+E32</f>
        <v>0</v>
      </c>
      <c r="G32" s="78"/>
      <c r="H32" s="77"/>
      <c r="I32" s="76">
        <f>G32+H32</f>
        <v>0</v>
      </c>
      <c r="J32" s="78"/>
      <c r="K32" s="77"/>
      <c r="L32" s="76">
        <f>J32+K32</f>
        <v>0</v>
      </c>
      <c r="M32" s="78"/>
      <c r="N32" s="77"/>
      <c r="O32" s="76">
        <f>M32+N32</f>
        <v>0</v>
      </c>
      <c r="P32" s="78"/>
      <c r="Q32" s="77"/>
      <c r="R32" s="76">
        <f>P32+Q32</f>
        <v>0</v>
      </c>
      <c r="S32" s="78"/>
      <c r="T32" s="77"/>
      <c r="U32" s="76">
        <f>S32+T32</f>
        <v>0</v>
      </c>
      <c r="V32" s="79"/>
      <c r="W32" s="79"/>
      <c r="X32" s="79"/>
      <c r="Y32" s="78"/>
      <c r="Z32" s="77"/>
      <c r="AA32" s="76">
        <f>Y32+Z32</f>
        <v>0</v>
      </c>
      <c r="AB32" s="75">
        <f t="shared" si="14"/>
        <v>0</v>
      </c>
      <c r="AC32" s="74">
        <f t="shared" si="14"/>
        <v>0</v>
      </c>
      <c r="AD32" s="141">
        <f t="shared" si="14"/>
        <v>0</v>
      </c>
    </row>
    <row r="33" spans="1:30" ht="13.5" thickBot="1">
      <c r="A33" s="22" t="s">
        <v>128</v>
      </c>
      <c r="B33" s="86" t="s">
        <v>127</v>
      </c>
      <c r="C33" s="86">
        <v>5</v>
      </c>
      <c r="D33" s="78"/>
      <c r="E33" s="77"/>
      <c r="F33" s="76">
        <f>D33+E33</f>
        <v>0</v>
      </c>
      <c r="G33" s="77"/>
      <c r="H33" s="77"/>
      <c r="I33" s="79">
        <f>G33+H33</f>
        <v>0</v>
      </c>
      <c r="J33" s="78"/>
      <c r="K33" s="77"/>
      <c r="L33" s="76">
        <f>J33+K33</f>
        <v>0</v>
      </c>
      <c r="M33" s="78"/>
      <c r="N33" s="77"/>
      <c r="O33" s="79">
        <f>M33+N33</f>
        <v>0</v>
      </c>
      <c r="P33" s="78"/>
      <c r="Q33" s="77"/>
      <c r="R33" s="76">
        <f>P33+Q33</f>
        <v>0</v>
      </c>
      <c r="S33" s="77"/>
      <c r="T33" s="77"/>
      <c r="U33" s="76">
        <f>S33+T33</f>
        <v>0</v>
      </c>
      <c r="V33" s="206"/>
      <c r="W33" s="79"/>
      <c r="X33" s="79"/>
      <c r="Y33" s="78"/>
      <c r="Z33" s="77"/>
      <c r="AA33" s="76">
        <f>Y33+Z33</f>
        <v>0</v>
      </c>
      <c r="AB33" s="74">
        <f t="shared" si="14"/>
        <v>0</v>
      </c>
      <c r="AC33" s="74">
        <f t="shared" si="14"/>
        <v>0</v>
      </c>
      <c r="AD33" s="141">
        <f t="shared" si="14"/>
        <v>0</v>
      </c>
    </row>
    <row r="34" spans="1:30" ht="13.5" thickBot="1">
      <c r="A34" s="83" t="s">
        <v>126</v>
      </c>
      <c r="B34" s="7"/>
      <c r="C34" s="7"/>
      <c r="D34" s="72">
        <f>SUBTOTAL(9,D29:D33)</f>
        <v>4</v>
      </c>
      <c r="E34" s="5">
        <f>SUBTOTAL(9,E29:E33)</f>
        <v>8</v>
      </c>
      <c r="F34" s="4">
        <f t="shared" ref="F34:AD34" si="15">SUBTOTAL(9,F29:F33)</f>
        <v>12</v>
      </c>
      <c r="G34" s="72">
        <f t="shared" si="15"/>
        <v>0</v>
      </c>
      <c r="H34" s="5">
        <f t="shared" si="15"/>
        <v>0</v>
      </c>
      <c r="I34" s="4">
        <f t="shared" si="15"/>
        <v>0</v>
      </c>
      <c r="J34" s="72">
        <f t="shared" si="15"/>
        <v>0</v>
      </c>
      <c r="K34" s="5">
        <f t="shared" si="15"/>
        <v>0</v>
      </c>
      <c r="L34" s="4">
        <f t="shared" si="15"/>
        <v>0</v>
      </c>
      <c r="M34" s="72">
        <f t="shared" si="15"/>
        <v>0</v>
      </c>
      <c r="N34" s="5">
        <f t="shared" si="15"/>
        <v>0</v>
      </c>
      <c r="O34" s="4">
        <f t="shared" si="15"/>
        <v>0</v>
      </c>
      <c r="P34" s="72">
        <f t="shared" si="15"/>
        <v>0</v>
      </c>
      <c r="Q34" s="5">
        <f t="shared" si="15"/>
        <v>0</v>
      </c>
      <c r="R34" s="4">
        <f t="shared" si="15"/>
        <v>0</v>
      </c>
      <c r="S34" s="72">
        <f t="shared" si="15"/>
        <v>0</v>
      </c>
      <c r="T34" s="5">
        <f t="shared" si="15"/>
        <v>0</v>
      </c>
      <c r="U34" s="4">
        <f t="shared" si="15"/>
        <v>0</v>
      </c>
      <c r="V34" s="5"/>
      <c r="W34" s="5"/>
      <c r="X34" s="5"/>
      <c r="Y34" s="72">
        <f t="shared" si="15"/>
        <v>1</v>
      </c>
      <c r="Z34" s="5">
        <f t="shared" si="15"/>
        <v>1</v>
      </c>
      <c r="AA34" s="4">
        <f t="shared" si="15"/>
        <v>2</v>
      </c>
      <c r="AB34" s="72">
        <f t="shared" si="15"/>
        <v>5</v>
      </c>
      <c r="AC34" s="5">
        <f t="shared" si="15"/>
        <v>9</v>
      </c>
      <c r="AD34" s="4">
        <f t="shared" si="15"/>
        <v>14</v>
      </c>
    </row>
    <row r="35" spans="1:30">
      <c r="A35" s="22"/>
      <c r="B35" s="21"/>
      <c r="C35" s="21"/>
      <c r="D35" s="31"/>
      <c r="E35" s="30"/>
      <c r="F35" s="29"/>
      <c r="G35" s="64"/>
      <c r="H35" s="64"/>
      <c r="I35" s="64"/>
      <c r="J35" s="31"/>
      <c r="K35" s="30"/>
      <c r="L35" s="29"/>
      <c r="M35" s="31"/>
      <c r="N35" s="64"/>
      <c r="O35" s="64"/>
      <c r="P35" s="31"/>
      <c r="Q35" s="30"/>
      <c r="R35" s="29"/>
      <c r="S35" s="64"/>
      <c r="T35" s="64"/>
      <c r="U35" s="29"/>
      <c r="V35" s="64"/>
      <c r="W35" s="64"/>
      <c r="X35" s="64"/>
      <c r="Y35" s="31"/>
      <c r="Z35" s="30"/>
      <c r="AA35" s="29"/>
      <c r="AB35" s="63"/>
      <c r="AC35" s="63"/>
      <c r="AD35" s="27"/>
    </row>
    <row r="36" spans="1:30">
      <c r="A36" s="22" t="s">
        <v>125</v>
      </c>
      <c r="B36" s="86">
        <v>1405</v>
      </c>
      <c r="C36" s="86">
        <v>5</v>
      </c>
      <c r="D36" s="78">
        <v>44</v>
      </c>
      <c r="E36" s="77">
        <v>18</v>
      </c>
      <c r="F36" s="76">
        <f>D36+E36</f>
        <v>62</v>
      </c>
      <c r="G36" s="85">
        <v>3</v>
      </c>
      <c r="H36" s="85">
        <v>1</v>
      </c>
      <c r="I36" s="84">
        <f>G36+H36</f>
        <v>4</v>
      </c>
      <c r="J36" s="78"/>
      <c r="K36" s="77"/>
      <c r="L36" s="76">
        <f>J36+K36</f>
        <v>0</v>
      </c>
      <c r="M36" s="78">
        <v>0</v>
      </c>
      <c r="N36" s="85">
        <v>1</v>
      </c>
      <c r="O36" s="76">
        <f>M36+N36</f>
        <v>1</v>
      </c>
      <c r="P36" s="78">
        <v>2</v>
      </c>
      <c r="Q36" s="77">
        <v>0</v>
      </c>
      <c r="R36" s="76">
        <f>P36+Q36</f>
        <v>2</v>
      </c>
      <c r="S36" s="85">
        <v>0</v>
      </c>
      <c r="T36" s="85">
        <v>1</v>
      </c>
      <c r="U36" s="76">
        <f>S36+T36</f>
        <v>1</v>
      </c>
      <c r="V36" s="84"/>
      <c r="W36" s="84"/>
      <c r="X36" s="84">
        <f t="shared" ref="X36:X38" si="16">V36+W36</f>
        <v>0</v>
      </c>
      <c r="Y36" s="78">
        <v>5</v>
      </c>
      <c r="Z36" s="77">
        <v>2</v>
      </c>
      <c r="AA36" s="76">
        <f>Y36+Z36</f>
        <v>7</v>
      </c>
      <c r="AB36" s="82">
        <f t="shared" ref="AB36:AD38" si="17">D36+G36+J36+M36+P36+S36+Y36</f>
        <v>54</v>
      </c>
      <c r="AC36" s="82">
        <f t="shared" si="17"/>
        <v>23</v>
      </c>
      <c r="AD36" s="141">
        <f t="shared" si="17"/>
        <v>77</v>
      </c>
    </row>
    <row r="37" spans="1:30">
      <c r="A37" s="22" t="s">
        <v>124</v>
      </c>
      <c r="B37" s="86">
        <v>1410</v>
      </c>
      <c r="C37" s="86">
        <v>5</v>
      </c>
      <c r="D37" s="78"/>
      <c r="E37" s="77"/>
      <c r="F37" s="76">
        <f>D37+E37</f>
        <v>0</v>
      </c>
      <c r="G37" s="85"/>
      <c r="H37" s="85"/>
      <c r="I37" s="84">
        <f>G37+H37</f>
        <v>0</v>
      </c>
      <c r="J37" s="78"/>
      <c r="K37" s="77"/>
      <c r="L37" s="76">
        <f>J37+K37</f>
        <v>0</v>
      </c>
      <c r="M37" s="78"/>
      <c r="N37" s="85"/>
      <c r="O37" s="84">
        <f>M37+N37</f>
        <v>0</v>
      </c>
      <c r="P37" s="78"/>
      <c r="Q37" s="77"/>
      <c r="R37" s="76">
        <f>P37+Q37</f>
        <v>0</v>
      </c>
      <c r="S37" s="85"/>
      <c r="T37" s="85"/>
      <c r="U37" s="76">
        <f>S37+T37</f>
        <v>0</v>
      </c>
      <c r="V37" s="84"/>
      <c r="W37" s="84"/>
      <c r="X37" s="84">
        <f t="shared" si="16"/>
        <v>0</v>
      </c>
      <c r="Y37" s="78"/>
      <c r="Z37" s="77"/>
      <c r="AA37" s="76">
        <f>Y37+Z37</f>
        <v>0</v>
      </c>
      <c r="AB37" s="82">
        <f t="shared" si="17"/>
        <v>0</v>
      </c>
      <c r="AC37" s="82">
        <f t="shared" si="17"/>
        <v>0</v>
      </c>
      <c r="AD37" s="141">
        <f t="shared" si="17"/>
        <v>0</v>
      </c>
    </row>
    <row r="38" spans="1:30">
      <c r="A38" s="22" t="s">
        <v>172</v>
      </c>
      <c r="B38" s="86">
        <v>1430</v>
      </c>
      <c r="C38" s="86">
        <v>5</v>
      </c>
      <c r="D38" s="78">
        <v>8</v>
      </c>
      <c r="E38" s="77">
        <v>2</v>
      </c>
      <c r="F38" s="76">
        <f>D38+E38</f>
        <v>10</v>
      </c>
      <c r="G38" s="85"/>
      <c r="H38" s="85"/>
      <c r="I38" s="84">
        <f>G38+H38</f>
        <v>0</v>
      </c>
      <c r="J38" s="78"/>
      <c r="K38" s="77"/>
      <c r="L38" s="76">
        <f>J38+K38</f>
        <v>0</v>
      </c>
      <c r="M38" s="78"/>
      <c r="N38" s="85"/>
      <c r="O38" s="84">
        <f>M38+N38</f>
        <v>0</v>
      </c>
      <c r="P38" s="78">
        <v>0</v>
      </c>
      <c r="Q38" s="77">
        <v>1</v>
      </c>
      <c r="R38" s="76">
        <f>P38+Q38</f>
        <v>1</v>
      </c>
      <c r="S38" s="85"/>
      <c r="T38" s="85"/>
      <c r="U38" s="76">
        <f>S38+T38</f>
        <v>0</v>
      </c>
      <c r="V38" s="84"/>
      <c r="W38" s="84"/>
      <c r="X38" s="84">
        <f t="shared" si="16"/>
        <v>0</v>
      </c>
      <c r="Y38" s="78"/>
      <c r="Z38" s="77"/>
      <c r="AA38" s="76">
        <f>Y38+Z38</f>
        <v>0</v>
      </c>
      <c r="AB38" s="82">
        <f t="shared" si="17"/>
        <v>8</v>
      </c>
      <c r="AC38" s="82">
        <f t="shared" si="17"/>
        <v>3</v>
      </c>
      <c r="AD38" s="141">
        <f t="shared" si="17"/>
        <v>11</v>
      </c>
    </row>
    <row r="39" spans="1:30" ht="13.5" thickBot="1">
      <c r="A39" s="22" t="s">
        <v>123</v>
      </c>
      <c r="B39" s="86">
        <v>1450</v>
      </c>
      <c r="C39" s="86">
        <v>5</v>
      </c>
      <c r="D39" s="78">
        <v>1</v>
      </c>
      <c r="E39" s="77">
        <v>2</v>
      </c>
      <c r="F39" s="76">
        <f>D39+E39</f>
        <v>3</v>
      </c>
      <c r="G39" s="85"/>
      <c r="H39" s="85"/>
      <c r="I39" s="84">
        <f>G39+H39</f>
        <v>0</v>
      </c>
      <c r="J39" s="78"/>
      <c r="K39" s="77"/>
      <c r="L39" s="76">
        <f>J39+K39</f>
        <v>0</v>
      </c>
      <c r="M39" s="78"/>
      <c r="N39" s="85"/>
      <c r="O39" s="84">
        <f>M39+N39</f>
        <v>0</v>
      </c>
      <c r="P39" s="78"/>
      <c r="Q39" s="77"/>
      <c r="R39" s="76">
        <f>P39+Q39</f>
        <v>0</v>
      </c>
      <c r="S39" s="85"/>
      <c r="T39" s="85"/>
      <c r="U39" s="76">
        <f>S39+T39</f>
        <v>0</v>
      </c>
      <c r="V39" s="84">
        <v>1</v>
      </c>
      <c r="W39" s="84"/>
      <c r="X39" s="84">
        <f>V39+W39</f>
        <v>1</v>
      </c>
      <c r="Y39" s="78"/>
      <c r="Z39" s="77"/>
      <c r="AA39" s="76">
        <f>Y39+Z39</f>
        <v>0</v>
      </c>
      <c r="AB39" s="82">
        <f>D39+G39+J39+M39+P39+S39+Y39+V39</f>
        <v>2</v>
      </c>
      <c r="AC39" s="82">
        <f>E39+H39+K39+N39+Q39+T39+Z39+W39</f>
        <v>2</v>
      </c>
      <c r="AD39" s="141">
        <f>F39+I39+L39+O39+R39+U39+AA39+X39</f>
        <v>4</v>
      </c>
    </row>
    <row r="40" spans="1:30" ht="13.5" thickBot="1">
      <c r="A40" s="83" t="s">
        <v>122</v>
      </c>
      <c r="B40" s="7"/>
      <c r="C40" s="7"/>
      <c r="D40" s="72">
        <f>SUBTOTAL(9,D36:D39)</f>
        <v>53</v>
      </c>
      <c r="E40" s="5">
        <f>SUBTOTAL(9,E36:E39)</f>
        <v>22</v>
      </c>
      <c r="F40" s="4">
        <f t="shared" ref="F40:AA40" si="18">SUBTOTAL(9,F36:F39)</f>
        <v>75</v>
      </c>
      <c r="G40" s="72">
        <f t="shared" si="18"/>
        <v>3</v>
      </c>
      <c r="H40" s="5">
        <f t="shared" si="18"/>
        <v>1</v>
      </c>
      <c r="I40" s="4">
        <f t="shared" si="18"/>
        <v>4</v>
      </c>
      <c r="J40" s="72">
        <f t="shared" si="18"/>
        <v>0</v>
      </c>
      <c r="K40" s="5">
        <f t="shared" si="18"/>
        <v>0</v>
      </c>
      <c r="L40" s="4">
        <f t="shared" si="18"/>
        <v>0</v>
      </c>
      <c r="M40" s="72">
        <f t="shared" si="18"/>
        <v>0</v>
      </c>
      <c r="N40" s="5">
        <f t="shared" si="18"/>
        <v>1</v>
      </c>
      <c r="O40" s="4">
        <f t="shared" si="18"/>
        <v>1</v>
      </c>
      <c r="P40" s="72">
        <f t="shared" si="18"/>
        <v>2</v>
      </c>
      <c r="Q40" s="5">
        <f t="shared" si="18"/>
        <v>1</v>
      </c>
      <c r="R40" s="4">
        <f t="shared" si="18"/>
        <v>3</v>
      </c>
      <c r="S40" s="72">
        <f>SUBTOTAL(9,S36:S39)</f>
        <v>0</v>
      </c>
      <c r="T40" s="5">
        <f t="shared" si="18"/>
        <v>1</v>
      </c>
      <c r="U40" s="4">
        <f t="shared" si="18"/>
        <v>1</v>
      </c>
      <c r="V40" s="5">
        <f>SUM(V36:V39)</f>
        <v>1</v>
      </c>
      <c r="W40" s="5">
        <f t="shared" ref="W40:X40" si="19">SUM(W36:W39)</f>
        <v>0</v>
      </c>
      <c r="X40" s="5">
        <f t="shared" si="19"/>
        <v>1</v>
      </c>
      <c r="Y40" s="72">
        <f t="shared" si="18"/>
        <v>5</v>
      </c>
      <c r="Z40" s="5">
        <f t="shared" si="18"/>
        <v>2</v>
      </c>
      <c r="AA40" s="4">
        <f t="shared" si="18"/>
        <v>7</v>
      </c>
      <c r="AB40" s="71">
        <f>D40+G40+J40+M40+P40+S40+Y40+V40</f>
        <v>64</v>
      </c>
      <c r="AC40" s="71">
        <f>E40+H40+K40+N40+Q40+T40+Z40+W40</f>
        <v>28</v>
      </c>
      <c r="AD40" s="2">
        <f>SUBTOTAL(9,AD36:AD39)</f>
        <v>92</v>
      </c>
    </row>
    <row r="41" spans="1:30">
      <c r="A41" s="22"/>
      <c r="B41" s="21"/>
      <c r="C41" s="21"/>
      <c r="D41" s="31"/>
      <c r="E41" s="30"/>
      <c r="F41" s="29"/>
      <c r="G41" s="64"/>
      <c r="H41" s="64"/>
      <c r="I41" s="64"/>
      <c r="J41" s="31"/>
      <c r="K41" s="30"/>
      <c r="L41" s="29"/>
      <c r="M41" s="31"/>
      <c r="N41" s="64"/>
      <c r="O41" s="64"/>
      <c r="P41" s="31"/>
      <c r="Q41" s="30"/>
      <c r="R41" s="29"/>
      <c r="S41" s="64"/>
      <c r="T41" s="64"/>
      <c r="U41" s="29"/>
      <c r="V41" s="64"/>
      <c r="W41" s="64"/>
      <c r="X41" s="64"/>
      <c r="Y41" s="31"/>
      <c r="Z41" s="30"/>
      <c r="AA41" s="29"/>
      <c r="AB41" s="63"/>
      <c r="AC41" s="63"/>
      <c r="AD41" s="27"/>
    </row>
    <row r="42" spans="1:30">
      <c r="A42" s="103" t="s">
        <v>121</v>
      </c>
      <c r="B42" s="21">
        <v>1505</v>
      </c>
      <c r="C42" s="21">
        <v>5</v>
      </c>
      <c r="D42" s="38">
        <v>13</v>
      </c>
      <c r="E42" s="37">
        <v>23</v>
      </c>
      <c r="F42" s="36">
        <f>D42+E42</f>
        <v>36</v>
      </c>
      <c r="G42" s="106">
        <v>1</v>
      </c>
      <c r="H42" s="106">
        <v>0</v>
      </c>
      <c r="I42" s="105">
        <f>G42+H42</f>
        <v>1</v>
      </c>
      <c r="J42" s="38"/>
      <c r="K42" s="37"/>
      <c r="L42" s="36">
        <f>J42+K42</f>
        <v>0</v>
      </c>
      <c r="M42" s="38">
        <v>1</v>
      </c>
      <c r="N42" s="106">
        <v>0</v>
      </c>
      <c r="O42" s="36">
        <f>M42+N42</f>
        <v>1</v>
      </c>
      <c r="P42" s="38">
        <v>1</v>
      </c>
      <c r="Q42" s="37">
        <v>2</v>
      </c>
      <c r="R42" s="36">
        <f>P42+Q42</f>
        <v>3</v>
      </c>
      <c r="S42" s="106"/>
      <c r="T42" s="106"/>
      <c r="U42" s="36">
        <f>S42+T42</f>
        <v>0</v>
      </c>
      <c r="V42" s="206"/>
      <c r="W42" s="105"/>
      <c r="X42" s="105"/>
      <c r="Y42" s="38">
        <v>1</v>
      </c>
      <c r="Z42" s="37">
        <v>3</v>
      </c>
      <c r="AA42" s="36">
        <f>Y42+Z42</f>
        <v>4</v>
      </c>
      <c r="AB42" s="104">
        <f t="shared" ref="AB42:AD43" si="20">D42+G42+J42+M42+P42+S42+Y42</f>
        <v>17</v>
      </c>
      <c r="AC42" s="104">
        <f t="shared" si="20"/>
        <v>28</v>
      </c>
      <c r="AD42" s="150">
        <f t="shared" si="20"/>
        <v>45</v>
      </c>
    </row>
    <row r="43" spans="1:30" ht="13.5" thickBot="1">
      <c r="A43" s="22" t="s">
        <v>174</v>
      </c>
      <c r="B43" s="86">
        <v>1515</v>
      </c>
      <c r="C43" s="86">
        <v>5</v>
      </c>
      <c r="D43" s="38">
        <v>5</v>
      </c>
      <c r="E43" s="37">
        <v>3</v>
      </c>
      <c r="F43" s="36">
        <f>D43+E43</f>
        <v>8</v>
      </c>
      <c r="G43" s="106"/>
      <c r="H43" s="106"/>
      <c r="I43" s="105">
        <f>G43+H43</f>
        <v>0</v>
      </c>
      <c r="J43" s="38"/>
      <c r="K43" s="37"/>
      <c r="L43" s="36">
        <f>J43+K43</f>
        <v>0</v>
      </c>
      <c r="M43" s="38"/>
      <c r="N43" s="106"/>
      <c r="O43" s="36">
        <f>M43+N43</f>
        <v>0</v>
      </c>
      <c r="P43" s="38"/>
      <c r="Q43" s="37"/>
      <c r="R43" s="36">
        <f>P43+Q43</f>
        <v>0</v>
      </c>
      <c r="S43" s="106"/>
      <c r="T43" s="106"/>
      <c r="U43" s="36">
        <f>S43+T43</f>
        <v>0</v>
      </c>
      <c r="V43" s="206"/>
      <c r="W43" s="105"/>
      <c r="X43" s="105"/>
      <c r="Y43" s="38">
        <v>0</v>
      </c>
      <c r="Z43" s="37">
        <v>1</v>
      </c>
      <c r="AA43" s="36">
        <f>Y43+Z43</f>
        <v>1</v>
      </c>
      <c r="AB43" s="104">
        <f t="shared" si="20"/>
        <v>5</v>
      </c>
      <c r="AC43" s="104">
        <f t="shared" si="20"/>
        <v>4</v>
      </c>
      <c r="AD43" s="150">
        <f t="shared" si="20"/>
        <v>9</v>
      </c>
    </row>
    <row r="44" spans="1:30" ht="13.5" thickBot="1">
      <c r="A44" s="83" t="s">
        <v>173</v>
      </c>
      <c r="B44" s="7"/>
      <c r="C44" s="7"/>
      <c r="D44" s="190">
        <f>SUM(D42:D43)</f>
        <v>18</v>
      </c>
      <c r="E44" s="191">
        <f>SUM(E42:E43)</f>
        <v>26</v>
      </c>
      <c r="F44" s="128">
        <f>SUM(F42:F43)</f>
        <v>44</v>
      </c>
      <c r="G44" s="191">
        <f t="shared" ref="G44:AC44" si="21">SUM(G42:G43)</f>
        <v>1</v>
      </c>
      <c r="H44" s="191">
        <f t="shared" si="21"/>
        <v>0</v>
      </c>
      <c r="I44" s="191">
        <f t="shared" si="21"/>
        <v>1</v>
      </c>
      <c r="J44" s="191">
        <f t="shared" si="21"/>
        <v>0</v>
      </c>
      <c r="K44" s="191">
        <f t="shared" si="21"/>
        <v>0</v>
      </c>
      <c r="L44" s="191">
        <f t="shared" si="21"/>
        <v>0</v>
      </c>
      <c r="M44" s="191">
        <f t="shared" si="21"/>
        <v>1</v>
      </c>
      <c r="N44" s="191">
        <f t="shared" si="21"/>
        <v>0</v>
      </c>
      <c r="O44" s="191">
        <f t="shared" si="21"/>
        <v>1</v>
      </c>
      <c r="P44" s="191">
        <f t="shared" si="21"/>
        <v>1</v>
      </c>
      <c r="Q44" s="191">
        <f t="shared" si="21"/>
        <v>2</v>
      </c>
      <c r="R44" s="191">
        <f t="shared" si="21"/>
        <v>3</v>
      </c>
      <c r="S44" s="191">
        <f t="shared" si="21"/>
        <v>0</v>
      </c>
      <c r="T44" s="191">
        <f t="shared" si="21"/>
        <v>0</v>
      </c>
      <c r="U44" s="196">
        <f t="shared" si="21"/>
        <v>0</v>
      </c>
      <c r="V44" s="191"/>
      <c r="W44" s="191"/>
      <c r="X44" s="191"/>
      <c r="Y44" s="191">
        <f t="shared" si="21"/>
        <v>1</v>
      </c>
      <c r="Z44" s="191">
        <f t="shared" si="21"/>
        <v>4</v>
      </c>
      <c r="AA44" s="191">
        <f t="shared" si="21"/>
        <v>5</v>
      </c>
      <c r="AB44" s="191">
        <f t="shared" si="21"/>
        <v>22</v>
      </c>
      <c r="AC44" s="191">
        <f t="shared" si="21"/>
        <v>32</v>
      </c>
      <c r="AD44" s="132">
        <f>F44+I44+L44+O44+R44+U44+AA44</f>
        <v>54</v>
      </c>
    </row>
    <row r="45" spans="1:30" ht="13.5" thickBot="1">
      <c r="A45" s="53"/>
      <c r="B45" s="32"/>
      <c r="C45" s="32"/>
      <c r="D45" s="31"/>
      <c r="E45" s="30"/>
      <c r="F45" s="29"/>
      <c r="G45" s="30"/>
      <c r="H45" s="30"/>
      <c r="I45" s="30"/>
      <c r="J45" s="31"/>
      <c r="K45" s="30"/>
      <c r="L45" s="30"/>
      <c r="M45" s="31"/>
      <c r="N45" s="30"/>
      <c r="O45" s="30"/>
      <c r="P45" s="31"/>
      <c r="Q45" s="30"/>
      <c r="R45" s="29"/>
      <c r="S45" s="30"/>
      <c r="T45" s="30"/>
      <c r="U45" s="29"/>
      <c r="V45" s="30"/>
      <c r="W45" s="30"/>
      <c r="X45" s="30"/>
      <c r="Y45" s="31"/>
      <c r="Z45" s="30"/>
      <c r="AA45" s="29"/>
      <c r="AB45" s="28"/>
      <c r="AC45" s="28"/>
      <c r="AD45" s="27"/>
    </row>
    <row r="46" spans="1:30" ht="13.5" thickBot="1">
      <c r="A46" s="83" t="s">
        <v>120</v>
      </c>
      <c r="B46" s="7" t="s">
        <v>119</v>
      </c>
      <c r="C46" s="7">
        <v>5</v>
      </c>
      <c r="D46" s="134">
        <v>5</v>
      </c>
      <c r="E46" s="133">
        <v>3</v>
      </c>
      <c r="F46" s="4">
        <f>D46+E46</f>
        <v>8</v>
      </c>
      <c r="G46" s="198"/>
      <c r="H46" s="133"/>
      <c r="I46" s="4">
        <f>G46+H46</f>
        <v>0</v>
      </c>
      <c r="J46" s="134"/>
      <c r="K46" s="133"/>
      <c r="L46" s="5">
        <f>J46+K46</f>
        <v>0</v>
      </c>
      <c r="M46" s="134"/>
      <c r="N46" s="133"/>
      <c r="O46" s="5">
        <f>M46+N46</f>
        <v>0</v>
      </c>
      <c r="P46" s="134"/>
      <c r="Q46" s="133"/>
      <c r="R46" s="4">
        <f>P46+Q46</f>
        <v>0</v>
      </c>
      <c r="S46" s="133"/>
      <c r="T46" s="133"/>
      <c r="U46" s="4">
        <f>S46+T46</f>
        <v>0</v>
      </c>
      <c r="V46" s="5"/>
      <c r="W46" s="5"/>
      <c r="X46" s="5"/>
      <c r="Y46" s="134">
        <v>1</v>
      </c>
      <c r="Z46" s="133">
        <v>0</v>
      </c>
      <c r="AA46" s="4">
        <f>Y46+Z46</f>
        <v>1</v>
      </c>
      <c r="AB46" s="71">
        <f>D46+G46+J46+M46+P46+S46+Y46</f>
        <v>6</v>
      </c>
      <c r="AC46" s="3">
        <f>E46+H46+K46+N46+Q46+T46+Z46</f>
        <v>3</v>
      </c>
      <c r="AD46" s="132">
        <f>F46+I46+L46+O46+R46+U46+AA46</f>
        <v>9</v>
      </c>
    </row>
    <row r="47" spans="1:30">
      <c r="A47" s="53"/>
      <c r="B47" s="32"/>
      <c r="C47" s="32"/>
      <c r="D47" s="31"/>
      <c r="E47" s="30"/>
      <c r="F47" s="29"/>
      <c r="G47" s="30"/>
      <c r="H47" s="30"/>
      <c r="I47" s="29"/>
      <c r="J47" s="30"/>
      <c r="K47" s="30"/>
      <c r="L47" s="30"/>
      <c r="M47" s="31"/>
      <c r="N47" s="30"/>
      <c r="O47" s="30"/>
      <c r="P47" s="31"/>
      <c r="Q47" s="30"/>
      <c r="R47" s="29"/>
      <c r="S47" s="30"/>
      <c r="T47" s="30"/>
      <c r="U47" s="29"/>
      <c r="V47" s="30"/>
      <c r="W47" s="30"/>
      <c r="X47" s="30"/>
      <c r="Y47" s="31"/>
      <c r="Z47" s="30"/>
      <c r="AA47" s="29"/>
      <c r="AB47" s="28"/>
      <c r="AC47" s="28"/>
      <c r="AD47" s="27"/>
    </row>
    <row r="48" spans="1:30">
      <c r="A48" s="22" t="s">
        <v>118</v>
      </c>
      <c r="B48" s="86">
        <v>1805</v>
      </c>
      <c r="C48" s="86">
        <v>5</v>
      </c>
      <c r="D48" s="78">
        <v>1</v>
      </c>
      <c r="E48" s="77">
        <v>1</v>
      </c>
      <c r="F48" s="76">
        <f>D48+E48</f>
        <v>2</v>
      </c>
      <c r="G48" s="78"/>
      <c r="H48" s="77"/>
      <c r="I48" s="76">
        <f>G48+H48</f>
        <v>0</v>
      </c>
      <c r="J48" s="85"/>
      <c r="K48" s="85"/>
      <c r="L48" s="84">
        <f>J48+K48</f>
        <v>0</v>
      </c>
      <c r="M48" s="78">
        <v>1</v>
      </c>
      <c r="N48" s="77">
        <v>0</v>
      </c>
      <c r="O48" s="84">
        <f>M48+N48</f>
        <v>1</v>
      </c>
      <c r="P48" s="78"/>
      <c r="Q48" s="77"/>
      <c r="R48" s="76">
        <f>P48+Q48</f>
        <v>0</v>
      </c>
      <c r="S48" s="85">
        <v>0</v>
      </c>
      <c r="T48" s="85">
        <v>0</v>
      </c>
      <c r="U48" s="76">
        <f>S48+T48</f>
        <v>0</v>
      </c>
      <c r="V48" s="206"/>
      <c r="W48" s="84"/>
      <c r="X48" s="84"/>
      <c r="Y48" s="78">
        <v>0</v>
      </c>
      <c r="Z48" s="77">
        <v>2</v>
      </c>
      <c r="AA48" s="76">
        <f>Y48+Z48</f>
        <v>2</v>
      </c>
      <c r="AB48" s="82">
        <f t="shared" ref="AB48:AD50" si="22">D48+G48+J48+M48+P48+S48+Y48</f>
        <v>2</v>
      </c>
      <c r="AC48" s="82">
        <f t="shared" si="22"/>
        <v>3</v>
      </c>
      <c r="AD48" s="141">
        <f t="shared" si="22"/>
        <v>5</v>
      </c>
    </row>
    <row r="49" spans="1:33">
      <c r="A49" s="22" t="s">
        <v>175</v>
      </c>
      <c r="B49" s="86">
        <v>1825</v>
      </c>
      <c r="C49" s="86">
        <v>5</v>
      </c>
      <c r="D49" s="78">
        <v>2</v>
      </c>
      <c r="E49" s="77">
        <v>2</v>
      </c>
      <c r="F49" s="76">
        <f>D49+E49</f>
        <v>4</v>
      </c>
      <c r="G49" s="77"/>
      <c r="H49" s="77"/>
      <c r="I49" s="76">
        <f>G49+H49</f>
        <v>0</v>
      </c>
      <c r="J49" s="85"/>
      <c r="K49" s="85"/>
      <c r="L49" s="84">
        <f>J49+K49</f>
        <v>0</v>
      </c>
      <c r="M49" s="78"/>
      <c r="N49" s="77"/>
      <c r="O49" s="84">
        <f>M49+N49</f>
        <v>0</v>
      </c>
      <c r="P49" s="78"/>
      <c r="Q49" s="77"/>
      <c r="R49" s="76">
        <f>P49+Q49</f>
        <v>0</v>
      </c>
      <c r="S49" s="85"/>
      <c r="T49" s="85"/>
      <c r="U49" s="76">
        <f>S49+T49</f>
        <v>0</v>
      </c>
      <c r="V49" s="206"/>
      <c r="W49" s="84"/>
      <c r="X49" s="84"/>
      <c r="Y49" s="78"/>
      <c r="Z49" s="77"/>
      <c r="AA49" s="76">
        <f>Y49+Z49</f>
        <v>0</v>
      </c>
      <c r="AB49" s="82">
        <f t="shared" si="22"/>
        <v>2</v>
      </c>
      <c r="AC49" s="82">
        <f t="shared" si="22"/>
        <v>2</v>
      </c>
      <c r="AD49" s="141">
        <f t="shared" si="22"/>
        <v>4</v>
      </c>
    </row>
    <row r="50" spans="1:33" ht="13.5" thickBot="1">
      <c r="A50" s="22" t="s">
        <v>117</v>
      </c>
      <c r="B50" s="86">
        <v>1835</v>
      </c>
      <c r="C50" s="86">
        <v>5</v>
      </c>
      <c r="D50" s="78"/>
      <c r="E50" s="77"/>
      <c r="F50" s="76">
        <f>D50+E50</f>
        <v>0</v>
      </c>
      <c r="G50" s="85"/>
      <c r="H50" s="85"/>
      <c r="I50" s="84">
        <f>G50+H50</f>
        <v>0</v>
      </c>
      <c r="J50" s="78"/>
      <c r="K50" s="77"/>
      <c r="L50" s="76">
        <f>J50+K50</f>
        <v>0</v>
      </c>
      <c r="M50" s="78"/>
      <c r="N50" s="85"/>
      <c r="O50" s="84">
        <f>M50+N50</f>
        <v>0</v>
      </c>
      <c r="P50" s="78"/>
      <c r="Q50" s="77"/>
      <c r="R50" s="76">
        <f>P50+Q50</f>
        <v>0</v>
      </c>
      <c r="S50" s="85"/>
      <c r="T50" s="85"/>
      <c r="U50" s="76">
        <f>S50+T50</f>
        <v>0</v>
      </c>
      <c r="V50" s="206"/>
      <c r="W50" s="84"/>
      <c r="X50" s="84"/>
      <c r="Y50" s="78"/>
      <c r="Z50" s="77"/>
      <c r="AA50" s="76">
        <f>Y50+Z50</f>
        <v>0</v>
      </c>
      <c r="AB50" s="82">
        <f t="shared" si="22"/>
        <v>0</v>
      </c>
      <c r="AC50" s="82">
        <f t="shared" si="22"/>
        <v>0</v>
      </c>
      <c r="AD50" s="141">
        <f t="shared" si="22"/>
        <v>0</v>
      </c>
    </row>
    <row r="51" spans="1:33" ht="13.5" thickBot="1">
      <c r="A51" s="83" t="s">
        <v>116</v>
      </c>
      <c r="B51" s="7"/>
      <c r="C51" s="7"/>
      <c r="D51" s="72">
        <f>SUBTOTAL(9,D48:D50)</f>
        <v>3</v>
      </c>
      <c r="E51" s="5">
        <f>SUBTOTAL(9,E48:E50)</f>
        <v>3</v>
      </c>
      <c r="F51" s="4">
        <f t="shared" ref="F51:AA51" si="23">SUBTOTAL(9,F48:F50)</f>
        <v>6</v>
      </c>
      <c r="G51" s="5">
        <f t="shared" si="23"/>
        <v>0</v>
      </c>
      <c r="H51" s="5">
        <f t="shared" si="23"/>
        <v>0</v>
      </c>
      <c r="I51" s="5">
        <f t="shared" si="23"/>
        <v>0</v>
      </c>
      <c r="J51" s="72">
        <f t="shared" si="23"/>
        <v>0</v>
      </c>
      <c r="K51" s="5">
        <f t="shared" si="23"/>
        <v>0</v>
      </c>
      <c r="L51" s="4">
        <f t="shared" si="23"/>
        <v>0</v>
      </c>
      <c r="M51" s="72">
        <f t="shared" si="23"/>
        <v>1</v>
      </c>
      <c r="N51" s="5">
        <f t="shared" si="23"/>
        <v>0</v>
      </c>
      <c r="O51" s="5">
        <f t="shared" si="23"/>
        <v>1</v>
      </c>
      <c r="P51" s="72">
        <f t="shared" si="23"/>
        <v>0</v>
      </c>
      <c r="Q51" s="5">
        <f t="shared" si="23"/>
        <v>0</v>
      </c>
      <c r="R51" s="4">
        <f t="shared" si="23"/>
        <v>0</v>
      </c>
      <c r="S51" s="5">
        <f t="shared" si="23"/>
        <v>0</v>
      </c>
      <c r="T51" s="5">
        <f t="shared" si="23"/>
        <v>0</v>
      </c>
      <c r="U51" s="4">
        <f t="shared" si="23"/>
        <v>0</v>
      </c>
      <c r="V51" s="5"/>
      <c r="W51" s="5"/>
      <c r="X51" s="5"/>
      <c r="Y51" s="72">
        <f t="shared" si="23"/>
        <v>0</v>
      </c>
      <c r="Z51" s="5">
        <f t="shared" si="23"/>
        <v>2</v>
      </c>
      <c r="AA51" s="4">
        <f t="shared" si="23"/>
        <v>2</v>
      </c>
      <c r="AB51" s="3">
        <f>D51+G51+J51+M51+P51+S51+Y51</f>
        <v>4</v>
      </c>
      <c r="AC51" s="3">
        <f>E51+H51+K51+N51+Q51+T51+Z51</f>
        <v>5</v>
      </c>
      <c r="AD51" s="2">
        <f>SUBTOTAL(9,AD48:AD50)</f>
        <v>9</v>
      </c>
    </row>
    <row r="52" spans="1:33">
      <c r="A52" s="22"/>
      <c r="B52" s="21"/>
      <c r="C52" s="21"/>
      <c r="D52" s="31"/>
      <c r="E52" s="30"/>
      <c r="F52" s="29"/>
      <c r="G52" s="64"/>
      <c r="H52" s="64"/>
      <c r="I52" s="64"/>
      <c r="J52" s="31"/>
      <c r="K52" s="30"/>
      <c r="L52" s="29"/>
      <c r="M52" s="31"/>
      <c r="N52" s="64"/>
      <c r="O52" s="64"/>
      <c r="P52" s="31"/>
      <c r="Q52" s="30"/>
      <c r="R52" s="29"/>
      <c r="S52" s="64"/>
      <c r="T52" s="64"/>
      <c r="U52" s="29"/>
      <c r="V52" s="64"/>
      <c r="W52" s="64"/>
      <c r="X52" s="64"/>
      <c r="Y52" s="31"/>
      <c r="Z52" s="30"/>
      <c r="AA52" s="29"/>
      <c r="AB52" s="63"/>
      <c r="AC52" s="63"/>
      <c r="AD52" s="27"/>
    </row>
    <row r="53" spans="1:33">
      <c r="A53" s="33" t="s">
        <v>115</v>
      </c>
      <c r="B53" s="86">
        <v>2130</v>
      </c>
      <c r="C53" s="86">
        <v>5</v>
      </c>
      <c r="D53" s="78"/>
      <c r="E53" s="77"/>
      <c r="F53" s="76">
        <f t="shared" ref="F53:F63" si="24">D53+E53</f>
        <v>0</v>
      </c>
      <c r="G53" s="85"/>
      <c r="H53" s="85"/>
      <c r="I53" s="84">
        <f t="shared" ref="I53:I63" si="25">G53+H53</f>
        <v>0</v>
      </c>
      <c r="J53" s="78"/>
      <c r="K53" s="77"/>
      <c r="L53" s="76">
        <f t="shared" ref="L53:L63" si="26">J53+K53</f>
        <v>0</v>
      </c>
      <c r="M53" s="78"/>
      <c r="N53" s="85"/>
      <c r="O53" s="84">
        <f t="shared" ref="O53:O63" si="27">M53+N53</f>
        <v>0</v>
      </c>
      <c r="P53" s="78"/>
      <c r="Q53" s="77"/>
      <c r="R53" s="76">
        <f t="shared" ref="R53:R63" si="28">P53+Q53</f>
        <v>0</v>
      </c>
      <c r="S53" s="85"/>
      <c r="T53" s="85"/>
      <c r="U53" s="76">
        <f t="shared" ref="U53:U63" si="29">S53+T53</f>
        <v>0</v>
      </c>
      <c r="V53" s="206"/>
      <c r="W53" s="84"/>
      <c r="X53" s="84"/>
      <c r="Y53" s="78"/>
      <c r="Z53" s="77"/>
      <c r="AA53" s="76">
        <f t="shared" ref="AA53:AA63" si="30">Y53+Z53</f>
        <v>0</v>
      </c>
      <c r="AB53" s="82">
        <f t="shared" ref="AB53:AB63" si="31">D53+G53+J53+M53+P53+S53+Y53</f>
        <v>0</v>
      </c>
      <c r="AC53" s="82">
        <f t="shared" ref="AC53:AC63" si="32">E53+H53+K53+N53+Q53+T53+Z53</f>
        <v>0</v>
      </c>
      <c r="AD53" s="141">
        <f t="shared" ref="AD53:AD63" si="33">F53+I53+L53+O53+R53+U53+AA53</f>
        <v>0</v>
      </c>
    </row>
    <row r="54" spans="1:33">
      <c r="A54" s="33" t="s">
        <v>114</v>
      </c>
      <c r="B54" s="86">
        <v>2010</v>
      </c>
      <c r="C54" s="86">
        <v>5</v>
      </c>
      <c r="D54" s="78">
        <v>4</v>
      </c>
      <c r="E54" s="77">
        <v>2</v>
      </c>
      <c r="F54" s="76">
        <f t="shared" si="24"/>
        <v>6</v>
      </c>
      <c r="G54" s="85"/>
      <c r="H54" s="85"/>
      <c r="I54" s="84">
        <f t="shared" si="25"/>
        <v>0</v>
      </c>
      <c r="J54" s="78"/>
      <c r="K54" s="77"/>
      <c r="L54" s="76">
        <f t="shared" si="26"/>
        <v>0</v>
      </c>
      <c r="M54" s="78"/>
      <c r="N54" s="85"/>
      <c r="O54" s="84">
        <f t="shared" si="27"/>
        <v>0</v>
      </c>
      <c r="P54" s="78"/>
      <c r="Q54" s="77"/>
      <c r="R54" s="76">
        <f t="shared" si="28"/>
        <v>0</v>
      </c>
      <c r="S54" s="85"/>
      <c r="T54" s="85"/>
      <c r="U54" s="76">
        <f t="shared" si="29"/>
        <v>0</v>
      </c>
      <c r="V54" s="206"/>
      <c r="W54" s="84"/>
      <c r="X54" s="84"/>
      <c r="Y54" s="78"/>
      <c r="Z54" s="77"/>
      <c r="AA54" s="76">
        <f t="shared" si="30"/>
        <v>0</v>
      </c>
      <c r="AB54" s="82">
        <f t="shared" si="31"/>
        <v>4</v>
      </c>
      <c r="AC54" s="82">
        <f t="shared" si="32"/>
        <v>2</v>
      </c>
      <c r="AD54" s="141">
        <f t="shared" si="33"/>
        <v>6</v>
      </c>
    </row>
    <row r="55" spans="1:33">
      <c r="A55" s="33" t="s">
        <v>113</v>
      </c>
      <c r="B55" s="86">
        <v>2015</v>
      </c>
      <c r="C55" s="86">
        <v>5</v>
      </c>
      <c r="D55" s="78"/>
      <c r="E55" s="77"/>
      <c r="F55" s="76">
        <f t="shared" si="24"/>
        <v>0</v>
      </c>
      <c r="G55" s="85"/>
      <c r="H55" s="85"/>
      <c r="I55" s="84">
        <f t="shared" si="25"/>
        <v>0</v>
      </c>
      <c r="J55" s="78"/>
      <c r="K55" s="77"/>
      <c r="L55" s="76">
        <f t="shared" si="26"/>
        <v>0</v>
      </c>
      <c r="M55" s="78"/>
      <c r="N55" s="85"/>
      <c r="O55" s="84">
        <f t="shared" si="27"/>
        <v>0</v>
      </c>
      <c r="P55" s="78"/>
      <c r="Q55" s="77"/>
      <c r="R55" s="76">
        <f t="shared" si="28"/>
        <v>0</v>
      </c>
      <c r="S55" s="85"/>
      <c r="T55" s="85"/>
      <c r="U55" s="76">
        <f t="shared" si="29"/>
        <v>0</v>
      </c>
      <c r="V55" s="206"/>
      <c r="W55" s="84"/>
      <c r="X55" s="84"/>
      <c r="Y55" s="78"/>
      <c r="Z55" s="77"/>
      <c r="AA55" s="76">
        <f t="shared" si="30"/>
        <v>0</v>
      </c>
      <c r="AB55" s="82">
        <f t="shared" si="31"/>
        <v>0</v>
      </c>
      <c r="AC55" s="82">
        <f t="shared" si="32"/>
        <v>0</v>
      </c>
      <c r="AD55" s="141">
        <f t="shared" si="33"/>
        <v>0</v>
      </c>
    </row>
    <row r="56" spans="1:33">
      <c r="A56" s="33" t="s">
        <v>112</v>
      </c>
      <c r="B56" s="86">
        <v>2020</v>
      </c>
      <c r="C56" s="86">
        <v>5</v>
      </c>
      <c r="D56" s="78">
        <v>0</v>
      </c>
      <c r="E56" s="77">
        <v>1</v>
      </c>
      <c r="F56" s="76">
        <f t="shared" si="24"/>
        <v>1</v>
      </c>
      <c r="G56" s="85"/>
      <c r="H56" s="85"/>
      <c r="I56" s="84">
        <f t="shared" si="25"/>
        <v>0</v>
      </c>
      <c r="J56" s="78"/>
      <c r="K56" s="77"/>
      <c r="L56" s="76">
        <f t="shared" si="26"/>
        <v>0</v>
      </c>
      <c r="M56" s="78"/>
      <c r="N56" s="85"/>
      <c r="O56" s="84">
        <f t="shared" si="27"/>
        <v>0</v>
      </c>
      <c r="P56" s="78"/>
      <c r="Q56" s="77"/>
      <c r="R56" s="76">
        <f t="shared" si="28"/>
        <v>0</v>
      </c>
      <c r="S56" s="85"/>
      <c r="T56" s="85"/>
      <c r="U56" s="76">
        <f t="shared" si="29"/>
        <v>0</v>
      </c>
      <c r="V56" s="206"/>
      <c r="W56" s="84"/>
      <c r="X56" s="84"/>
      <c r="Y56" s="78"/>
      <c r="Z56" s="77"/>
      <c r="AA56" s="76">
        <f t="shared" si="30"/>
        <v>0</v>
      </c>
      <c r="AB56" s="82">
        <f t="shared" si="31"/>
        <v>0</v>
      </c>
      <c r="AC56" s="82">
        <f t="shared" si="32"/>
        <v>1</v>
      </c>
      <c r="AD56" s="141">
        <f t="shared" si="33"/>
        <v>1</v>
      </c>
    </row>
    <row r="57" spans="1:33">
      <c r="A57" s="22" t="s">
        <v>111</v>
      </c>
      <c r="B57" s="86">
        <v>1980</v>
      </c>
      <c r="C57" s="86">
        <v>5</v>
      </c>
      <c r="D57" s="78">
        <v>4</v>
      </c>
      <c r="E57" s="77">
        <v>0</v>
      </c>
      <c r="F57" s="76">
        <f t="shared" si="24"/>
        <v>4</v>
      </c>
      <c r="G57" s="85"/>
      <c r="H57" s="85"/>
      <c r="I57" s="84">
        <f t="shared" si="25"/>
        <v>0</v>
      </c>
      <c r="J57" s="78"/>
      <c r="K57" s="77"/>
      <c r="L57" s="76">
        <f t="shared" si="26"/>
        <v>0</v>
      </c>
      <c r="M57" s="78"/>
      <c r="N57" s="85"/>
      <c r="O57" s="84">
        <f t="shared" si="27"/>
        <v>0</v>
      </c>
      <c r="P57" s="78"/>
      <c r="Q57" s="77"/>
      <c r="R57" s="76">
        <f t="shared" si="28"/>
        <v>0</v>
      </c>
      <c r="S57" s="85"/>
      <c r="T57" s="85"/>
      <c r="U57" s="76">
        <f t="shared" si="29"/>
        <v>0</v>
      </c>
      <c r="V57" s="206"/>
      <c r="W57" s="84"/>
      <c r="X57" s="84"/>
      <c r="Y57" s="78">
        <v>3</v>
      </c>
      <c r="Z57" s="77">
        <v>0</v>
      </c>
      <c r="AA57" s="76">
        <f t="shared" si="30"/>
        <v>3</v>
      </c>
      <c r="AB57" s="82">
        <f t="shared" si="31"/>
        <v>7</v>
      </c>
      <c r="AC57" s="82">
        <f t="shared" si="32"/>
        <v>0</v>
      </c>
      <c r="AD57" s="141">
        <f t="shared" si="33"/>
        <v>7</v>
      </c>
    </row>
    <row r="58" spans="1:33">
      <c r="A58" s="22" t="s">
        <v>110</v>
      </c>
      <c r="B58" s="86">
        <v>1985</v>
      </c>
      <c r="C58" s="86">
        <v>5</v>
      </c>
      <c r="D58" s="78"/>
      <c r="E58" s="77"/>
      <c r="F58" s="76">
        <f t="shared" si="24"/>
        <v>0</v>
      </c>
      <c r="G58" s="85"/>
      <c r="H58" s="85"/>
      <c r="I58" s="84">
        <f t="shared" si="25"/>
        <v>0</v>
      </c>
      <c r="J58" s="78"/>
      <c r="K58" s="77"/>
      <c r="L58" s="76">
        <f t="shared" si="26"/>
        <v>0</v>
      </c>
      <c r="M58" s="78"/>
      <c r="N58" s="85"/>
      <c r="O58" s="84">
        <f t="shared" si="27"/>
        <v>0</v>
      </c>
      <c r="P58" s="78"/>
      <c r="Q58" s="77"/>
      <c r="R58" s="76">
        <f t="shared" si="28"/>
        <v>0</v>
      </c>
      <c r="S58" s="85"/>
      <c r="T58" s="85"/>
      <c r="U58" s="76">
        <f t="shared" si="29"/>
        <v>0</v>
      </c>
      <c r="V58" s="206"/>
      <c r="W58" s="84"/>
      <c r="X58" s="84"/>
      <c r="Y58" s="78"/>
      <c r="Z58" s="77"/>
      <c r="AA58" s="76">
        <f t="shared" si="30"/>
        <v>0</v>
      </c>
      <c r="AB58" s="82">
        <f t="shared" si="31"/>
        <v>0</v>
      </c>
      <c r="AC58" s="82">
        <f t="shared" si="32"/>
        <v>0</v>
      </c>
      <c r="AD58" s="141">
        <f t="shared" si="33"/>
        <v>0</v>
      </c>
    </row>
    <row r="59" spans="1:33">
      <c r="A59" s="22" t="s">
        <v>109</v>
      </c>
      <c r="B59" s="86">
        <v>2040</v>
      </c>
      <c r="C59" s="86">
        <v>5</v>
      </c>
      <c r="D59" s="78">
        <v>3</v>
      </c>
      <c r="E59" s="77">
        <v>3</v>
      </c>
      <c r="F59" s="76">
        <f t="shared" si="24"/>
        <v>6</v>
      </c>
      <c r="G59" s="85">
        <v>0</v>
      </c>
      <c r="H59" s="85">
        <v>1</v>
      </c>
      <c r="I59" s="84">
        <f t="shared" si="25"/>
        <v>1</v>
      </c>
      <c r="J59" s="78"/>
      <c r="K59" s="77"/>
      <c r="L59" s="76">
        <f t="shared" si="26"/>
        <v>0</v>
      </c>
      <c r="M59" s="78">
        <v>1</v>
      </c>
      <c r="N59" s="85">
        <v>1</v>
      </c>
      <c r="O59" s="84">
        <f t="shared" si="27"/>
        <v>2</v>
      </c>
      <c r="P59" s="78"/>
      <c r="Q59" s="77"/>
      <c r="R59" s="76">
        <f t="shared" si="28"/>
        <v>0</v>
      </c>
      <c r="S59" s="85"/>
      <c r="T59" s="85"/>
      <c r="U59" s="76">
        <f t="shared" si="29"/>
        <v>0</v>
      </c>
      <c r="V59" s="206"/>
      <c r="W59" s="84"/>
      <c r="X59" s="84"/>
      <c r="Y59" s="78"/>
      <c r="Z59" s="77"/>
      <c r="AA59" s="76">
        <f t="shared" si="30"/>
        <v>0</v>
      </c>
      <c r="AB59" s="82">
        <f t="shared" si="31"/>
        <v>4</v>
      </c>
      <c r="AC59" s="82">
        <f t="shared" si="32"/>
        <v>5</v>
      </c>
      <c r="AD59" s="141">
        <f t="shared" si="33"/>
        <v>9</v>
      </c>
    </row>
    <row r="60" spans="1:33">
      <c r="A60" s="33" t="s">
        <v>108</v>
      </c>
      <c r="B60" s="86">
        <v>2100</v>
      </c>
      <c r="C60" s="86">
        <v>5</v>
      </c>
      <c r="D60" s="78">
        <v>11</v>
      </c>
      <c r="E60" s="77">
        <v>3</v>
      </c>
      <c r="F60" s="76">
        <f t="shared" si="24"/>
        <v>14</v>
      </c>
      <c r="G60" s="85">
        <v>1</v>
      </c>
      <c r="H60" s="85">
        <v>0</v>
      </c>
      <c r="I60" s="84">
        <f t="shared" si="25"/>
        <v>1</v>
      </c>
      <c r="J60" s="78"/>
      <c r="K60" s="77"/>
      <c r="L60" s="76">
        <f t="shared" si="26"/>
        <v>0</v>
      </c>
      <c r="M60" s="78"/>
      <c r="N60" s="85"/>
      <c r="O60" s="84">
        <f t="shared" si="27"/>
        <v>0</v>
      </c>
      <c r="P60" s="78">
        <v>2</v>
      </c>
      <c r="Q60" s="77">
        <v>0</v>
      </c>
      <c r="R60" s="76">
        <f t="shared" si="28"/>
        <v>2</v>
      </c>
      <c r="S60" s="85"/>
      <c r="T60" s="85"/>
      <c r="U60" s="76">
        <f t="shared" si="29"/>
        <v>0</v>
      </c>
      <c r="V60" s="206"/>
      <c r="W60" s="84"/>
      <c r="X60" s="84"/>
      <c r="Y60" s="78">
        <v>3</v>
      </c>
      <c r="Z60" s="77">
        <v>1</v>
      </c>
      <c r="AA60" s="76">
        <f t="shared" si="30"/>
        <v>4</v>
      </c>
      <c r="AB60" s="82">
        <f t="shared" si="31"/>
        <v>17</v>
      </c>
      <c r="AC60" s="82">
        <f t="shared" si="32"/>
        <v>4</v>
      </c>
      <c r="AD60" s="141">
        <f t="shared" si="33"/>
        <v>21</v>
      </c>
    </row>
    <row r="61" spans="1:33">
      <c r="A61" s="33" t="s">
        <v>107</v>
      </c>
      <c r="B61" s="86">
        <v>2110</v>
      </c>
      <c r="C61" s="86">
        <v>5</v>
      </c>
      <c r="D61" s="78">
        <v>2</v>
      </c>
      <c r="E61" s="77">
        <v>0</v>
      </c>
      <c r="F61" s="76">
        <f t="shared" si="24"/>
        <v>2</v>
      </c>
      <c r="G61" s="85"/>
      <c r="H61" s="85"/>
      <c r="I61" s="84">
        <f t="shared" si="25"/>
        <v>0</v>
      </c>
      <c r="J61" s="78"/>
      <c r="K61" s="77"/>
      <c r="L61" s="76">
        <f t="shared" si="26"/>
        <v>0</v>
      </c>
      <c r="M61" s="78"/>
      <c r="N61" s="85"/>
      <c r="O61" s="84">
        <f t="shared" si="27"/>
        <v>0</v>
      </c>
      <c r="P61" s="78"/>
      <c r="Q61" s="77"/>
      <c r="R61" s="76">
        <f t="shared" si="28"/>
        <v>0</v>
      </c>
      <c r="S61" s="85"/>
      <c r="T61" s="85"/>
      <c r="U61" s="76">
        <f t="shared" si="29"/>
        <v>0</v>
      </c>
      <c r="V61" s="206"/>
      <c r="W61" s="84"/>
      <c r="X61" s="84"/>
      <c r="Y61" s="78"/>
      <c r="Z61" s="77"/>
      <c r="AA61" s="76">
        <f t="shared" si="30"/>
        <v>0</v>
      </c>
      <c r="AB61" s="82">
        <f t="shared" si="31"/>
        <v>2</v>
      </c>
      <c r="AC61" s="82">
        <f t="shared" si="32"/>
        <v>0</v>
      </c>
      <c r="AD61" s="141">
        <f t="shared" si="33"/>
        <v>2</v>
      </c>
    </row>
    <row r="62" spans="1:33">
      <c r="A62" s="33" t="s">
        <v>176</v>
      </c>
      <c r="B62" s="86">
        <v>2120</v>
      </c>
      <c r="C62" s="86">
        <v>5</v>
      </c>
      <c r="D62" s="78">
        <v>1</v>
      </c>
      <c r="E62" s="77">
        <v>0</v>
      </c>
      <c r="F62" s="76">
        <f t="shared" si="24"/>
        <v>1</v>
      </c>
      <c r="G62" s="85"/>
      <c r="H62" s="85"/>
      <c r="I62" s="84">
        <f t="shared" si="25"/>
        <v>0</v>
      </c>
      <c r="J62" s="78"/>
      <c r="K62" s="77"/>
      <c r="L62" s="76">
        <f t="shared" si="26"/>
        <v>0</v>
      </c>
      <c r="M62" s="78"/>
      <c r="N62" s="85"/>
      <c r="O62" s="84">
        <f t="shared" si="27"/>
        <v>0</v>
      </c>
      <c r="P62" s="78"/>
      <c r="Q62" s="77"/>
      <c r="R62" s="76">
        <f t="shared" si="28"/>
        <v>0</v>
      </c>
      <c r="S62" s="85"/>
      <c r="T62" s="85"/>
      <c r="U62" s="76">
        <f t="shared" si="29"/>
        <v>0</v>
      </c>
      <c r="V62" s="206"/>
      <c r="W62" s="84"/>
      <c r="X62" s="84"/>
      <c r="Y62" s="78"/>
      <c r="Z62" s="77"/>
      <c r="AA62" s="76">
        <f t="shared" si="30"/>
        <v>0</v>
      </c>
      <c r="AB62" s="82">
        <f t="shared" si="31"/>
        <v>1</v>
      </c>
      <c r="AC62" s="82">
        <f t="shared" si="32"/>
        <v>0</v>
      </c>
      <c r="AD62" s="141">
        <f t="shared" si="33"/>
        <v>1</v>
      </c>
    </row>
    <row r="63" spans="1:33" ht="13.5" thickBot="1">
      <c r="A63" s="33" t="s">
        <v>177</v>
      </c>
      <c r="B63" s="86">
        <v>2122</v>
      </c>
      <c r="C63" s="86">
        <v>5</v>
      </c>
      <c r="D63" s="78">
        <v>2</v>
      </c>
      <c r="E63" s="77">
        <v>0</v>
      </c>
      <c r="F63" s="76">
        <f t="shared" si="24"/>
        <v>2</v>
      </c>
      <c r="G63" s="85"/>
      <c r="H63" s="85"/>
      <c r="I63" s="84">
        <f t="shared" si="25"/>
        <v>0</v>
      </c>
      <c r="J63" s="78"/>
      <c r="K63" s="77"/>
      <c r="L63" s="76">
        <f t="shared" si="26"/>
        <v>0</v>
      </c>
      <c r="M63" s="78"/>
      <c r="N63" s="85"/>
      <c r="O63" s="84">
        <f t="shared" si="27"/>
        <v>0</v>
      </c>
      <c r="P63" s="78">
        <v>1</v>
      </c>
      <c r="Q63" s="77">
        <v>0</v>
      </c>
      <c r="R63" s="76">
        <f t="shared" si="28"/>
        <v>1</v>
      </c>
      <c r="S63" s="85"/>
      <c r="T63" s="85"/>
      <c r="U63" s="76">
        <f t="shared" si="29"/>
        <v>0</v>
      </c>
      <c r="V63" s="206"/>
      <c r="W63" s="84"/>
      <c r="X63" s="84"/>
      <c r="Y63" s="78"/>
      <c r="Z63" s="77"/>
      <c r="AA63" s="76">
        <f t="shared" si="30"/>
        <v>0</v>
      </c>
      <c r="AB63" s="82">
        <f t="shared" si="31"/>
        <v>3</v>
      </c>
      <c r="AC63" s="82">
        <f t="shared" si="32"/>
        <v>0</v>
      </c>
      <c r="AD63" s="141">
        <f t="shared" si="33"/>
        <v>3</v>
      </c>
    </row>
    <row r="64" spans="1:33" ht="13.5" thickBot="1">
      <c r="A64" s="83" t="s">
        <v>106</v>
      </c>
      <c r="B64" s="7"/>
      <c r="C64" s="7"/>
      <c r="D64" s="72">
        <f>SUBTOTAL(9,D53:D63)</f>
        <v>27</v>
      </c>
      <c r="E64" s="5">
        <f>SUBTOTAL(9,E53:E63)</f>
        <v>9</v>
      </c>
      <c r="F64" s="5">
        <f>SUBTOTAL(9,F53:F63)</f>
        <v>36</v>
      </c>
      <c r="G64" s="72">
        <f t="shared" ref="G64:Z64" si="34">SUBTOTAL(9,G53:G61)</f>
        <v>1</v>
      </c>
      <c r="H64" s="5">
        <f t="shared" si="34"/>
        <v>1</v>
      </c>
      <c r="I64" s="5">
        <f t="shared" si="34"/>
        <v>2</v>
      </c>
      <c r="J64" s="72">
        <f t="shared" si="34"/>
        <v>0</v>
      </c>
      <c r="K64" s="5">
        <f t="shared" si="34"/>
        <v>0</v>
      </c>
      <c r="L64" s="4">
        <f t="shared" si="34"/>
        <v>0</v>
      </c>
      <c r="M64" s="72">
        <f t="shared" si="34"/>
        <v>1</v>
      </c>
      <c r="N64" s="5">
        <f t="shared" si="34"/>
        <v>1</v>
      </c>
      <c r="O64" s="5">
        <f t="shared" si="34"/>
        <v>2</v>
      </c>
      <c r="P64" s="72">
        <f>SUBTOTAL(9,P53:P63)</f>
        <v>3</v>
      </c>
      <c r="Q64" s="5">
        <f t="shared" si="34"/>
        <v>0</v>
      </c>
      <c r="R64" s="5">
        <f>SUBTOTAL(9,R53:R63)</f>
        <v>3</v>
      </c>
      <c r="S64" s="72">
        <f t="shared" si="34"/>
        <v>0</v>
      </c>
      <c r="T64" s="5">
        <f t="shared" si="34"/>
        <v>0</v>
      </c>
      <c r="U64" s="4">
        <f>SUBTOTAL(9,U53:U63)</f>
        <v>0</v>
      </c>
      <c r="V64" s="5"/>
      <c r="W64" s="5"/>
      <c r="X64" s="5"/>
      <c r="Y64" s="72">
        <f t="shared" si="34"/>
        <v>6</v>
      </c>
      <c r="Z64" s="5">
        <f t="shared" si="34"/>
        <v>1</v>
      </c>
      <c r="AA64" s="5">
        <f>SUBTOTAL(9,AA53:AA63)</f>
        <v>7</v>
      </c>
      <c r="AB64" s="71">
        <f>D64+G64+J64+M64+P64+S64+Y64</f>
        <v>38</v>
      </c>
      <c r="AC64" s="3">
        <f>E64+H64+K64+N64+Q64+T64+Z64</f>
        <v>12</v>
      </c>
      <c r="AD64" s="2">
        <f>SUBTOTAL(9,AD53:AD63)</f>
        <v>50</v>
      </c>
      <c r="AE64" s="226">
        <f>SUM(AB53:AB63)</f>
        <v>38</v>
      </c>
      <c r="AF64" s="226"/>
      <c r="AG64" s="226"/>
    </row>
    <row r="65" spans="1:34">
      <c r="A65" s="53"/>
      <c r="B65" s="32"/>
      <c r="C65" s="32"/>
      <c r="D65" s="51"/>
      <c r="E65" s="53"/>
      <c r="F65" s="53"/>
      <c r="G65" s="53"/>
      <c r="H65" s="53"/>
      <c r="I65" s="53"/>
      <c r="J65" s="51"/>
      <c r="K65" s="53"/>
      <c r="L65" s="102"/>
      <c r="M65" s="51"/>
      <c r="N65" s="53"/>
      <c r="O65" s="53"/>
      <c r="P65" s="51"/>
      <c r="Q65" s="53"/>
      <c r="R65" s="53"/>
      <c r="S65" s="53"/>
      <c r="T65" s="53"/>
      <c r="U65" s="102"/>
      <c r="V65" s="53"/>
      <c r="W65" s="53"/>
      <c r="X65" s="53"/>
      <c r="Y65" s="51"/>
      <c r="Z65" s="53"/>
      <c r="AA65" s="53"/>
      <c r="AB65" s="151"/>
      <c r="AC65" s="151"/>
      <c r="AD65" s="100"/>
      <c r="AE65" s="41"/>
      <c r="AF65" s="41"/>
      <c r="AG65" s="41"/>
      <c r="AH65" s="41"/>
    </row>
    <row r="66" spans="1:34">
      <c r="A66" s="22" t="s">
        <v>105</v>
      </c>
      <c r="B66" s="149">
        <v>2200</v>
      </c>
      <c r="C66" s="21">
        <v>5</v>
      </c>
      <c r="D66" s="38"/>
      <c r="E66" s="37"/>
      <c r="F66" s="36">
        <f>D66+E66</f>
        <v>0</v>
      </c>
      <c r="G66" s="106"/>
      <c r="H66" s="106"/>
      <c r="I66" s="36">
        <f>G66+H66</f>
        <v>0</v>
      </c>
      <c r="J66" s="38"/>
      <c r="K66" s="37"/>
      <c r="L66" s="36">
        <f>J66+K66</f>
        <v>0</v>
      </c>
      <c r="M66" s="38"/>
      <c r="N66" s="106"/>
      <c r="O66" s="105">
        <f>M66+N66</f>
        <v>0</v>
      </c>
      <c r="P66" s="38"/>
      <c r="Q66" s="37"/>
      <c r="R66" s="36">
        <f>P66+Q66</f>
        <v>0</v>
      </c>
      <c r="S66" s="106"/>
      <c r="T66" s="106"/>
      <c r="U66" s="36">
        <f>S66+T66</f>
        <v>0</v>
      </c>
      <c r="V66" s="206"/>
      <c r="W66" s="105"/>
      <c r="X66" s="105"/>
      <c r="Y66" s="38"/>
      <c r="Z66" s="37"/>
      <c r="AA66" s="36">
        <f>Y66+Z66</f>
        <v>0</v>
      </c>
      <c r="AB66" s="104">
        <f>D66+G66+J66+M66+P66+S66+Y66</f>
        <v>0</v>
      </c>
      <c r="AC66" s="104">
        <f>E66+H66+K66+N66+Q66+T66+Z66</f>
        <v>0</v>
      </c>
      <c r="AD66" s="150">
        <f>F66+I66+L66+O66+R66+U66+AA66</f>
        <v>0</v>
      </c>
    </row>
    <row r="67" spans="1:34" s="41" customFormat="1">
      <c r="A67" s="22"/>
      <c r="B67" s="149"/>
      <c r="C67" s="21"/>
      <c r="D67" s="61"/>
      <c r="E67" s="60"/>
      <c r="F67" s="29"/>
      <c r="G67" s="148"/>
      <c r="H67" s="148"/>
      <c r="I67" s="29"/>
      <c r="J67" s="61"/>
      <c r="K67" s="60"/>
      <c r="L67" s="29"/>
      <c r="M67" s="61"/>
      <c r="N67" s="148"/>
      <c r="O67" s="64"/>
      <c r="P67" s="61"/>
      <c r="Q67" s="60"/>
      <c r="R67" s="29"/>
      <c r="S67" s="148"/>
      <c r="T67" s="148"/>
      <c r="U67" s="29"/>
      <c r="V67" s="64"/>
      <c r="W67" s="64"/>
      <c r="X67" s="64"/>
      <c r="Y67" s="61"/>
      <c r="Z67" s="60"/>
      <c r="AA67" s="29"/>
      <c r="AB67" s="63"/>
      <c r="AC67" s="63"/>
      <c r="AD67" s="147"/>
    </row>
    <row r="68" spans="1:34">
      <c r="A68" s="22" t="s">
        <v>104</v>
      </c>
      <c r="B68" s="142">
        <v>2210</v>
      </c>
      <c r="C68" s="86">
        <v>5</v>
      </c>
      <c r="D68" s="78"/>
      <c r="E68" s="77"/>
      <c r="F68" s="76">
        <f>D68+E68</f>
        <v>0</v>
      </c>
      <c r="G68" s="85"/>
      <c r="H68" s="85"/>
      <c r="I68" s="76">
        <f>G68+H68</f>
        <v>0</v>
      </c>
      <c r="J68" s="78"/>
      <c r="K68" s="77"/>
      <c r="L68" s="76"/>
      <c r="M68" s="78"/>
      <c r="N68" s="85"/>
      <c r="O68" s="84"/>
      <c r="P68" s="78"/>
      <c r="Q68" s="77"/>
      <c r="R68" s="76"/>
      <c r="S68" s="85"/>
      <c r="T68" s="85"/>
      <c r="U68" s="76"/>
      <c r="V68" s="206"/>
      <c r="W68" s="84"/>
      <c r="X68" s="84"/>
      <c r="Y68" s="78"/>
      <c r="Z68" s="77"/>
      <c r="AA68" s="76"/>
      <c r="AB68" s="75">
        <f t="shared" ref="AB68:AD69" si="35">D68+G68+J68+M68+P68+S68+Y68</f>
        <v>0</v>
      </c>
      <c r="AC68" s="82">
        <f t="shared" si="35"/>
        <v>0</v>
      </c>
      <c r="AD68" s="141">
        <f t="shared" si="35"/>
        <v>0</v>
      </c>
    </row>
    <row r="69" spans="1:34" ht="13.5" thickBot="1">
      <c r="A69" s="22" t="s">
        <v>103</v>
      </c>
      <c r="B69" s="86">
        <v>2290</v>
      </c>
      <c r="C69" s="86">
        <v>5</v>
      </c>
      <c r="D69" s="78">
        <v>4</v>
      </c>
      <c r="E69" s="77">
        <v>1</v>
      </c>
      <c r="F69" s="76">
        <f>D69+E69</f>
        <v>5</v>
      </c>
      <c r="G69" s="85"/>
      <c r="H69" s="85"/>
      <c r="I69" s="76">
        <f>G69+H69</f>
        <v>0</v>
      </c>
      <c r="J69" s="78"/>
      <c r="K69" s="77"/>
      <c r="L69" s="76">
        <f>J69+K69</f>
        <v>0</v>
      </c>
      <c r="M69" s="78"/>
      <c r="N69" s="85"/>
      <c r="O69" s="76">
        <f>M69+N69</f>
        <v>0</v>
      </c>
      <c r="P69" s="78"/>
      <c r="Q69" s="77"/>
      <c r="R69" s="76">
        <f>P69+Q69</f>
        <v>0</v>
      </c>
      <c r="S69" s="85"/>
      <c r="T69" s="85"/>
      <c r="U69" s="76">
        <f>S69+T69</f>
        <v>0</v>
      </c>
      <c r="V69" s="79"/>
      <c r="W69" s="79"/>
      <c r="X69" s="79"/>
      <c r="Y69" s="78"/>
      <c r="Z69" s="77"/>
      <c r="AA69" s="79">
        <f>Y69+Z69</f>
        <v>0</v>
      </c>
      <c r="AB69" s="75">
        <f t="shared" si="35"/>
        <v>4</v>
      </c>
      <c r="AC69" s="82">
        <f t="shared" si="35"/>
        <v>1</v>
      </c>
      <c r="AD69" s="141">
        <f t="shared" si="35"/>
        <v>5</v>
      </c>
    </row>
    <row r="70" spans="1:34" ht="13.5" thickBot="1">
      <c r="A70" s="131" t="s">
        <v>102</v>
      </c>
      <c r="B70" s="146"/>
      <c r="C70" s="139"/>
      <c r="D70" s="130">
        <f t="shared" ref="D70:AD70" si="36">SUM(D68:D69)</f>
        <v>4</v>
      </c>
      <c r="E70" s="129">
        <f t="shared" si="36"/>
        <v>1</v>
      </c>
      <c r="F70" s="128">
        <f t="shared" si="36"/>
        <v>5</v>
      </c>
      <c r="G70" s="130">
        <f t="shared" si="36"/>
        <v>0</v>
      </c>
      <c r="H70" s="129">
        <f t="shared" si="36"/>
        <v>0</v>
      </c>
      <c r="I70" s="128">
        <f t="shared" si="36"/>
        <v>0</v>
      </c>
      <c r="J70" s="130">
        <f t="shared" si="36"/>
        <v>0</v>
      </c>
      <c r="K70" s="129">
        <f t="shared" si="36"/>
        <v>0</v>
      </c>
      <c r="L70" s="128">
        <f t="shared" si="36"/>
        <v>0</v>
      </c>
      <c r="M70" s="130">
        <f t="shared" si="36"/>
        <v>0</v>
      </c>
      <c r="N70" s="129">
        <f t="shared" si="36"/>
        <v>0</v>
      </c>
      <c r="O70" s="128">
        <f t="shared" si="36"/>
        <v>0</v>
      </c>
      <c r="P70" s="130">
        <f t="shared" si="36"/>
        <v>0</v>
      </c>
      <c r="Q70" s="129">
        <f t="shared" si="36"/>
        <v>0</v>
      </c>
      <c r="R70" s="128">
        <f t="shared" si="36"/>
        <v>0</v>
      </c>
      <c r="S70" s="130">
        <f t="shared" si="36"/>
        <v>0</v>
      </c>
      <c r="T70" s="129">
        <f t="shared" si="36"/>
        <v>0</v>
      </c>
      <c r="U70" s="128">
        <f t="shared" si="36"/>
        <v>0</v>
      </c>
      <c r="V70" s="131"/>
      <c r="W70" s="131"/>
      <c r="X70" s="131"/>
      <c r="Y70" s="130">
        <f t="shared" si="36"/>
        <v>0</v>
      </c>
      <c r="Z70" s="129">
        <f t="shared" si="36"/>
        <v>0</v>
      </c>
      <c r="AA70" s="128">
        <f t="shared" si="36"/>
        <v>0</v>
      </c>
      <c r="AB70" s="190">
        <f t="shared" si="36"/>
        <v>4</v>
      </c>
      <c r="AC70" s="191">
        <f t="shared" si="36"/>
        <v>1</v>
      </c>
      <c r="AD70" s="128">
        <f t="shared" si="36"/>
        <v>5</v>
      </c>
    </row>
    <row r="71" spans="1:34">
      <c r="D71" s="145"/>
      <c r="E71" s="144"/>
      <c r="F71" s="143"/>
      <c r="G71" s="144"/>
      <c r="H71" s="144"/>
      <c r="I71" s="143"/>
      <c r="J71" s="144"/>
      <c r="K71" s="144"/>
      <c r="L71" s="143"/>
      <c r="M71" s="144"/>
      <c r="N71" s="144"/>
      <c r="O71" s="143"/>
      <c r="P71" s="144"/>
      <c r="Q71" s="144"/>
      <c r="R71" s="143"/>
      <c r="S71" s="144"/>
      <c r="T71" s="144"/>
      <c r="U71" s="143"/>
      <c r="V71" s="144"/>
      <c r="W71" s="144"/>
      <c r="X71" s="143"/>
      <c r="Y71" s="144"/>
      <c r="Z71" s="144"/>
      <c r="AA71" s="143"/>
      <c r="AB71" s="144"/>
      <c r="AC71" s="144"/>
      <c r="AD71" s="143"/>
    </row>
    <row r="72" spans="1:34">
      <c r="A72" s="22" t="s">
        <v>101</v>
      </c>
      <c r="B72" s="86">
        <v>2205</v>
      </c>
      <c r="C72" s="86">
        <v>5</v>
      </c>
      <c r="D72" s="78">
        <v>2</v>
      </c>
      <c r="E72" s="77">
        <v>2</v>
      </c>
      <c r="F72" s="76">
        <f t="shared" ref="F72:F82" si="37">D72+E72</f>
        <v>4</v>
      </c>
      <c r="G72" s="85"/>
      <c r="H72" s="85"/>
      <c r="I72" s="84">
        <f t="shared" ref="I72:I82" si="38">G72+H72</f>
        <v>0</v>
      </c>
      <c r="J72" s="78"/>
      <c r="K72" s="77"/>
      <c r="L72" s="76">
        <f t="shared" ref="L72:L81" si="39">J72+K72</f>
        <v>0</v>
      </c>
      <c r="M72" s="78">
        <v>0</v>
      </c>
      <c r="N72" s="85">
        <v>1</v>
      </c>
      <c r="O72" s="84">
        <f t="shared" ref="O72:O81" si="40">M72+N72</f>
        <v>1</v>
      </c>
      <c r="P72" s="78">
        <v>1</v>
      </c>
      <c r="Q72" s="77">
        <v>0</v>
      </c>
      <c r="R72" s="76">
        <f t="shared" ref="R72:R81" si="41">P72+Q72</f>
        <v>1</v>
      </c>
      <c r="S72" s="85"/>
      <c r="T72" s="85"/>
      <c r="U72" s="76">
        <f t="shared" ref="U72:U81" si="42">S72+T72</f>
        <v>0</v>
      </c>
      <c r="V72" s="206"/>
      <c r="W72" s="84"/>
      <c r="X72" s="84"/>
      <c r="Y72" s="78"/>
      <c r="Z72" s="77"/>
      <c r="AA72" s="76">
        <f t="shared" ref="AA72:AA81" si="43">Y72+Z72</f>
        <v>0</v>
      </c>
      <c r="AB72" s="82">
        <f t="shared" ref="AB72:AB82" si="44">D72+G72+J72+M72+P72+S72+Y72</f>
        <v>3</v>
      </c>
      <c r="AC72" s="82">
        <f t="shared" ref="AC72:AC82" si="45">E72+H72+K72+N72+Q72+T72+Z72</f>
        <v>3</v>
      </c>
      <c r="AD72" s="141">
        <f t="shared" ref="AD72:AD82" si="46">F72+I72+L72+O72+R72+U72+AA72</f>
        <v>6</v>
      </c>
    </row>
    <row r="73" spans="1:34">
      <c r="A73" s="22" t="s">
        <v>100</v>
      </c>
      <c r="B73" s="86">
        <v>2265</v>
      </c>
      <c r="C73" s="86">
        <v>5</v>
      </c>
      <c r="D73" s="78">
        <v>1</v>
      </c>
      <c r="E73" s="77">
        <v>0</v>
      </c>
      <c r="F73" s="76">
        <f t="shared" si="37"/>
        <v>1</v>
      </c>
      <c r="G73" s="85"/>
      <c r="H73" s="85"/>
      <c r="I73" s="84">
        <f t="shared" si="38"/>
        <v>0</v>
      </c>
      <c r="J73" s="78"/>
      <c r="K73" s="77"/>
      <c r="L73" s="76">
        <f t="shared" si="39"/>
        <v>0</v>
      </c>
      <c r="M73" s="78"/>
      <c r="N73" s="85"/>
      <c r="O73" s="84">
        <f t="shared" si="40"/>
        <v>0</v>
      </c>
      <c r="P73" s="78"/>
      <c r="Q73" s="77"/>
      <c r="R73" s="76">
        <f t="shared" si="41"/>
        <v>0</v>
      </c>
      <c r="S73" s="85"/>
      <c r="T73" s="85"/>
      <c r="U73" s="76">
        <f t="shared" si="42"/>
        <v>0</v>
      </c>
      <c r="V73" s="206"/>
      <c r="W73" s="84"/>
      <c r="X73" s="84"/>
      <c r="Y73" s="78"/>
      <c r="Z73" s="77"/>
      <c r="AA73" s="76">
        <f t="shared" si="43"/>
        <v>0</v>
      </c>
      <c r="AB73" s="82">
        <f t="shared" si="44"/>
        <v>1</v>
      </c>
      <c r="AC73" s="82">
        <f t="shared" si="45"/>
        <v>0</v>
      </c>
      <c r="AD73" s="141">
        <f t="shared" si="46"/>
        <v>1</v>
      </c>
    </row>
    <row r="74" spans="1:34">
      <c r="A74" s="22" t="s">
        <v>99</v>
      </c>
      <c r="B74" s="86">
        <v>2260</v>
      </c>
      <c r="C74" s="86">
        <v>5</v>
      </c>
      <c r="D74" s="78"/>
      <c r="E74" s="77"/>
      <c r="F74" s="76">
        <f t="shared" si="37"/>
        <v>0</v>
      </c>
      <c r="G74" s="85"/>
      <c r="H74" s="85"/>
      <c r="I74" s="84">
        <f t="shared" si="38"/>
        <v>0</v>
      </c>
      <c r="J74" s="78"/>
      <c r="K74" s="77"/>
      <c r="L74" s="76">
        <f t="shared" si="39"/>
        <v>0</v>
      </c>
      <c r="M74" s="78"/>
      <c r="N74" s="85"/>
      <c r="O74" s="84">
        <f t="shared" si="40"/>
        <v>0</v>
      </c>
      <c r="P74" s="78"/>
      <c r="Q74" s="77"/>
      <c r="R74" s="76">
        <f t="shared" si="41"/>
        <v>0</v>
      </c>
      <c r="S74" s="85"/>
      <c r="T74" s="85"/>
      <c r="U74" s="76">
        <f t="shared" si="42"/>
        <v>0</v>
      </c>
      <c r="V74" s="206"/>
      <c r="W74" s="84"/>
      <c r="X74" s="84"/>
      <c r="Y74" s="78"/>
      <c r="Z74" s="77"/>
      <c r="AA74" s="76">
        <f t="shared" si="43"/>
        <v>0</v>
      </c>
      <c r="AB74" s="82">
        <f t="shared" si="44"/>
        <v>0</v>
      </c>
      <c r="AC74" s="82">
        <f t="shared" si="45"/>
        <v>0</v>
      </c>
      <c r="AD74" s="141">
        <f t="shared" si="46"/>
        <v>0</v>
      </c>
    </row>
    <row r="75" spans="1:34">
      <c r="A75" s="22" t="s">
        <v>98</v>
      </c>
      <c r="B75" s="86">
        <v>2270</v>
      </c>
      <c r="C75" s="86">
        <v>5</v>
      </c>
      <c r="D75" s="78">
        <v>2</v>
      </c>
      <c r="E75" s="77">
        <v>1</v>
      </c>
      <c r="F75" s="76">
        <f t="shared" si="37"/>
        <v>3</v>
      </c>
      <c r="G75" s="85"/>
      <c r="H75" s="85"/>
      <c r="I75" s="84">
        <f t="shared" si="38"/>
        <v>0</v>
      </c>
      <c r="J75" s="78"/>
      <c r="K75" s="77"/>
      <c r="L75" s="76">
        <f t="shared" si="39"/>
        <v>0</v>
      </c>
      <c r="M75" s="78"/>
      <c r="N75" s="85"/>
      <c r="O75" s="84">
        <f t="shared" si="40"/>
        <v>0</v>
      </c>
      <c r="P75" s="78"/>
      <c r="Q75" s="77"/>
      <c r="R75" s="76">
        <f t="shared" si="41"/>
        <v>0</v>
      </c>
      <c r="S75" s="85"/>
      <c r="T75" s="85"/>
      <c r="U75" s="76">
        <f t="shared" si="42"/>
        <v>0</v>
      </c>
      <c r="V75" s="206"/>
      <c r="W75" s="84"/>
      <c r="X75" s="84"/>
      <c r="Y75" s="78"/>
      <c r="Z75" s="77"/>
      <c r="AA75" s="76">
        <f t="shared" si="43"/>
        <v>0</v>
      </c>
      <c r="AB75" s="82">
        <f t="shared" si="44"/>
        <v>2</v>
      </c>
      <c r="AC75" s="82">
        <f t="shared" si="45"/>
        <v>1</v>
      </c>
      <c r="AD75" s="141">
        <f t="shared" si="46"/>
        <v>3</v>
      </c>
    </row>
    <row r="76" spans="1:34">
      <c r="A76" s="22" t="s">
        <v>93</v>
      </c>
      <c r="B76" s="86">
        <v>2272</v>
      </c>
      <c r="C76" s="86">
        <v>5</v>
      </c>
      <c r="D76" s="78">
        <v>5</v>
      </c>
      <c r="E76" s="77">
        <v>1</v>
      </c>
      <c r="F76" s="76">
        <f t="shared" si="37"/>
        <v>6</v>
      </c>
      <c r="G76" s="85">
        <v>1</v>
      </c>
      <c r="H76" s="85">
        <v>0</v>
      </c>
      <c r="I76" s="84">
        <f t="shared" si="38"/>
        <v>1</v>
      </c>
      <c r="J76" s="78"/>
      <c r="K76" s="77"/>
      <c r="L76" s="76">
        <f t="shared" si="39"/>
        <v>0</v>
      </c>
      <c r="M76" s="78"/>
      <c r="N76" s="85"/>
      <c r="O76" s="84">
        <f t="shared" si="40"/>
        <v>0</v>
      </c>
      <c r="P76" s="78"/>
      <c r="Q76" s="77"/>
      <c r="R76" s="76">
        <f t="shared" si="41"/>
        <v>0</v>
      </c>
      <c r="S76" s="85"/>
      <c r="T76" s="85"/>
      <c r="U76" s="76">
        <f t="shared" si="42"/>
        <v>0</v>
      </c>
      <c r="V76" s="206"/>
      <c r="W76" s="84"/>
      <c r="X76" s="84"/>
      <c r="Y76" s="78"/>
      <c r="Z76" s="77"/>
      <c r="AA76" s="76">
        <f t="shared" si="43"/>
        <v>0</v>
      </c>
      <c r="AB76" s="82">
        <f t="shared" si="44"/>
        <v>6</v>
      </c>
      <c r="AC76" s="82">
        <f t="shared" si="45"/>
        <v>1</v>
      </c>
      <c r="AD76" s="141">
        <f t="shared" si="46"/>
        <v>7</v>
      </c>
    </row>
    <row r="77" spans="1:34">
      <c r="A77" s="22" t="s">
        <v>97</v>
      </c>
      <c r="B77" s="86">
        <v>2275</v>
      </c>
      <c r="C77" s="86">
        <v>5</v>
      </c>
      <c r="D77" s="78"/>
      <c r="E77" s="77"/>
      <c r="F77" s="76">
        <f t="shared" si="37"/>
        <v>0</v>
      </c>
      <c r="G77" s="85"/>
      <c r="H77" s="85"/>
      <c r="I77" s="76">
        <f t="shared" si="38"/>
        <v>0</v>
      </c>
      <c r="J77" s="78"/>
      <c r="K77" s="77"/>
      <c r="L77" s="76">
        <f t="shared" si="39"/>
        <v>0</v>
      </c>
      <c r="M77" s="78"/>
      <c r="N77" s="85"/>
      <c r="O77" s="84">
        <f t="shared" si="40"/>
        <v>0</v>
      </c>
      <c r="P77" s="78"/>
      <c r="Q77" s="77"/>
      <c r="R77" s="76">
        <f t="shared" si="41"/>
        <v>0</v>
      </c>
      <c r="S77" s="85"/>
      <c r="T77" s="85"/>
      <c r="U77" s="76">
        <f t="shared" si="42"/>
        <v>0</v>
      </c>
      <c r="V77" s="206"/>
      <c r="W77" s="84"/>
      <c r="X77" s="84"/>
      <c r="Y77" s="78"/>
      <c r="Z77" s="77"/>
      <c r="AA77" s="76">
        <f t="shared" si="43"/>
        <v>0</v>
      </c>
      <c r="AB77" s="82">
        <f t="shared" si="44"/>
        <v>0</v>
      </c>
      <c r="AC77" s="82">
        <f t="shared" si="45"/>
        <v>0</v>
      </c>
      <c r="AD77" s="141">
        <f t="shared" si="46"/>
        <v>0</v>
      </c>
    </row>
    <row r="78" spans="1:34">
      <c r="A78" s="22" t="s">
        <v>96</v>
      </c>
      <c r="B78" s="86">
        <v>2250</v>
      </c>
      <c r="C78" s="86">
        <v>5</v>
      </c>
      <c r="D78" s="78"/>
      <c r="E78" s="77"/>
      <c r="F78" s="76">
        <f t="shared" si="37"/>
        <v>0</v>
      </c>
      <c r="G78" s="85"/>
      <c r="H78" s="85"/>
      <c r="I78" s="84">
        <f t="shared" si="38"/>
        <v>0</v>
      </c>
      <c r="J78" s="78"/>
      <c r="K78" s="77"/>
      <c r="L78" s="76">
        <f t="shared" si="39"/>
        <v>0</v>
      </c>
      <c r="M78" s="78"/>
      <c r="N78" s="85"/>
      <c r="O78" s="84">
        <f t="shared" si="40"/>
        <v>0</v>
      </c>
      <c r="P78" s="78"/>
      <c r="Q78" s="77"/>
      <c r="R78" s="76">
        <f t="shared" si="41"/>
        <v>0</v>
      </c>
      <c r="S78" s="85"/>
      <c r="T78" s="85"/>
      <c r="U78" s="76">
        <f t="shared" si="42"/>
        <v>0</v>
      </c>
      <c r="V78" s="206"/>
      <c r="W78" s="84"/>
      <c r="X78" s="84"/>
      <c r="Y78" s="78"/>
      <c r="Z78" s="77"/>
      <c r="AA78" s="76">
        <f t="shared" si="43"/>
        <v>0</v>
      </c>
      <c r="AB78" s="82">
        <f t="shared" si="44"/>
        <v>0</v>
      </c>
      <c r="AC78" s="82">
        <f t="shared" si="45"/>
        <v>0</v>
      </c>
      <c r="AD78" s="141">
        <f t="shared" si="46"/>
        <v>0</v>
      </c>
    </row>
    <row r="79" spans="1:34">
      <c r="A79" s="22" t="s">
        <v>95</v>
      </c>
      <c r="B79" s="86">
        <v>2245</v>
      </c>
      <c r="C79" s="86">
        <v>5</v>
      </c>
      <c r="D79" s="78">
        <v>0</v>
      </c>
      <c r="E79" s="77">
        <v>1</v>
      </c>
      <c r="F79" s="76">
        <f t="shared" si="37"/>
        <v>1</v>
      </c>
      <c r="G79" s="85"/>
      <c r="H79" s="85"/>
      <c r="I79" s="84">
        <f t="shared" si="38"/>
        <v>0</v>
      </c>
      <c r="J79" s="78"/>
      <c r="K79" s="77"/>
      <c r="L79" s="76">
        <f t="shared" si="39"/>
        <v>0</v>
      </c>
      <c r="M79" s="78"/>
      <c r="N79" s="85"/>
      <c r="O79" s="84">
        <f t="shared" si="40"/>
        <v>0</v>
      </c>
      <c r="P79" s="78"/>
      <c r="Q79" s="77"/>
      <c r="R79" s="76">
        <f t="shared" si="41"/>
        <v>0</v>
      </c>
      <c r="S79" s="85"/>
      <c r="T79" s="85"/>
      <c r="U79" s="76">
        <f t="shared" si="42"/>
        <v>0</v>
      </c>
      <c r="V79" s="206"/>
      <c r="W79" s="84"/>
      <c r="X79" s="84"/>
      <c r="Y79" s="78"/>
      <c r="Z79" s="77"/>
      <c r="AA79" s="76">
        <f t="shared" si="43"/>
        <v>0</v>
      </c>
      <c r="AB79" s="82">
        <f t="shared" si="44"/>
        <v>0</v>
      </c>
      <c r="AC79" s="82">
        <f t="shared" si="45"/>
        <v>1</v>
      </c>
      <c r="AD79" s="141">
        <f t="shared" si="46"/>
        <v>1</v>
      </c>
    </row>
    <row r="80" spans="1:34">
      <c r="A80" s="22" t="s">
        <v>94</v>
      </c>
      <c r="B80" s="86">
        <v>2240</v>
      </c>
      <c r="C80" s="86">
        <v>5</v>
      </c>
      <c r="D80" s="78">
        <v>2</v>
      </c>
      <c r="E80" s="77">
        <v>0</v>
      </c>
      <c r="F80" s="76">
        <f t="shared" si="37"/>
        <v>2</v>
      </c>
      <c r="G80" s="85"/>
      <c r="H80" s="85"/>
      <c r="I80" s="84">
        <f t="shared" si="38"/>
        <v>0</v>
      </c>
      <c r="J80" s="78"/>
      <c r="K80" s="77"/>
      <c r="L80" s="76">
        <f t="shared" si="39"/>
        <v>0</v>
      </c>
      <c r="M80" s="78"/>
      <c r="N80" s="85"/>
      <c r="O80" s="84">
        <f t="shared" si="40"/>
        <v>0</v>
      </c>
      <c r="P80" s="78"/>
      <c r="Q80" s="77"/>
      <c r="R80" s="76">
        <f t="shared" si="41"/>
        <v>0</v>
      </c>
      <c r="S80" s="85"/>
      <c r="T80" s="85"/>
      <c r="U80" s="76">
        <f t="shared" si="42"/>
        <v>0</v>
      </c>
      <c r="V80" s="206"/>
      <c r="W80" s="84"/>
      <c r="X80" s="84"/>
      <c r="Y80" s="78"/>
      <c r="Z80" s="77"/>
      <c r="AA80" s="76">
        <f t="shared" si="43"/>
        <v>0</v>
      </c>
      <c r="AB80" s="82">
        <f t="shared" si="44"/>
        <v>2</v>
      </c>
      <c r="AC80" s="82">
        <f t="shared" si="45"/>
        <v>0</v>
      </c>
      <c r="AD80" s="141">
        <f t="shared" si="46"/>
        <v>2</v>
      </c>
    </row>
    <row r="81" spans="1:38">
      <c r="A81" s="22" t="s">
        <v>93</v>
      </c>
      <c r="B81" s="86">
        <v>2278</v>
      </c>
      <c r="C81" s="86">
        <v>5</v>
      </c>
      <c r="D81" s="78"/>
      <c r="E81" s="77"/>
      <c r="F81" s="76">
        <f t="shared" si="37"/>
        <v>0</v>
      </c>
      <c r="G81" s="85"/>
      <c r="H81" s="85"/>
      <c r="I81" s="76">
        <f t="shared" si="38"/>
        <v>0</v>
      </c>
      <c r="J81" s="78"/>
      <c r="K81" s="77"/>
      <c r="L81" s="76">
        <f t="shared" si="39"/>
        <v>0</v>
      </c>
      <c r="M81" s="78"/>
      <c r="N81" s="85"/>
      <c r="O81" s="76">
        <f t="shared" si="40"/>
        <v>0</v>
      </c>
      <c r="P81" s="78"/>
      <c r="Q81" s="77"/>
      <c r="R81" s="76">
        <f t="shared" si="41"/>
        <v>0</v>
      </c>
      <c r="S81" s="85"/>
      <c r="T81" s="85"/>
      <c r="U81" s="76">
        <f t="shared" si="42"/>
        <v>0</v>
      </c>
      <c r="V81" s="79"/>
      <c r="W81" s="79"/>
      <c r="X81" s="79"/>
      <c r="Y81" s="78"/>
      <c r="Z81" s="77"/>
      <c r="AA81" s="79">
        <f t="shared" si="43"/>
        <v>0</v>
      </c>
      <c r="AB81" s="75">
        <f t="shared" si="44"/>
        <v>0</v>
      </c>
      <c r="AC81" s="82">
        <f t="shared" si="45"/>
        <v>0</v>
      </c>
      <c r="AD81" s="141">
        <f t="shared" si="46"/>
        <v>0</v>
      </c>
    </row>
    <row r="82" spans="1:38" ht="13.5" thickBot="1">
      <c r="A82" s="22" t="s">
        <v>92</v>
      </c>
      <c r="B82" s="86">
        <v>2279</v>
      </c>
      <c r="C82" s="86">
        <v>5</v>
      </c>
      <c r="D82" s="78"/>
      <c r="E82" s="77"/>
      <c r="F82" s="76">
        <f t="shared" si="37"/>
        <v>0</v>
      </c>
      <c r="G82" s="85"/>
      <c r="H82" s="85"/>
      <c r="I82" s="76">
        <f t="shared" si="38"/>
        <v>0</v>
      </c>
      <c r="J82" s="78"/>
      <c r="K82" s="77"/>
      <c r="L82" s="76"/>
      <c r="M82" s="78"/>
      <c r="N82" s="85"/>
      <c r="O82" s="76"/>
      <c r="P82" s="78"/>
      <c r="Q82" s="77"/>
      <c r="R82" s="76"/>
      <c r="S82" s="85"/>
      <c r="T82" s="85"/>
      <c r="U82" s="76"/>
      <c r="V82" s="79"/>
      <c r="W82" s="79"/>
      <c r="X82" s="79"/>
      <c r="Y82" s="78"/>
      <c r="Z82" s="77"/>
      <c r="AA82" s="79"/>
      <c r="AB82" s="75">
        <f t="shared" si="44"/>
        <v>0</v>
      </c>
      <c r="AC82" s="82">
        <f t="shared" si="45"/>
        <v>0</v>
      </c>
      <c r="AD82" s="141">
        <f t="shared" si="46"/>
        <v>0</v>
      </c>
    </row>
    <row r="83" spans="1:38" s="55" customFormat="1" ht="13.5" thickBot="1">
      <c r="A83" s="131" t="s">
        <v>91</v>
      </c>
      <c r="B83" s="139"/>
      <c r="C83" s="139"/>
      <c r="D83" s="130">
        <f>SUM(D72:D82)</f>
        <v>12</v>
      </c>
      <c r="E83" s="129">
        <f>SUM(E72:E82)</f>
        <v>5</v>
      </c>
      <c r="F83" s="128">
        <f>SUM(F72:F82)</f>
        <v>17</v>
      </c>
      <c r="G83" s="130">
        <f t="shared" ref="G83:AA83" si="47">SUM(G72:G81)</f>
        <v>1</v>
      </c>
      <c r="H83" s="129">
        <f t="shared" si="47"/>
        <v>0</v>
      </c>
      <c r="I83" s="128">
        <f t="shared" si="47"/>
        <v>1</v>
      </c>
      <c r="J83" s="130">
        <f t="shared" si="47"/>
        <v>0</v>
      </c>
      <c r="K83" s="129">
        <f t="shared" si="47"/>
        <v>0</v>
      </c>
      <c r="L83" s="128">
        <f t="shared" si="47"/>
        <v>0</v>
      </c>
      <c r="M83" s="130">
        <f t="shared" si="47"/>
        <v>0</v>
      </c>
      <c r="N83" s="129">
        <f t="shared" si="47"/>
        <v>1</v>
      </c>
      <c r="O83" s="128">
        <f t="shared" si="47"/>
        <v>1</v>
      </c>
      <c r="P83" s="130">
        <f t="shared" si="47"/>
        <v>1</v>
      </c>
      <c r="Q83" s="129">
        <f t="shared" si="47"/>
        <v>0</v>
      </c>
      <c r="R83" s="128">
        <f t="shared" si="47"/>
        <v>1</v>
      </c>
      <c r="S83" s="130">
        <f t="shared" si="47"/>
        <v>0</v>
      </c>
      <c r="T83" s="129">
        <f t="shared" si="47"/>
        <v>0</v>
      </c>
      <c r="U83" s="128">
        <f t="shared" si="47"/>
        <v>0</v>
      </c>
      <c r="V83" s="131"/>
      <c r="W83" s="131"/>
      <c r="X83" s="131"/>
      <c r="Y83" s="130">
        <f t="shared" si="47"/>
        <v>0</v>
      </c>
      <c r="Z83" s="129">
        <f t="shared" si="47"/>
        <v>0</v>
      </c>
      <c r="AA83" s="128">
        <f t="shared" si="47"/>
        <v>0</v>
      </c>
      <c r="AB83" s="130">
        <f>SUM(AB72:AB82)</f>
        <v>14</v>
      </c>
      <c r="AC83" s="129">
        <f>SUM(AC72:AC82)</f>
        <v>6</v>
      </c>
      <c r="AD83" s="126">
        <f>SUM(AD72:AD82)</f>
        <v>20</v>
      </c>
    </row>
    <row r="84" spans="1:38" s="41" customFormat="1">
      <c r="A84" s="33"/>
      <c r="B84" s="32"/>
      <c r="C84" s="32"/>
      <c r="D84" s="38"/>
      <c r="E84" s="37"/>
      <c r="F84" s="102"/>
      <c r="G84" s="37"/>
      <c r="H84" s="37"/>
      <c r="I84" s="53"/>
      <c r="J84" s="38"/>
      <c r="K84" s="37"/>
      <c r="L84" s="102"/>
      <c r="M84" s="38"/>
      <c r="N84" s="37"/>
      <c r="O84" s="53"/>
      <c r="P84" s="38"/>
      <c r="Q84" s="37"/>
      <c r="R84" s="102"/>
      <c r="S84" s="37"/>
      <c r="T84" s="37"/>
      <c r="U84" s="102"/>
      <c r="V84" s="53"/>
      <c r="W84" s="53"/>
      <c r="X84" s="53"/>
      <c r="Y84" s="38"/>
      <c r="Z84" s="37"/>
      <c r="AA84" s="102"/>
      <c r="AB84" s="37"/>
      <c r="AC84" s="37"/>
      <c r="AD84" s="100"/>
    </row>
    <row r="85" spans="1:38" s="41" customFormat="1">
      <c r="A85" s="33" t="s">
        <v>90</v>
      </c>
      <c r="B85" s="81">
        <v>2211</v>
      </c>
      <c r="C85" s="81">
        <v>5</v>
      </c>
      <c r="D85" s="78">
        <v>1</v>
      </c>
      <c r="E85" s="77">
        <v>1</v>
      </c>
      <c r="F85" s="76">
        <f t="shared" ref="F85:F91" si="48">D85+E85</f>
        <v>2</v>
      </c>
      <c r="G85" s="77"/>
      <c r="H85" s="77"/>
      <c r="I85" s="84">
        <f t="shared" ref="I85:I91" si="49">G85+H85</f>
        <v>0</v>
      </c>
      <c r="J85" s="78"/>
      <c r="K85" s="77"/>
      <c r="L85" s="76">
        <f t="shared" ref="L85:L91" si="50">J85+K85</f>
        <v>0</v>
      </c>
      <c r="M85" s="78"/>
      <c r="N85" s="77"/>
      <c r="O85" s="84">
        <f t="shared" ref="O85:O91" si="51">M85+N85</f>
        <v>0</v>
      </c>
      <c r="P85" s="78"/>
      <c r="Q85" s="77"/>
      <c r="R85" s="76">
        <f t="shared" ref="R85:R91" si="52">P85+Q85</f>
        <v>0</v>
      </c>
      <c r="S85" s="77"/>
      <c r="T85" s="77"/>
      <c r="U85" s="76">
        <f t="shared" ref="U85:U91" si="53">S85+T85</f>
        <v>0</v>
      </c>
      <c r="V85" s="206"/>
      <c r="W85" s="84"/>
      <c r="X85" s="84"/>
      <c r="Y85" s="78"/>
      <c r="Z85" s="77"/>
      <c r="AA85" s="76">
        <f t="shared" ref="AA85:AA91" si="54">Y85+Z85</f>
        <v>0</v>
      </c>
      <c r="AB85" s="82">
        <f t="shared" ref="AB85:AD91" si="55">D85+G85+J85+M85+P85+S85+Y85</f>
        <v>1</v>
      </c>
      <c r="AC85" s="82">
        <f t="shared" si="55"/>
        <v>1</v>
      </c>
      <c r="AD85" s="141">
        <f t="shared" si="55"/>
        <v>2</v>
      </c>
    </row>
    <row r="86" spans="1:38" s="41" customFormat="1">
      <c r="A86" s="33" t="s">
        <v>89</v>
      </c>
      <c r="B86" s="81">
        <v>2212</v>
      </c>
      <c r="C86" s="81">
        <v>5</v>
      </c>
      <c r="D86" s="78"/>
      <c r="E86" s="77"/>
      <c r="F86" s="76">
        <f t="shared" si="48"/>
        <v>0</v>
      </c>
      <c r="G86" s="77"/>
      <c r="H86" s="77"/>
      <c r="I86" s="84">
        <f t="shared" si="49"/>
        <v>0</v>
      </c>
      <c r="J86" s="78"/>
      <c r="K86" s="77"/>
      <c r="L86" s="76">
        <f t="shared" si="50"/>
        <v>0</v>
      </c>
      <c r="M86" s="78"/>
      <c r="N86" s="77"/>
      <c r="O86" s="84">
        <f t="shared" si="51"/>
        <v>0</v>
      </c>
      <c r="P86" s="78"/>
      <c r="Q86" s="77"/>
      <c r="R86" s="76">
        <f t="shared" si="52"/>
        <v>0</v>
      </c>
      <c r="S86" s="77"/>
      <c r="T86" s="77"/>
      <c r="U86" s="76">
        <f t="shared" si="53"/>
        <v>0</v>
      </c>
      <c r="V86" s="206"/>
      <c r="W86" s="84"/>
      <c r="X86" s="84"/>
      <c r="Y86" s="78"/>
      <c r="Z86" s="77"/>
      <c r="AA86" s="76">
        <f t="shared" si="54"/>
        <v>0</v>
      </c>
      <c r="AB86" s="82">
        <f t="shared" si="55"/>
        <v>0</v>
      </c>
      <c r="AC86" s="82">
        <f t="shared" si="55"/>
        <v>0</v>
      </c>
      <c r="AD86" s="141">
        <f t="shared" si="55"/>
        <v>0</v>
      </c>
    </row>
    <row r="87" spans="1:38">
      <c r="A87" s="22" t="s">
        <v>88</v>
      </c>
      <c r="B87" s="142">
        <v>2214</v>
      </c>
      <c r="C87" s="86">
        <v>5</v>
      </c>
      <c r="D87" s="78"/>
      <c r="E87" s="77"/>
      <c r="F87" s="76">
        <f t="shared" si="48"/>
        <v>0</v>
      </c>
      <c r="G87" s="85"/>
      <c r="H87" s="85"/>
      <c r="I87" s="84">
        <f t="shared" si="49"/>
        <v>0</v>
      </c>
      <c r="J87" s="78"/>
      <c r="K87" s="77"/>
      <c r="L87" s="76">
        <f t="shared" si="50"/>
        <v>0</v>
      </c>
      <c r="M87" s="78"/>
      <c r="N87" s="85"/>
      <c r="O87" s="84">
        <f t="shared" si="51"/>
        <v>0</v>
      </c>
      <c r="P87" s="78"/>
      <c r="Q87" s="77"/>
      <c r="R87" s="76">
        <f t="shared" si="52"/>
        <v>0</v>
      </c>
      <c r="S87" s="85"/>
      <c r="T87" s="85"/>
      <c r="U87" s="76">
        <f t="shared" si="53"/>
        <v>0</v>
      </c>
      <c r="V87" s="206"/>
      <c r="W87" s="84"/>
      <c r="X87" s="84"/>
      <c r="Y87" s="78"/>
      <c r="Z87" s="77"/>
      <c r="AA87" s="76">
        <f t="shared" si="54"/>
        <v>0</v>
      </c>
      <c r="AB87" s="82">
        <f t="shared" si="55"/>
        <v>0</v>
      </c>
      <c r="AC87" s="82">
        <f t="shared" si="55"/>
        <v>0</v>
      </c>
      <c r="AD87" s="141">
        <f t="shared" si="55"/>
        <v>0</v>
      </c>
    </row>
    <row r="88" spans="1:38">
      <c r="A88" s="22" t="s">
        <v>169</v>
      </c>
      <c r="B88" s="142">
        <v>2283</v>
      </c>
      <c r="C88" s="86">
        <v>5</v>
      </c>
      <c r="D88" s="78">
        <v>0</v>
      </c>
      <c r="E88" s="77">
        <v>1</v>
      </c>
      <c r="F88" s="76">
        <f>SUM(D88:E88)</f>
        <v>1</v>
      </c>
      <c r="G88" s="85"/>
      <c r="H88" s="85"/>
      <c r="I88" s="84">
        <f t="shared" si="49"/>
        <v>0</v>
      </c>
      <c r="J88" s="78"/>
      <c r="K88" s="77"/>
      <c r="L88" s="76">
        <f t="shared" si="50"/>
        <v>0</v>
      </c>
      <c r="M88" s="78"/>
      <c r="N88" s="85"/>
      <c r="O88" s="84">
        <f t="shared" si="51"/>
        <v>0</v>
      </c>
      <c r="P88" s="78"/>
      <c r="Q88" s="77"/>
      <c r="R88" s="76">
        <f t="shared" si="52"/>
        <v>0</v>
      </c>
      <c r="S88" s="85"/>
      <c r="T88" s="85"/>
      <c r="U88" s="76">
        <f t="shared" si="53"/>
        <v>0</v>
      </c>
      <c r="V88" s="206"/>
      <c r="W88" s="84"/>
      <c r="X88" s="84"/>
      <c r="Y88" s="78"/>
      <c r="Z88" s="77"/>
      <c r="AA88" s="76">
        <f t="shared" si="54"/>
        <v>0</v>
      </c>
      <c r="AB88" s="82">
        <f t="shared" si="55"/>
        <v>0</v>
      </c>
      <c r="AC88" s="82">
        <f t="shared" si="55"/>
        <v>1</v>
      </c>
      <c r="AD88" s="141">
        <f t="shared" si="55"/>
        <v>1</v>
      </c>
    </row>
    <row r="89" spans="1:38">
      <c r="A89" s="22" t="s">
        <v>87</v>
      </c>
      <c r="B89" s="86">
        <v>2285</v>
      </c>
      <c r="C89" s="86">
        <v>5</v>
      </c>
      <c r="D89" s="78">
        <v>5</v>
      </c>
      <c r="E89" s="77">
        <v>1</v>
      </c>
      <c r="F89" s="76">
        <f t="shared" si="48"/>
        <v>6</v>
      </c>
      <c r="G89" s="85"/>
      <c r="H89" s="85"/>
      <c r="I89" s="76">
        <f t="shared" si="49"/>
        <v>0</v>
      </c>
      <c r="J89" s="78"/>
      <c r="K89" s="77"/>
      <c r="L89" s="76">
        <f t="shared" si="50"/>
        <v>0</v>
      </c>
      <c r="M89" s="78"/>
      <c r="N89" s="85"/>
      <c r="O89" s="76">
        <f t="shared" si="51"/>
        <v>0</v>
      </c>
      <c r="P89" s="78"/>
      <c r="Q89" s="77"/>
      <c r="R89" s="76">
        <f t="shared" si="52"/>
        <v>0</v>
      </c>
      <c r="S89" s="85"/>
      <c r="T89" s="85"/>
      <c r="U89" s="76">
        <f t="shared" si="53"/>
        <v>0</v>
      </c>
      <c r="V89" s="79"/>
      <c r="W89" s="79"/>
      <c r="X89" s="79"/>
      <c r="Y89" s="78"/>
      <c r="Z89" s="77"/>
      <c r="AA89" s="79">
        <f t="shared" si="54"/>
        <v>0</v>
      </c>
      <c r="AB89" s="75">
        <f t="shared" si="55"/>
        <v>5</v>
      </c>
      <c r="AC89" s="82">
        <f t="shared" si="55"/>
        <v>1</v>
      </c>
      <c r="AD89" s="141">
        <f t="shared" si="55"/>
        <v>6</v>
      </c>
    </row>
    <row r="90" spans="1:38">
      <c r="A90" s="22" t="s">
        <v>86</v>
      </c>
      <c r="B90" s="86">
        <v>2294</v>
      </c>
      <c r="C90" s="86">
        <v>5</v>
      </c>
      <c r="D90" s="78">
        <v>2</v>
      </c>
      <c r="E90" s="77">
        <v>2</v>
      </c>
      <c r="F90" s="76">
        <f t="shared" si="48"/>
        <v>4</v>
      </c>
      <c r="G90" s="85"/>
      <c r="H90" s="85"/>
      <c r="I90" s="76">
        <f t="shared" si="49"/>
        <v>0</v>
      </c>
      <c r="J90" s="78"/>
      <c r="K90" s="77"/>
      <c r="L90" s="76">
        <f t="shared" si="50"/>
        <v>0</v>
      </c>
      <c r="M90" s="78"/>
      <c r="N90" s="85"/>
      <c r="O90" s="76">
        <f t="shared" si="51"/>
        <v>0</v>
      </c>
      <c r="P90" s="78"/>
      <c r="Q90" s="77"/>
      <c r="R90" s="76">
        <f t="shared" si="52"/>
        <v>0</v>
      </c>
      <c r="S90" s="85"/>
      <c r="T90" s="85"/>
      <c r="U90" s="76">
        <f t="shared" si="53"/>
        <v>0</v>
      </c>
      <c r="V90" s="79"/>
      <c r="W90" s="79"/>
      <c r="X90" s="79"/>
      <c r="Y90" s="78"/>
      <c r="Z90" s="77"/>
      <c r="AA90" s="79">
        <f t="shared" si="54"/>
        <v>0</v>
      </c>
      <c r="AB90" s="75">
        <f t="shared" si="55"/>
        <v>2</v>
      </c>
      <c r="AC90" s="82">
        <f t="shared" si="55"/>
        <v>2</v>
      </c>
      <c r="AD90" s="141">
        <f t="shared" si="55"/>
        <v>4</v>
      </c>
    </row>
    <row r="91" spans="1:38" ht="13.5" thickBot="1">
      <c r="A91" s="22" t="s">
        <v>85</v>
      </c>
      <c r="B91" s="86">
        <v>2296</v>
      </c>
      <c r="C91" s="86">
        <v>5</v>
      </c>
      <c r="D91" s="78">
        <v>2</v>
      </c>
      <c r="E91" s="77">
        <v>0</v>
      </c>
      <c r="F91" s="79">
        <f t="shared" si="48"/>
        <v>2</v>
      </c>
      <c r="G91" s="85"/>
      <c r="H91" s="85"/>
      <c r="I91" s="76">
        <f t="shared" si="49"/>
        <v>0</v>
      </c>
      <c r="J91" s="78"/>
      <c r="K91" s="77"/>
      <c r="L91" s="76">
        <f t="shared" si="50"/>
        <v>0</v>
      </c>
      <c r="M91" s="78"/>
      <c r="N91" s="85"/>
      <c r="O91" s="76">
        <f t="shared" si="51"/>
        <v>0</v>
      </c>
      <c r="P91" s="78"/>
      <c r="Q91" s="77"/>
      <c r="R91" s="76">
        <f t="shared" si="52"/>
        <v>0</v>
      </c>
      <c r="S91" s="85"/>
      <c r="T91" s="85"/>
      <c r="U91" s="76">
        <f t="shared" si="53"/>
        <v>0</v>
      </c>
      <c r="V91" s="79"/>
      <c r="W91" s="79"/>
      <c r="X91" s="79"/>
      <c r="Y91" s="33"/>
      <c r="Z91" s="77"/>
      <c r="AA91" s="79">
        <f t="shared" si="54"/>
        <v>0</v>
      </c>
      <c r="AB91" s="75">
        <f t="shared" si="55"/>
        <v>2</v>
      </c>
      <c r="AC91" s="82">
        <f t="shared" si="55"/>
        <v>0</v>
      </c>
      <c r="AD91" s="141">
        <f t="shared" si="55"/>
        <v>2</v>
      </c>
      <c r="AE91" s="39"/>
      <c r="AF91" s="77"/>
      <c r="AG91" s="77"/>
      <c r="AH91" s="33"/>
      <c r="AI91" s="140"/>
      <c r="AJ91" s="140"/>
      <c r="AK91" s="140"/>
      <c r="AL91" s="140"/>
    </row>
    <row r="92" spans="1:38" s="55" customFormat="1" ht="13.5" thickBot="1">
      <c r="A92" s="131" t="s">
        <v>84</v>
      </c>
      <c r="B92" s="139"/>
      <c r="C92" s="139"/>
      <c r="D92" s="130">
        <f>SUM(D85:D91)</f>
        <v>10</v>
      </c>
      <c r="E92" s="129">
        <f>SUM(E85:E91)</f>
        <v>5</v>
      </c>
      <c r="F92" s="129">
        <f>SUM(F85:F91)</f>
        <v>15</v>
      </c>
      <c r="G92" s="130">
        <f t="shared" ref="G92:AA92" si="56">SUM(G85:G90)</f>
        <v>0</v>
      </c>
      <c r="H92" s="129">
        <f t="shared" si="56"/>
        <v>0</v>
      </c>
      <c r="I92" s="129">
        <f t="shared" si="56"/>
        <v>0</v>
      </c>
      <c r="J92" s="130">
        <f t="shared" si="56"/>
        <v>0</v>
      </c>
      <c r="K92" s="129">
        <f t="shared" si="56"/>
        <v>0</v>
      </c>
      <c r="L92" s="129">
        <f t="shared" si="56"/>
        <v>0</v>
      </c>
      <c r="M92" s="130">
        <f t="shared" si="56"/>
        <v>0</v>
      </c>
      <c r="N92" s="129">
        <f t="shared" si="56"/>
        <v>0</v>
      </c>
      <c r="O92" s="129">
        <f t="shared" si="56"/>
        <v>0</v>
      </c>
      <c r="P92" s="130">
        <f t="shared" si="56"/>
        <v>0</v>
      </c>
      <c r="Q92" s="129">
        <f t="shared" si="56"/>
        <v>0</v>
      </c>
      <c r="R92" s="129">
        <f t="shared" si="56"/>
        <v>0</v>
      </c>
      <c r="S92" s="130">
        <f t="shared" si="56"/>
        <v>0</v>
      </c>
      <c r="T92" s="129">
        <f t="shared" si="56"/>
        <v>0</v>
      </c>
      <c r="U92" s="135">
        <f t="shared" si="56"/>
        <v>0</v>
      </c>
      <c r="V92" s="129"/>
      <c r="W92" s="129"/>
      <c r="X92" s="129"/>
      <c r="Y92" s="130">
        <f t="shared" si="56"/>
        <v>0</v>
      </c>
      <c r="Z92" s="129">
        <f t="shared" si="56"/>
        <v>0</v>
      </c>
      <c r="AA92" s="129">
        <f t="shared" si="56"/>
        <v>0</v>
      </c>
      <c r="AB92" s="138">
        <f>SUM(AB85:AB91)</f>
        <v>10</v>
      </c>
      <c r="AC92" s="137">
        <f>SUM(AC85:AC91)</f>
        <v>5</v>
      </c>
      <c r="AD92" s="136">
        <f>SUM(AD85:AD91)</f>
        <v>15</v>
      </c>
    </row>
    <row r="93" spans="1:38" ht="13.5" thickBot="1">
      <c r="A93" s="83" t="s">
        <v>83</v>
      </c>
      <c r="B93" s="7"/>
      <c r="C93" s="7"/>
      <c r="D93" s="129">
        <f>D66+D70+D83+D92</f>
        <v>26</v>
      </c>
      <c r="E93" s="129">
        <f t="shared" ref="E93:AC93" si="57">E66+E70+E83+E92</f>
        <v>11</v>
      </c>
      <c r="F93" s="129">
        <f t="shared" si="57"/>
        <v>37</v>
      </c>
      <c r="G93" s="129">
        <f t="shared" si="57"/>
        <v>1</v>
      </c>
      <c r="H93" s="129">
        <f t="shared" si="57"/>
        <v>0</v>
      </c>
      <c r="I93" s="129">
        <f t="shared" si="57"/>
        <v>1</v>
      </c>
      <c r="J93" s="129">
        <f t="shared" si="57"/>
        <v>0</v>
      </c>
      <c r="K93" s="129">
        <f t="shared" si="57"/>
        <v>0</v>
      </c>
      <c r="L93" s="129">
        <f t="shared" si="57"/>
        <v>0</v>
      </c>
      <c r="M93" s="129">
        <f t="shared" si="57"/>
        <v>0</v>
      </c>
      <c r="N93" s="129">
        <f t="shared" si="57"/>
        <v>1</v>
      </c>
      <c r="O93" s="129">
        <f t="shared" si="57"/>
        <v>1</v>
      </c>
      <c r="P93" s="129">
        <f t="shared" si="57"/>
        <v>1</v>
      </c>
      <c r="Q93" s="129">
        <f t="shared" si="57"/>
        <v>0</v>
      </c>
      <c r="R93" s="129">
        <f t="shared" si="57"/>
        <v>1</v>
      </c>
      <c r="S93" s="129">
        <f t="shared" si="57"/>
        <v>0</v>
      </c>
      <c r="T93" s="129">
        <f t="shared" si="57"/>
        <v>0</v>
      </c>
      <c r="U93" s="135">
        <f t="shared" si="57"/>
        <v>0</v>
      </c>
      <c r="V93" s="129"/>
      <c r="W93" s="129"/>
      <c r="X93" s="129"/>
      <c r="Y93" s="129">
        <f t="shared" si="57"/>
        <v>0</v>
      </c>
      <c r="Z93" s="129">
        <f t="shared" si="57"/>
        <v>0</v>
      </c>
      <c r="AA93" s="129">
        <f t="shared" si="57"/>
        <v>0</v>
      </c>
      <c r="AB93" s="129">
        <f t="shared" si="57"/>
        <v>28</v>
      </c>
      <c r="AC93" s="129">
        <f t="shared" si="57"/>
        <v>12</v>
      </c>
      <c r="AD93" s="136">
        <f>AD66+AD70+AD83+AD92</f>
        <v>40</v>
      </c>
    </row>
    <row r="94" spans="1:38" s="233" customFormat="1" ht="14.25" customHeight="1" thickBot="1">
      <c r="A94" s="53"/>
      <c r="B94" s="32"/>
      <c r="C94" s="32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29"/>
      <c r="V94" s="30"/>
      <c r="W94" s="30"/>
      <c r="X94" s="224"/>
      <c r="Y94" s="30"/>
      <c r="Z94" s="30"/>
      <c r="AA94" s="224"/>
      <c r="AB94" s="28"/>
      <c r="AC94" s="28"/>
      <c r="AD94" s="225"/>
    </row>
    <row r="95" spans="1:38" ht="13.5" thickBot="1">
      <c r="A95" s="83" t="s">
        <v>82</v>
      </c>
      <c r="B95" s="7" t="s">
        <v>81</v>
      </c>
      <c r="C95" s="7">
        <v>5</v>
      </c>
      <c r="D95" s="134">
        <v>5</v>
      </c>
      <c r="E95" s="133">
        <v>7</v>
      </c>
      <c r="F95" s="4">
        <f>D95+E95</f>
        <v>12</v>
      </c>
      <c r="G95" s="133"/>
      <c r="H95" s="133"/>
      <c r="I95" s="5">
        <f>G95+H95</f>
        <v>0</v>
      </c>
      <c r="J95" s="134"/>
      <c r="K95" s="133"/>
      <c r="L95" s="4">
        <f>J95+K95</f>
        <v>0</v>
      </c>
      <c r="M95" s="134"/>
      <c r="N95" s="133"/>
      <c r="O95" s="5">
        <f>M95+N95</f>
        <v>0</v>
      </c>
      <c r="P95" s="134"/>
      <c r="Q95" s="133"/>
      <c r="R95" s="4">
        <f>P95+Q95</f>
        <v>0</v>
      </c>
      <c r="S95" s="133"/>
      <c r="T95" s="133"/>
      <c r="U95" s="4">
        <f>S95+T95</f>
        <v>0</v>
      </c>
      <c r="V95" s="5"/>
      <c r="W95" s="5"/>
      <c r="X95" s="5"/>
      <c r="Y95" s="134"/>
      <c r="Z95" s="133"/>
      <c r="AA95" s="4">
        <f>Y95+Z95</f>
        <v>0</v>
      </c>
      <c r="AB95" s="3">
        <f>D95+G95+J95+M95+P95+S95+Y95</f>
        <v>5</v>
      </c>
      <c r="AC95" s="3">
        <f>E95+H95+K95+N95+Q95+T95+Z95</f>
        <v>7</v>
      </c>
      <c r="AD95" s="132">
        <f>F95+I95+L95+O95+R95+U95+AA95</f>
        <v>12</v>
      </c>
    </row>
    <row r="96" spans="1:38">
      <c r="A96" s="22"/>
      <c r="B96" s="21"/>
      <c r="C96" s="21"/>
      <c r="D96" s="31"/>
      <c r="E96" s="30"/>
      <c r="F96" s="29"/>
      <c r="G96" s="64"/>
      <c r="H96" s="64"/>
      <c r="I96" s="64"/>
      <c r="J96" s="31"/>
      <c r="K96" s="30"/>
      <c r="L96" s="29"/>
      <c r="M96" s="31"/>
      <c r="N96" s="64"/>
      <c r="O96" s="64"/>
      <c r="P96" s="31"/>
      <c r="Q96" s="30"/>
      <c r="R96" s="29"/>
      <c r="S96" s="64"/>
      <c r="T96" s="64"/>
      <c r="U96" s="29"/>
      <c r="V96" s="64"/>
      <c r="W96" s="64"/>
      <c r="X96" s="64"/>
      <c r="Y96" s="31"/>
      <c r="Z96" s="30"/>
      <c r="AA96" s="29"/>
      <c r="AB96" s="63"/>
      <c r="AC96" s="63"/>
      <c r="AD96" s="27"/>
    </row>
    <row r="97" spans="1:31">
      <c r="A97" s="33" t="s">
        <v>80</v>
      </c>
      <c r="B97" s="86">
        <v>2405</v>
      </c>
      <c r="C97" s="86">
        <v>5</v>
      </c>
      <c r="D97" s="78">
        <v>0</v>
      </c>
      <c r="E97" s="77">
        <v>3</v>
      </c>
      <c r="F97" s="76">
        <f>D97+E97</f>
        <v>3</v>
      </c>
      <c r="G97" s="85"/>
      <c r="H97" s="85"/>
      <c r="I97" s="84">
        <f>G97+H97</f>
        <v>0</v>
      </c>
      <c r="J97" s="78"/>
      <c r="K97" s="77"/>
      <c r="L97" s="76">
        <f>J97+K97</f>
        <v>0</v>
      </c>
      <c r="M97" s="78">
        <v>0</v>
      </c>
      <c r="N97" s="85">
        <v>1</v>
      </c>
      <c r="O97" s="76">
        <f>M97+N97</f>
        <v>1</v>
      </c>
      <c r="P97" s="78"/>
      <c r="Q97" s="77"/>
      <c r="R97" s="76">
        <f>P97+Q97</f>
        <v>0</v>
      </c>
      <c r="S97" s="85"/>
      <c r="T97" s="85"/>
      <c r="U97" s="76">
        <f>S97+T97</f>
        <v>0</v>
      </c>
      <c r="V97" s="206"/>
      <c r="W97" s="84"/>
      <c r="X97" s="84"/>
      <c r="Y97" s="78"/>
      <c r="Z97" s="77"/>
      <c r="AA97" s="76">
        <f>Y97+Z97</f>
        <v>0</v>
      </c>
      <c r="AB97" s="82">
        <f t="shared" ref="AB97:AC99" si="58">D97+G97+J97+M97+P97+S97+Y97</f>
        <v>0</v>
      </c>
      <c r="AC97" s="82">
        <f t="shared" si="58"/>
        <v>4</v>
      </c>
      <c r="AD97" s="73">
        <f>AB97+AC97</f>
        <v>4</v>
      </c>
    </row>
    <row r="98" spans="1:31" ht="13.5" thickBot="1">
      <c r="A98" s="33" t="s">
        <v>79</v>
      </c>
      <c r="B98" s="86">
        <v>2420</v>
      </c>
      <c r="C98" s="86">
        <v>5</v>
      </c>
      <c r="D98" s="78"/>
      <c r="E98" s="77"/>
      <c r="F98" s="76">
        <f>D98+E98</f>
        <v>0</v>
      </c>
      <c r="G98" s="85"/>
      <c r="H98" s="85"/>
      <c r="I98" s="84">
        <f>G98+H98</f>
        <v>0</v>
      </c>
      <c r="J98" s="78"/>
      <c r="K98" s="77"/>
      <c r="L98" s="76">
        <f>J98+K98</f>
        <v>0</v>
      </c>
      <c r="M98" s="78"/>
      <c r="N98" s="85"/>
      <c r="O98" s="76">
        <f>M98+N98</f>
        <v>0</v>
      </c>
      <c r="P98" s="78"/>
      <c r="Q98" s="77"/>
      <c r="R98" s="76">
        <f>P98+Q98</f>
        <v>0</v>
      </c>
      <c r="S98" s="85"/>
      <c r="T98" s="85"/>
      <c r="U98" s="76">
        <f>S98+T98</f>
        <v>0</v>
      </c>
      <c r="V98" s="206"/>
      <c r="W98" s="84"/>
      <c r="X98" s="84"/>
      <c r="Y98" s="78"/>
      <c r="Z98" s="77"/>
      <c r="AA98" s="76">
        <f>Y98+Z98</f>
        <v>0</v>
      </c>
      <c r="AB98" s="82">
        <f t="shared" si="58"/>
        <v>0</v>
      </c>
      <c r="AC98" s="82">
        <f t="shared" si="58"/>
        <v>0</v>
      </c>
      <c r="AD98" s="73">
        <f>AB98+AC98</f>
        <v>0</v>
      </c>
    </row>
    <row r="99" spans="1:31" ht="13.5" thickBot="1">
      <c r="A99" s="83" t="s">
        <v>78</v>
      </c>
      <c r="B99" s="7"/>
      <c r="C99" s="7"/>
      <c r="D99" s="72">
        <f t="shared" ref="D99:AA99" si="59">SUBTOTAL(9,D97:D98)</f>
        <v>0</v>
      </c>
      <c r="E99" s="5">
        <f t="shared" si="59"/>
        <v>3</v>
      </c>
      <c r="F99" s="4">
        <f t="shared" si="59"/>
        <v>3</v>
      </c>
      <c r="G99" s="5">
        <f t="shared" si="59"/>
        <v>0</v>
      </c>
      <c r="H99" s="5">
        <f t="shared" si="59"/>
        <v>0</v>
      </c>
      <c r="I99" s="5">
        <f t="shared" si="59"/>
        <v>0</v>
      </c>
      <c r="J99" s="72">
        <f t="shared" si="59"/>
        <v>0</v>
      </c>
      <c r="K99" s="5">
        <f t="shared" si="59"/>
        <v>0</v>
      </c>
      <c r="L99" s="4">
        <f t="shared" si="59"/>
        <v>0</v>
      </c>
      <c r="M99" s="72">
        <f t="shared" si="59"/>
        <v>0</v>
      </c>
      <c r="N99" s="5">
        <f t="shared" si="59"/>
        <v>1</v>
      </c>
      <c r="O99" s="5">
        <f t="shared" si="59"/>
        <v>1</v>
      </c>
      <c r="P99" s="72">
        <f t="shared" si="59"/>
        <v>0</v>
      </c>
      <c r="Q99" s="5">
        <f t="shared" si="59"/>
        <v>0</v>
      </c>
      <c r="R99" s="4">
        <f t="shared" si="59"/>
        <v>0</v>
      </c>
      <c r="S99" s="5">
        <f t="shared" si="59"/>
        <v>0</v>
      </c>
      <c r="T99" s="5">
        <f t="shared" si="59"/>
        <v>0</v>
      </c>
      <c r="U99" s="4">
        <f t="shared" si="59"/>
        <v>0</v>
      </c>
      <c r="V99" s="5"/>
      <c r="W99" s="5"/>
      <c r="X99" s="5"/>
      <c r="Y99" s="72">
        <f t="shared" si="59"/>
        <v>0</v>
      </c>
      <c r="Z99" s="5">
        <f t="shared" si="59"/>
        <v>0</v>
      </c>
      <c r="AA99" s="4">
        <f t="shared" si="59"/>
        <v>0</v>
      </c>
      <c r="AB99" s="3">
        <f t="shared" si="58"/>
        <v>0</v>
      </c>
      <c r="AC99" s="3">
        <f t="shared" si="58"/>
        <v>4</v>
      </c>
      <c r="AD99" s="2">
        <f>SUBTOTAL(9,AD97:AD98)</f>
        <v>4</v>
      </c>
    </row>
    <row r="100" spans="1:31">
      <c r="A100" s="22"/>
      <c r="B100" s="21"/>
      <c r="C100" s="21"/>
      <c r="D100" s="31"/>
      <c r="E100" s="30"/>
      <c r="F100" s="29"/>
      <c r="G100" s="64"/>
      <c r="H100" s="64"/>
      <c r="I100" s="64"/>
      <c r="J100" s="31"/>
      <c r="K100" s="30"/>
      <c r="L100" s="29"/>
      <c r="M100" s="31"/>
      <c r="N100" s="64"/>
      <c r="O100" s="64"/>
      <c r="P100" s="31"/>
      <c r="Q100" s="30"/>
      <c r="R100" s="29"/>
      <c r="S100" s="64"/>
      <c r="T100" s="64"/>
      <c r="U100" s="29"/>
      <c r="V100" s="64"/>
      <c r="W100" s="64"/>
      <c r="X100" s="64"/>
      <c r="Y100" s="31"/>
      <c r="Z100" s="30"/>
      <c r="AA100" s="29"/>
      <c r="AB100" s="63"/>
      <c r="AC100" s="63"/>
      <c r="AD100" s="27"/>
    </row>
    <row r="101" spans="1:31">
      <c r="A101" s="22" t="s">
        <v>77</v>
      </c>
      <c r="B101" s="86">
        <v>2510</v>
      </c>
      <c r="C101" s="86">
        <v>5</v>
      </c>
      <c r="D101" s="39">
        <v>2</v>
      </c>
      <c r="E101" s="33">
        <v>6</v>
      </c>
      <c r="F101" s="76">
        <f>D101+E101</f>
        <v>8</v>
      </c>
      <c r="G101" s="22"/>
      <c r="H101" s="22"/>
      <c r="I101" s="76">
        <f>G101+H101</f>
        <v>0</v>
      </c>
      <c r="J101" s="39"/>
      <c r="K101" s="33"/>
      <c r="L101" s="76">
        <f>J101+K101</f>
        <v>0</v>
      </c>
      <c r="M101" s="39">
        <v>0</v>
      </c>
      <c r="N101" s="22">
        <v>1</v>
      </c>
      <c r="O101" s="76">
        <f>M101+N101</f>
        <v>1</v>
      </c>
      <c r="P101" s="33">
        <v>1</v>
      </c>
      <c r="Q101" s="33">
        <v>0</v>
      </c>
      <c r="R101" s="76">
        <f>P101+Q101</f>
        <v>1</v>
      </c>
      <c r="S101" s="22"/>
      <c r="T101" s="22"/>
      <c r="U101" s="76">
        <f>S101+T101</f>
        <v>0</v>
      </c>
      <c r="V101" s="79"/>
      <c r="W101" s="79"/>
      <c r="X101" s="79"/>
      <c r="Y101" s="39"/>
      <c r="Z101" s="33"/>
      <c r="AA101" s="76">
        <f>Y101+Z101</f>
        <v>0</v>
      </c>
      <c r="AB101" s="82">
        <f t="shared" ref="AB101:AC104" si="60">D101+G101+J101+M101+P101+S101+Y101</f>
        <v>3</v>
      </c>
      <c r="AC101" s="82">
        <f t="shared" si="60"/>
        <v>7</v>
      </c>
      <c r="AD101" s="73">
        <f>AB101+AC101</f>
        <v>10</v>
      </c>
    </row>
    <row r="102" spans="1:31">
      <c r="A102" s="22" t="s">
        <v>76</v>
      </c>
      <c r="B102" s="86">
        <v>2515</v>
      </c>
      <c r="C102" s="86">
        <v>5</v>
      </c>
      <c r="D102" s="78">
        <v>23</v>
      </c>
      <c r="E102" s="77">
        <v>35</v>
      </c>
      <c r="F102" s="76">
        <f>D102+E102</f>
        <v>58</v>
      </c>
      <c r="G102" s="85">
        <v>1</v>
      </c>
      <c r="H102" s="85">
        <v>0</v>
      </c>
      <c r="I102" s="84">
        <f>G102+H102</f>
        <v>1</v>
      </c>
      <c r="J102" s="78"/>
      <c r="K102" s="77"/>
      <c r="L102" s="76">
        <f>J102+K102</f>
        <v>0</v>
      </c>
      <c r="M102" s="78"/>
      <c r="N102" s="77"/>
      <c r="O102" s="76">
        <f>M102+N102</f>
        <v>0</v>
      </c>
      <c r="P102" s="85">
        <v>0</v>
      </c>
      <c r="Q102" s="85">
        <v>1</v>
      </c>
      <c r="R102" s="76">
        <f>P102+Q102</f>
        <v>1</v>
      </c>
      <c r="S102" s="78"/>
      <c r="T102" s="77"/>
      <c r="U102" s="76">
        <f>S102+T102</f>
        <v>0</v>
      </c>
      <c r="V102" s="206"/>
      <c r="W102" s="84"/>
      <c r="X102" s="84"/>
      <c r="Y102" s="78">
        <v>7</v>
      </c>
      <c r="Z102" s="77">
        <v>3</v>
      </c>
      <c r="AA102" s="76">
        <f>Y102+Z102</f>
        <v>10</v>
      </c>
      <c r="AB102" s="82">
        <f t="shared" si="60"/>
        <v>31</v>
      </c>
      <c r="AC102" s="82">
        <f t="shared" si="60"/>
        <v>39</v>
      </c>
      <c r="AD102" s="73">
        <f>AB102+AC102</f>
        <v>70</v>
      </c>
    </row>
    <row r="103" spans="1:31" ht="13.5" thickBot="1">
      <c r="A103" s="22" t="s">
        <v>75</v>
      </c>
      <c r="B103" s="86">
        <v>2530</v>
      </c>
      <c r="C103" s="86">
        <v>5</v>
      </c>
      <c r="D103" s="78">
        <v>5</v>
      </c>
      <c r="E103" s="77">
        <v>3</v>
      </c>
      <c r="F103" s="76">
        <f>D103+E103</f>
        <v>8</v>
      </c>
      <c r="G103" s="85"/>
      <c r="H103" s="85"/>
      <c r="I103" s="84">
        <f>G103+H103</f>
        <v>0</v>
      </c>
      <c r="J103" s="78"/>
      <c r="K103" s="77"/>
      <c r="L103" s="76">
        <f>J103+K103</f>
        <v>0</v>
      </c>
      <c r="M103" s="78"/>
      <c r="N103" s="85"/>
      <c r="O103" s="84">
        <f>M103+N103</f>
        <v>0</v>
      </c>
      <c r="P103" s="78"/>
      <c r="Q103" s="77"/>
      <c r="R103" s="76">
        <f>P103+Q103</f>
        <v>0</v>
      </c>
      <c r="S103" s="85">
        <v>1</v>
      </c>
      <c r="T103" s="85">
        <v>0</v>
      </c>
      <c r="U103" s="76">
        <f>S103+T103</f>
        <v>1</v>
      </c>
      <c r="V103" s="206"/>
      <c r="W103" s="84"/>
      <c r="X103" s="84"/>
      <c r="Y103" s="78">
        <v>1</v>
      </c>
      <c r="Z103" s="77">
        <v>0</v>
      </c>
      <c r="AA103" s="76">
        <f>Y103+Z103</f>
        <v>1</v>
      </c>
      <c r="AB103" s="82">
        <f t="shared" si="60"/>
        <v>7</v>
      </c>
      <c r="AC103" s="82">
        <f t="shared" si="60"/>
        <v>3</v>
      </c>
      <c r="AD103" s="73">
        <f>AB103+AC103</f>
        <v>10</v>
      </c>
    </row>
    <row r="104" spans="1:31" ht="13.5" thickBot="1">
      <c r="A104" s="83" t="s">
        <v>74</v>
      </c>
      <c r="B104" s="7"/>
      <c r="C104" s="7"/>
      <c r="D104" s="72">
        <f t="shared" ref="D104:AA104" si="61">SUBTOTAL(9,D101:D103)</f>
        <v>30</v>
      </c>
      <c r="E104" s="5">
        <f t="shared" si="61"/>
        <v>44</v>
      </c>
      <c r="F104" s="4">
        <f t="shared" si="61"/>
        <v>74</v>
      </c>
      <c r="G104" s="72">
        <f t="shared" si="61"/>
        <v>1</v>
      </c>
      <c r="H104" s="5">
        <f t="shared" si="61"/>
        <v>0</v>
      </c>
      <c r="I104" s="4">
        <f t="shared" si="61"/>
        <v>1</v>
      </c>
      <c r="J104" s="72">
        <f t="shared" si="61"/>
        <v>0</v>
      </c>
      <c r="K104" s="5">
        <f t="shared" si="61"/>
        <v>0</v>
      </c>
      <c r="L104" s="4">
        <f t="shared" si="61"/>
        <v>0</v>
      </c>
      <c r="M104" s="72">
        <f t="shared" si="61"/>
        <v>0</v>
      </c>
      <c r="N104" s="5">
        <f t="shared" si="61"/>
        <v>1</v>
      </c>
      <c r="O104" s="4">
        <f t="shared" si="61"/>
        <v>1</v>
      </c>
      <c r="P104" s="72">
        <f t="shared" si="61"/>
        <v>1</v>
      </c>
      <c r="Q104" s="5">
        <f t="shared" si="61"/>
        <v>1</v>
      </c>
      <c r="R104" s="4">
        <f t="shared" si="61"/>
        <v>2</v>
      </c>
      <c r="S104" s="72">
        <f t="shared" si="61"/>
        <v>1</v>
      </c>
      <c r="T104" s="5">
        <f t="shared" si="61"/>
        <v>0</v>
      </c>
      <c r="U104" s="4">
        <f t="shared" si="61"/>
        <v>1</v>
      </c>
      <c r="V104" s="5"/>
      <c r="W104" s="5"/>
      <c r="X104" s="5"/>
      <c r="Y104" s="72">
        <f t="shared" si="61"/>
        <v>8</v>
      </c>
      <c r="Z104" s="5">
        <f t="shared" si="61"/>
        <v>3</v>
      </c>
      <c r="AA104" s="4">
        <f t="shared" si="61"/>
        <v>11</v>
      </c>
      <c r="AB104" s="3">
        <f t="shared" si="60"/>
        <v>41</v>
      </c>
      <c r="AC104" s="3">
        <f t="shared" si="60"/>
        <v>49</v>
      </c>
      <c r="AD104" s="2">
        <f>SUBTOTAL(9,AD101:AD103)</f>
        <v>90</v>
      </c>
    </row>
    <row r="105" spans="1:31">
      <c r="A105" s="22"/>
      <c r="B105" s="21"/>
      <c r="C105" s="21"/>
      <c r="D105" s="31"/>
      <c r="E105" s="30"/>
      <c r="F105" s="29"/>
      <c r="G105" s="64"/>
      <c r="H105" s="64"/>
      <c r="I105" s="64"/>
      <c r="J105" s="31"/>
      <c r="K105" s="30"/>
      <c r="L105" s="29"/>
      <c r="M105" s="31"/>
      <c r="N105" s="64"/>
      <c r="O105" s="64"/>
      <c r="P105" s="31"/>
      <c r="Q105" s="30"/>
      <c r="R105" s="29"/>
      <c r="S105" s="64"/>
      <c r="T105" s="64"/>
      <c r="U105" s="29"/>
      <c r="V105" s="64"/>
      <c r="W105" s="64"/>
      <c r="X105" s="64"/>
      <c r="Y105" s="31"/>
      <c r="Z105" s="30"/>
      <c r="AA105" s="29"/>
      <c r="AB105" s="63"/>
      <c r="AC105" s="63"/>
      <c r="AD105" s="27"/>
    </row>
    <row r="106" spans="1:31">
      <c r="A106" s="33" t="s">
        <v>73</v>
      </c>
      <c r="B106" s="81">
        <v>2605</v>
      </c>
      <c r="C106" s="81">
        <v>5</v>
      </c>
      <c r="D106" s="78">
        <v>71</v>
      </c>
      <c r="E106" s="77">
        <v>24</v>
      </c>
      <c r="F106" s="192">
        <f>D106+E106</f>
        <v>95</v>
      </c>
      <c r="G106" s="77">
        <v>7</v>
      </c>
      <c r="H106" s="77">
        <v>0</v>
      </c>
      <c r="I106" s="193">
        <f>G106+H106</f>
        <v>7</v>
      </c>
      <c r="J106" s="78">
        <v>3</v>
      </c>
      <c r="K106" s="77">
        <v>0</v>
      </c>
      <c r="L106" s="192">
        <f>J106+K106</f>
        <v>3</v>
      </c>
      <c r="M106" s="78">
        <v>2</v>
      </c>
      <c r="N106" s="77">
        <v>2</v>
      </c>
      <c r="O106" s="193">
        <f>M106+N106</f>
        <v>4</v>
      </c>
      <c r="P106" s="78">
        <v>1</v>
      </c>
      <c r="Q106" s="77">
        <v>2</v>
      </c>
      <c r="R106" s="192">
        <f>P106+Q106</f>
        <v>3</v>
      </c>
      <c r="S106" s="77">
        <v>1</v>
      </c>
      <c r="T106" s="77">
        <v>1</v>
      </c>
      <c r="U106" s="192">
        <f>S106+T106</f>
        <v>2</v>
      </c>
      <c r="V106" s="206"/>
      <c r="W106" s="193"/>
      <c r="X106" s="193"/>
      <c r="Y106" s="78">
        <v>12</v>
      </c>
      <c r="Z106" s="77">
        <v>1</v>
      </c>
      <c r="AA106" s="192">
        <f>Y106+Z106</f>
        <v>13</v>
      </c>
      <c r="AB106" s="194">
        <f t="shared" ref="AB106:AD107" si="62">D106+G106+J106+M106+P106+S106+Y106</f>
        <v>97</v>
      </c>
      <c r="AC106" s="194">
        <f t="shared" si="62"/>
        <v>30</v>
      </c>
      <c r="AD106" s="195">
        <f t="shared" si="62"/>
        <v>127</v>
      </c>
    </row>
    <row r="107" spans="1:31" ht="13.5" thickBot="1">
      <c r="A107" s="33" t="s">
        <v>178</v>
      </c>
      <c r="B107" s="81">
        <v>2615</v>
      </c>
      <c r="C107" s="81">
        <v>5</v>
      </c>
      <c r="D107" s="78">
        <v>1</v>
      </c>
      <c r="E107" s="77">
        <v>0</v>
      </c>
      <c r="F107" s="192">
        <f>D107+E107</f>
        <v>1</v>
      </c>
      <c r="G107" s="37"/>
      <c r="H107" s="37"/>
      <c r="I107" s="193">
        <f>G107+H107</f>
        <v>0</v>
      </c>
      <c r="J107" s="38"/>
      <c r="K107" s="37"/>
      <c r="L107" s="192">
        <f>J107+K107</f>
        <v>0</v>
      </c>
      <c r="M107" s="38"/>
      <c r="N107" s="37"/>
      <c r="O107" s="193">
        <f>M107+N107</f>
        <v>0</v>
      </c>
      <c r="P107" s="38"/>
      <c r="Q107" s="37"/>
      <c r="R107" s="192">
        <f>P107+Q107</f>
        <v>0</v>
      </c>
      <c r="S107" s="37"/>
      <c r="T107" s="37"/>
      <c r="U107" s="192">
        <f>S107+T107</f>
        <v>0</v>
      </c>
      <c r="V107" s="206"/>
      <c r="W107" s="193"/>
      <c r="X107" s="193"/>
      <c r="Y107" s="38"/>
      <c r="Z107" s="37"/>
      <c r="AA107" s="192">
        <f>Y107+Z107</f>
        <v>0</v>
      </c>
      <c r="AB107" s="194">
        <f t="shared" si="62"/>
        <v>1</v>
      </c>
      <c r="AC107" s="194">
        <f t="shared" si="62"/>
        <v>0</v>
      </c>
      <c r="AD107" s="195">
        <f t="shared" si="62"/>
        <v>1</v>
      </c>
    </row>
    <row r="108" spans="1:31" ht="13.5" thickBot="1">
      <c r="A108" s="83" t="s">
        <v>179</v>
      </c>
      <c r="B108" s="7">
        <v>2605</v>
      </c>
      <c r="C108" s="7">
        <v>5</v>
      </c>
      <c r="D108" s="190">
        <f>SUM(D106:D107)</f>
        <v>72</v>
      </c>
      <c r="E108" s="191">
        <f t="shared" ref="E108:AD108" si="63">SUM(E106:E107)</f>
        <v>24</v>
      </c>
      <c r="F108" s="196">
        <f t="shared" si="63"/>
        <v>96</v>
      </c>
      <c r="G108" s="191">
        <f t="shared" si="63"/>
        <v>7</v>
      </c>
      <c r="H108" s="191">
        <f t="shared" si="63"/>
        <v>0</v>
      </c>
      <c r="I108" s="196">
        <f t="shared" si="63"/>
        <v>7</v>
      </c>
      <c r="J108" s="191">
        <f t="shared" si="63"/>
        <v>3</v>
      </c>
      <c r="K108" s="191">
        <f t="shared" si="63"/>
        <v>0</v>
      </c>
      <c r="L108" s="196">
        <f t="shared" si="63"/>
        <v>3</v>
      </c>
      <c r="M108" s="191">
        <f t="shared" si="63"/>
        <v>2</v>
      </c>
      <c r="N108" s="191">
        <f t="shared" si="63"/>
        <v>2</v>
      </c>
      <c r="O108" s="196">
        <f t="shared" si="63"/>
        <v>4</v>
      </c>
      <c r="P108" s="191">
        <f t="shared" si="63"/>
        <v>1</v>
      </c>
      <c r="Q108" s="191">
        <f t="shared" si="63"/>
        <v>2</v>
      </c>
      <c r="R108" s="191">
        <f t="shared" si="63"/>
        <v>3</v>
      </c>
      <c r="S108" s="190">
        <f t="shared" si="63"/>
        <v>1</v>
      </c>
      <c r="T108" s="191">
        <f t="shared" si="63"/>
        <v>1</v>
      </c>
      <c r="U108" s="196">
        <f t="shared" si="63"/>
        <v>2</v>
      </c>
      <c r="V108" s="191"/>
      <c r="W108" s="191"/>
      <c r="X108" s="191"/>
      <c r="Y108" s="190">
        <f t="shared" si="63"/>
        <v>12</v>
      </c>
      <c r="Z108" s="191">
        <f t="shared" si="63"/>
        <v>1</v>
      </c>
      <c r="AA108" s="191">
        <f t="shared" si="63"/>
        <v>13</v>
      </c>
      <c r="AB108" s="190">
        <f t="shared" si="63"/>
        <v>98</v>
      </c>
      <c r="AC108" s="191">
        <f t="shared" si="63"/>
        <v>30</v>
      </c>
      <c r="AD108" s="196">
        <f t="shared" si="63"/>
        <v>128</v>
      </c>
      <c r="AE108" s="197"/>
    </row>
    <row r="109" spans="1:31">
      <c r="A109" s="22"/>
      <c r="B109" s="21"/>
      <c r="C109" s="21"/>
      <c r="D109" s="31"/>
      <c r="E109" s="30"/>
      <c r="F109" s="29"/>
      <c r="G109" s="64"/>
      <c r="H109" s="64"/>
      <c r="I109" s="64"/>
      <c r="J109" s="31"/>
      <c r="K109" s="30"/>
      <c r="L109" s="29"/>
      <c r="M109" s="31"/>
      <c r="N109" s="64"/>
      <c r="O109" s="64"/>
      <c r="P109" s="31"/>
      <c r="Q109" s="30"/>
      <c r="R109" s="29"/>
      <c r="S109" s="64"/>
      <c r="T109" s="64"/>
      <c r="U109" s="29"/>
      <c r="V109" s="64"/>
      <c r="W109" s="64"/>
      <c r="X109" s="64"/>
      <c r="Y109" s="31"/>
      <c r="Z109" s="30"/>
      <c r="AA109" s="29"/>
      <c r="AB109" s="63"/>
      <c r="AC109" s="63"/>
      <c r="AD109" s="27"/>
    </row>
    <row r="110" spans="1:31">
      <c r="A110" s="22" t="s">
        <v>72</v>
      </c>
      <c r="B110" s="86" t="s">
        <v>71</v>
      </c>
      <c r="C110" s="86">
        <v>5</v>
      </c>
      <c r="D110" s="78">
        <v>80</v>
      </c>
      <c r="E110" s="77">
        <v>47</v>
      </c>
      <c r="F110" s="76">
        <f>D110+E110</f>
        <v>127</v>
      </c>
      <c r="G110" s="85">
        <v>16</v>
      </c>
      <c r="H110" s="85">
        <v>1</v>
      </c>
      <c r="I110" s="84">
        <f>G110+H110</f>
        <v>17</v>
      </c>
      <c r="J110" s="78">
        <v>1</v>
      </c>
      <c r="K110" s="77">
        <v>0</v>
      </c>
      <c r="L110" s="76">
        <f>J110+K110</f>
        <v>1</v>
      </c>
      <c r="M110" s="78">
        <v>1</v>
      </c>
      <c r="N110" s="85">
        <v>4</v>
      </c>
      <c r="O110" s="84">
        <f>M110+N110</f>
        <v>5</v>
      </c>
      <c r="P110" s="78">
        <v>3</v>
      </c>
      <c r="Q110" s="77">
        <v>0</v>
      </c>
      <c r="R110" s="76">
        <f>P110+Q110</f>
        <v>3</v>
      </c>
      <c r="S110" s="85">
        <v>0</v>
      </c>
      <c r="T110" s="85">
        <v>5</v>
      </c>
      <c r="U110" s="76">
        <f>S110+T110</f>
        <v>5</v>
      </c>
      <c r="V110" s="206"/>
      <c r="W110" s="84"/>
      <c r="X110" s="84"/>
      <c r="Y110" s="78">
        <v>9</v>
      </c>
      <c r="Z110" s="77">
        <v>8</v>
      </c>
      <c r="AA110" s="76">
        <f>Y110+Z110</f>
        <v>17</v>
      </c>
      <c r="AB110" s="82">
        <f t="shared" ref="AB110:AC112" si="64">D110+G110+J110+M110+P110+S110+Y110</f>
        <v>110</v>
      </c>
      <c r="AC110" s="82">
        <f t="shared" si="64"/>
        <v>65</v>
      </c>
      <c r="AD110" s="73">
        <f>AB110+AC110</f>
        <v>175</v>
      </c>
    </row>
    <row r="111" spans="1:31" ht="13.5" thickBot="1">
      <c r="A111" s="22" t="s">
        <v>70</v>
      </c>
      <c r="B111" s="86">
        <v>2735</v>
      </c>
      <c r="C111" s="86">
        <v>5</v>
      </c>
      <c r="D111" s="78">
        <v>23</v>
      </c>
      <c r="E111" s="77">
        <v>19</v>
      </c>
      <c r="F111" s="76">
        <f>D111+E111</f>
        <v>42</v>
      </c>
      <c r="G111" s="78">
        <v>3</v>
      </c>
      <c r="H111" s="77">
        <v>2</v>
      </c>
      <c r="I111" s="76">
        <f>G111+H111</f>
        <v>5</v>
      </c>
      <c r="J111" s="78"/>
      <c r="K111" s="77"/>
      <c r="L111" s="76">
        <f>J111+K111</f>
        <v>0</v>
      </c>
      <c r="M111" s="78">
        <v>0</v>
      </c>
      <c r="N111" s="85">
        <v>1</v>
      </c>
      <c r="O111" s="84">
        <f>M111+N111</f>
        <v>1</v>
      </c>
      <c r="P111" s="78"/>
      <c r="Q111" s="77"/>
      <c r="R111" s="76">
        <f>P111+Q111</f>
        <v>0</v>
      </c>
      <c r="S111" s="85"/>
      <c r="T111" s="85"/>
      <c r="U111" s="76">
        <f>S111+T111</f>
        <v>0</v>
      </c>
      <c r="V111" s="206"/>
      <c r="W111" s="84"/>
      <c r="X111" s="84"/>
      <c r="Y111" s="78">
        <v>2</v>
      </c>
      <c r="Z111" s="77">
        <v>2</v>
      </c>
      <c r="AA111" s="76">
        <f>Y111+Z111</f>
        <v>4</v>
      </c>
      <c r="AB111" s="82">
        <f t="shared" si="64"/>
        <v>28</v>
      </c>
      <c r="AC111" s="82">
        <f t="shared" si="64"/>
        <v>24</v>
      </c>
      <c r="AD111" s="73">
        <f>AB111+AC111</f>
        <v>52</v>
      </c>
    </row>
    <row r="112" spans="1:31" ht="13.5" thickBot="1">
      <c r="A112" s="83" t="s">
        <v>69</v>
      </c>
      <c r="B112" s="7"/>
      <c r="C112" s="7"/>
      <c r="D112" s="72">
        <f t="shared" ref="D112:AA112" si="65">SUBTOTAL(9,D110:D111)</f>
        <v>103</v>
      </c>
      <c r="E112" s="5">
        <f t="shared" si="65"/>
        <v>66</v>
      </c>
      <c r="F112" s="4">
        <f t="shared" si="65"/>
        <v>169</v>
      </c>
      <c r="G112" s="5">
        <f t="shared" si="65"/>
        <v>19</v>
      </c>
      <c r="H112" s="5">
        <f t="shared" si="65"/>
        <v>3</v>
      </c>
      <c r="I112" s="5">
        <f t="shared" si="65"/>
        <v>22</v>
      </c>
      <c r="J112" s="72">
        <f t="shared" si="65"/>
        <v>1</v>
      </c>
      <c r="K112" s="5">
        <f t="shared" si="65"/>
        <v>0</v>
      </c>
      <c r="L112" s="4">
        <f t="shared" si="65"/>
        <v>1</v>
      </c>
      <c r="M112" s="72">
        <f t="shared" si="65"/>
        <v>1</v>
      </c>
      <c r="N112" s="5">
        <f t="shared" si="65"/>
        <v>5</v>
      </c>
      <c r="O112" s="5">
        <f t="shared" si="65"/>
        <v>6</v>
      </c>
      <c r="P112" s="72">
        <f t="shared" si="65"/>
        <v>3</v>
      </c>
      <c r="Q112" s="5">
        <f t="shared" si="65"/>
        <v>0</v>
      </c>
      <c r="R112" s="4">
        <f t="shared" si="65"/>
        <v>3</v>
      </c>
      <c r="S112" s="5">
        <f t="shared" si="65"/>
        <v>0</v>
      </c>
      <c r="T112" s="5">
        <f t="shared" si="65"/>
        <v>5</v>
      </c>
      <c r="U112" s="4">
        <f t="shared" si="65"/>
        <v>5</v>
      </c>
      <c r="V112" s="5"/>
      <c r="W112" s="5"/>
      <c r="X112" s="5"/>
      <c r="Y112" s="72">
        <f t="shared" si="65"/>
        <v>11</v>
      </c>
      <c r="Z112" s="5">
        <f t="shared" si="65"/>
        <v>10</v>
      </c>
      <c r="AA112" s="4">
        <f t="shared" si="65"/>
        <v>21</v>
      </c>
      <c r="AB112" s="3">
        <f t="shared" si="64"/>
        <v>138</v>
      </c>
      <c r="AC112" s="3">
        <f t="shared" si="64"/>
        <v>89</v>
      </c>
      <c r="AD112" s="2">
        <f>SUBTOTAL(9,AD110:AD111)</f>
        <v>227</v>
      </c>
    </row>
    <row r="113" spans="1:30">
      <c r="A113" s="22"/>
      <c r="B113" s="21"/>
      <c r="C113" s="21"/>
      <c r="D113" s="31"/>
      <c r="E113" s="30"/>
      <c r="F113" s="29"/>
      <c r="G113" s="64"/>
      <c r="H113" s="64"/>
      <c r="I113" s="64"/>
      <c r="J113" s="31"/>
      <c r="K113" s="30"/>
      <c r="L113" s="29"/>
      <c r="M113" s="31"/>
      <c r="N113" s="64"/>
      <c r="O113" s="64"/>
      <c r="P113" s="31"/>
      <c r="Q113" s="30"/>
      <c r="R113" s="29"/>
      <c r="S113" s="64"/>
      <c r="T113" s="64"/>
      <c r="U113" s="29"/>
      <c r="V113" s="64"/>
      <c r="W113" s="64"/>
      <c r="X113" s="64"/>
      <c r="Y113" s="31"/>
      <c r="Z113" s="30"/>
      <c r="AA113" s="29"/>
      <c r="AB113" s="63"/>
      <c r="AC113" s="63"/>
      <c r="AD113" s="27"/>
    </row>
    <row r="114" spans="1:30">
      <c r="A114" s="22" t="s">
        <v>68</v>
      </c>
      <c r="B114" s="86">
        <v>2805</v>
      </c>
      <c r="C114" s="86">
        <v>5</v>
      </c>
      <c r="D114" s="78">
        <v>2</v>
      </c>
      <c r="E114" s="77">
        <v>0</v>
      </c>
      <c r="F114" s="76">
        <f>D114+E114</f>
        <v>2</v>
      </c>
      <c r="G114" s="85"/>
      <c r="H114" s="85"/>
      <c r="I114" s="84">
        <f>G114+H114</f>
        <v>0</v>
      </c>
      <c r="J114" s="78"/>
      <c r="K114" s="77"/>
      <c r="L114" s="76">
        <f>J114+K114</f>
        <v>0</v>
      </c>
      <c r="M114" s="78"/>
      <c r="N114" s="85"/>
      <c r="O114" s="84">
        <f>M114+N114</f>
        <v>0</v>
      </c>
      <c r="P114" s="78"/>
      <c r="Q114" s="77"/>
      <c r="R114" s="76">
        <f>P114+Q114</f>
        <v>0</v>
      </c>
      <c r="S114" s="85"/>
      <c r="T114" s="85"/>
      <c r="U114" s="76">
        <f>S114+T114</f>
        <v>0</v>
      </c>
      <c r="V114" s="206"/>
      <c r="W114" s="84"/>
      <c r="X114" s="84"/>
      <c r="Y114" s="78">
        <v>0</v>
      </c>
      <c r="Z114" s="77">
        <v>1</v>
      </c>
      <c r="AA114" s="76">
        <f>Y114+Z114</f>
        <v>1</v>
      </c>
      <c r="AB114" s="82">
        <f t="shared" ref="AB114:AC118" si="66">D114+G114+J114+M114+P114+S114+Y114</f>
        <v>2</v>
      </c>
      <c r="AC114" s="82">
        <f t="shared" si="66"/>
        <v>1</v>
      </c>
      <c r="AD114" s="73">
        <f>AB114+AC114</f>
        <v>3</v>
      </c>
    </row>
    <row r="115" spans="1:30">
      <c r="A115" s="22" t="s">
        <v>67</v>
      </c>
      <c r="B115" s="86">
        <v>2810</v>
      </c>
      <c r="C115" s="86">
        <v>5</v>
      </c>
      <c r="D115" s="78">
        <v>9</v>
      </c>
      <c r="E115" s="77">
        <v>6</v>
      </c>
      <c r="F115" s="76">
        <f>D115+E115</f>
        <v>15</v>
      </c>
      <c r="G115" s="85">
        <v>1</v>
      </c>
      <c r="H115" s="85">
        <v>0</v>
      </c>
      <c r="I115" s="84">
        <f>G115+H115</f>
        <v>1</v>
      </c>
      <c r="J115" s="78"/>
      <c r="K115" s="77"/>
      <c r="L115" s="76">
        <f>J115+K115</f>
        <v>0</v>
      </c>
      <c r="M115" s="78"/>
      <c r="N115" s="85"/>
      <c r="O115" s="84">
        <f>M115+N115</f>
        <v>0</v>
      </c>
      <c r="P115" s="78"/>
      <c r="Q115" s="77"/>
      <c r="R115" s="76">
        <f>P115+Q115</f>
        <v>0</v>
      </c>
      <c r="S115" s="85"/>
      <c r="T115" s="85"/>
      <c r="U115" s="76">
        <f>S115+T115</f>
        <v>0</v>
      </c>
      <c r="V115" s="206"/>
      <c r="W115" s="84"/>
      <c r="X115" s="84"/>
      <c r="Y115" s="78">
        <v>2</v>
      </c>
      <c r="Z115" s="77">
        <v>0</v>
      </c>
      <c r="AA115" s="76">
        <f>Y115+Z115</f>
        <v>2</v>
      </c>
      <c r="AB115" s="82">
        <f t="shared" si="66"/>
        <v>12</v>
      </c>
      <c r="AC115" s="82">
        <f t="shared" si="66"/>
        <v>6</v>
      </c>
      <c r="AD115" s="73">
        <f>AB115+AC115</f>
        <v>18</v>
      </c>
    </row>
    <row r="116" spans="1:30">
      <c r="A116" s="22" t="s">
        <v>66</v>
      </c>
      <c r="B116" s="86" t="s">
        <v>65</v>
      </c>
      <c r="C116" s="86">
        <v>5</v>
      </c>
      <c r="D116" s="78">
        <v>13</v>
      </c>
      <c r="E116" s="77">
        <v>19</v>
      </c>
      <c r="F116" s="76">
        <f>D116+E116</f>
        <v>32</v>
      </c>
      <c r="G116" s="85">
        <v>7</v>
      </c>
      <c r="H116" s="85">
        <v>0</v>
      </c>
      <c r="I116" s="84">
        <f>G116+H116</f>
        <v>7</v>
      </c>
      <c r="J116" s="78"/>
      <c r="K116" s="77"/>
      <c r="L116" s="76">
        <f>J116+K116</f>
        <v>0</v>
      </c>
      <c r="M116" s="78"/>
      <c r="N116" s="85"/>
      <c r="O116" s="84">
        <f>M116+N116</f>
        <v>0</v>
      </c>
      <c r="P116" s="78"/>
      <c r="Q116" s="77"/>
      <c r="R116" s="76">
        <f>P116+Q116</f>
        <v>0</v>
      </c>
      <c r="S116" s="78"/>
      <c r="T116" s="77"/>
      <c r="U116" s="76">
        <f>S116+T116</f>
        <v>0</v>
      </c>
      <c r="V116" s="206"/>
      <c r="W116" s="84"/>
      <c r="X116" s="84"/>
      <c r="Y116" s="78">
        <v>3</v>
      </c>
      <c r="Z116" s="77">
        <v>1</v>
      </c>
      <c r="AA116" s="76">
        <f>Y116+Z116</f>
        <v>4</v>
      </c>
      <c r="AB116" s="82">
        <f t="shared" si="66"/>
        <v>23</v>
      </c>
      <c r="AC116" s="82">
        <f t="shared" si="66"/>
        <v>20</v>
      </c>
      <c r="AD116" s="73">
        <f>AB116+AC116</f>
        <v>43</v>
      </c>
    </row>
    <row r="117" spans="1:30" ht="13.5" thickBot="1">
      <c r="A117" s="22" t="s">
        <v>64</v>
      </c>
      <c r="B117" s="86">
        <v>2860</v>
      </c>
      <c r="C117" s="86">
        <v>5</v>
      </c>
      <c r="D117" s="78">
        <v>27</v>
      </c>
      <c r="E117" s="77">
        <v>2</v>
      </c>
      <c r="F117" s="76">
        <f>D117+E117</f>
        <v>29</v>
      </c>
      <c r="G117" s="85">
        <v>10</v>
      </c>
      <c r="H117" s="85">
        <v>1</v>
      </c>
      <c r="I117" s="84">
        <f>G117+H117</f>
        <v>11</v>
      </c>
      <c r="J117" s="78"/>
      <c r="K117" s="77"/>
      <c r="L117" s="76">
        <f>J117+K117</f>
        <v>0</v>
      </c>
      <c r="M117" s="78"/>
      <c r="N117" s="85"/>
      <c r="O117" s="84">
        <f>M117+N117</f>
        <v>0</v>
      </c>
      <c r="P117" s="78"/>
      <c r="Q117" s="77"/>
      <c r="R117" s="76">
        <f>P117+Q117</f>
        <v>0</v>
      </c>
      <c r="S117" s="77">
        <v>1</v>
      </c>
      <c r="T117" s="77">
        <v>0</v>
      </c>
      <c r="U117" s="76">
        <f>S117+T117</f>
        <v>1</v>
      </c>
      <c r="V117" s="206"/>
      <c r="W117" s="84"/>
      <c r="X117" s="84"/>
      <c r="Y117" s="78">
        <v>3</v>
      </c>
      <c r="Z117" s="77">
        <v>2</v>
      </c>
      <c r="AA117" s="76">
        <f>Y117+Z117</f>
        <v>5</v>
      </c>
      <c r="AB117" s="82">
        <f t="shared" si="66"/>
        <v>41</v>
      </c>
      <c r="AC117" s="82">
        <f t="shared" si="66"/>
        <v>5</v>
      </c>
      <c r="AD117" s="73">
        <f>AB117+AC117</f>
        <v>46</v>
      </c>
    </row>
    <row r="118" spans="1:30" ht="13.5" thickBot="1">
      <c r="A118" s="83" t="s">
        <v>63</v>
      </c>
      <c r="B118" s="7"/>
      <c r="C118" s="7"/>
      <c r="D118" s="72">
        <f>SUBTOTAL(9,D114:D117)</f>
        <v>51</v>
      </c>
      <c r="E118" s="5">
        <f t="shared" ref="E118:AA118" si="67">SUBTOTAL(9,E114:E117)</f>
        <v>27</v>
      </c>
      <c r="F118" s="4">
        <f t="shared" si="67"/>
        <v>78</v>
      </c>
      <c r="G118" s="5">
        <f t="shared" si="67"/>
        <v>18</v>
      </c>
      <c r="H118" s="5">
        <f t="shared" si="67"/>
        <v>1</v>
      </c>
      <c r="I118" s="5">
        <f t="shared" si="67"/>
        <v>19</v>
      </c>
      <c r="J118" s="72">
        <f t="shared" si="67"/>
        <v>0</v>
      </c>
      <c r="K118" s="5">
        <f t="shared" si="67"/>
        <v>0</v>
      </c>
      <c r="L118" s="4">
        <f t="shared" si="67"/>
        <v>0</v>
      </c>
      <c r="M118" s="72">
        <f t="shared" si="67"/>
        <v>0</v>
      </c>
      <c r="N118" s="5">
        <f t="shared" si="67"/>
        <v>0</v>
      </c>
      <c r="O118" s="5">
        <f t="shared" si="67"/>
        <v>0</v>
      </c>
      <c r="P118" s="72">
        <f t="shared" si="67"/>
        <v>0</v>
      </c>
      <c r="Q118" s="5">
        <f t="shared" si="67"/>
        <v>0</v>
      </c>
      <c r="R118" s="4">
        <f t="shared" si="67"/>
        <v>0</v>
      </c>
      <c r="S118" s="5">
        <f t="shared" si="67"/>
        <v>1</v>
      </c>
      <c r="T118" s="5">
        <f t="shared" si="67"/>
        <v>0</v>
      </c>
      <c r="U118" s="4">
        <f t="shared" si="67"/>
        <v>1</v>
      </c>
      <c r="V118" s="5"/>
      <c r="W118" s="5"/>
      <c r="X118" s="5"/>
      <c r="Y118" s="72">
        <f t="shared" si="67"/>
        <v>8</v>
      </c>
      <c r="Z118" s="5">
        <f t="shared" si="67"/>
        <v>4</v>
      </c>
      <c r="AA118" s="4">
        <f t="shared" si="67"/>
        <v>12</v>
      </c>
      <c r="AB118" s="3">
        <f t="shared" si="66"/>
        <v>78</v>
      </c>
      <c r="AC118" s="3">
        <f t="shared" si="66"/>
        <v>32</v>
      </c>
      <c r="AD118" s="2">
        <f>SUBTOTAL(9,AD114:AD117)</f>
        <v>110</v>
      </c>
    </row>
    <row r="119" spans="1:30" ht="13.5" thickBot="1">
      <c r="A119" s="53"/>
      <c r="B119" s="32"/>
      <c r="C119" s="32"/>
      <c r="D119" s="31"/>
      <c r="E119" s="30"/>
      <c r="F119" s="29"/>
      <c r="G119" s="30"/>
      <c r="H119" s="30"/>
      <c r="I119" s="30"/>
      <c r="J119" s="31"/>
      <c r="K119" s="30"/>
      <c r="L119" s="29"/>
      <c r="M119" s="31"/>
      <c r="N119" s="30"/>
      <c r="O119" s="30"/>
      <c r="P119" s="31"/>
      <c r="Q119" s="30"/>
      <c r="R119" s="29"/>
      <c r="S119" s="30"/>
      <c r="T119" s="30"/>
      <c r="U119" s="29"/>
      <c r="V119" s="30"/>
      <c r="W119" s="30"/>
      <c r="X119" s="30"/>
      <c r="Y119" s="31"/>
      <c r="Z119" s="30"/>
      <c r="AA119" s="29"/>
      <c r="AB119" s="28"/>
      <c r="AC119" s="28"/>
      <c r="AD119" s="27"/>
    </row>
    <row r="120" spans="1:30" ht="13.5" thickBot="1">
      <c r="A120" s="8" t="s">
        <v>62</v>
      </c>
      <c r="B120" s="7">
        <v>2870</v>
      </c>
      <c r="C120" s="7">
        <v>5</v>
      </c>
      <c r="D120" s="83">
        <v>1</v>
      </c>
      <c r="E120" s="8">
        <v>1</v>
      </c>
      <c r="F120" s="4">
        <f>D120+E120</f>
        <v>2</v>
      </c>
      <c r="G120" s="8"/>
      <c r="H120" s="8"/>
      <c r="I120" s="5">
        <f>G120+H120</f>
        <v>0</v>
      </c>
      <c r="J120" s="83"/>
      <c r="K120" s="8"/>
      <c r="L120" s="4">
        <f>J120+K120</f>
        <v>0</v>
      </c>
      <c r="M120" s="83"/>
      <c r="N120" s="8"/>
      <c r="O120" s="4">
        <f>M120+N120</f>
        <v>0</v>
      </c>
      <c r="P120" s="83"/>
      <c r="Q120" s="8"/>
      <c r="R120" s="4">
        <f>P120+Q120</f>
        <v>0</v>
      </c>
      <c r="S120" s="8"/>
      <c r="T120" s="8"/>
      <c r="U120" s="4">
        <f>S120+T120</f>
        <v>0</v>
      </c>
      <c r="V120" s="5"/>
      <c r="W120" s="5"/>
      <c r="X120" s="5"/>
      <c r="Y120" s="83">
        <v>1</v>
      </c>
      <c r="Z120" s="8">
        <v>1</v>
      </c>
      <c r="AA120" s="4">
        <f>Y120+Z120</f>
        <v>2</v>
      </c>
      <c r="AB120" s="3">
        <f>D120+G120+J120+M120+P120+S120+Y120</f>
        <v>2</v>
      </c>
      <c r="AC120" s="3">
        <f>E120+H120+K120+N120+Q120+T120+Z120</f>
        <v>2</v>
      </c>
      <c r="AD120" s="2">
        <f>AB120+AC120</f>
        <v>4</v>
      </c>
    </row>
    <row r="121" spans="1:30">
      <c r="A121" s="53"/>
      <c r="B121" s="32"/>
      <c r="C121" s="32"/>
      <c r="D121" s="31"/>
      <c r="E121" s="30"/>
      <c r="F121" s="29"/>
      <c r="G121" s="30"/>
      <c r="H121" s="30"/>
      <c r="I121" s="30"/>
      <c r="J121" s="31"/>
      <c r="K121" s="30"/>
      <c r="L121" s="29"/>
      <c r="M121" s="31"/>
      <c r="N121" s="30"/>
      <c r="O121" s="30"/>
      <c r="P121" s="31"/>
      <c r="Q121" s="30"/>
      <c r="R121" s="29"/>
      <c r="S121" s="30"/>
      <c r="T121" s="30"/>
      <c r="U121" s="29"/>
      <c r="V121" s="30"/>
      <c r="W121" s="30"/>
      <c r="X121" s="30"/>
      <c r="Y121" s="31"/>
      <c r="Z121" s="30"/>
      <c r="AA121" s="29"/>
      <c r="AB121" s="28"/>
      <c r="AC121" s="28"/>
      <c r="AD121" s="27"/>
    </row>
    <row r="122" spans="1:30">
      <c r="A122" s="33" t="s">
        <v>61</v>
      </c>
      <c r="B122" s="81">
        <v>1605</v>
      </c>
      <c r="C122" s="81">
        <v>5</v>
      </c>
      <c r="D122" s="39"/>
      <c r="E122" s="33"/>
      <c r="F122" s="76">
        <f t="shared" ref="F122:F128" si="68">D122+E122</f>
        <v>0</v>
      </c>
      <c r="G122" s="33"/>
      <c r="H122" s="33"/>
      <c r="I122" s="76">
        <f t="shared" ref="I122:I128" si="69">G122+H122</f>
        <v>0</v>
      </c>
      <c r="J122" s="39"/>
      <c r="K122" s="33"/>
      <c r="L122" s="76">
        <f t="shared" ref="L122:L128" si="70">J122+K122</f>
        <v>0</v>
      </c>
      <c r="M122" s="39"/>
      <c r="N122" s="33"/>
      <c r="O122" s="76">
        <f t="shared" ref="O122:O128" si="71">M122+N122</f>
        <v>0</v>
      </c>
      <c r="P122" s="39"/>
      <c r="Q122" s="33"/>
      <c r="R122" s="76">
        <f t="shared" ref="R122:R128" si="72">P122+Q122</f>
        <v>0</v>
      </c>
      <c r="S122" s="33"/>
      <c r="T122" s="33"/>
      <c r="U122" s="76">
        <f t="shared" ref="U122:U128" si="73">S122+T122</f>
        <v>0</v>
      </c>
      <c r="V122" s="206"/>
      <c r="W122" s="79"/>
      <c r="X122" s="79"/>
      <c r="Y122" s="39"/>
      <c r="Z122" s="33"/>
      <c r="AA122" s="76">
        <f t="shared" ref="AA122:AA128" si="74">Y122+Z122</f>
        <v>0</v>
      </c>
      <c r="AB122" s="74">
        <f t="shared" ref="AB122:AC129" si="75">D122+G122+J122+M122+P122+S122+Y122</f>
        <v>0</v>
      </c>
      <c r="AC122" s="74">
        <f t="shared" si="75"/>
        <v>0</v>
      </c>
      <c r="AD122" s="73">
        <f t="shared" ref="AD122:AD128" si="76">AB122+AC122</f>
        <v>0</v>
      </c>
    </row>
    <row r="123" spans="1:30">
      <c r="A123" s="33" t="s">
        <v>60</v>
      </c>
      <c r="B123" s="81" t="s">
        <v>59</v>
      </c>
      <c r="C123" s="81">
        <v>5</v>
      </c>
      <c r="D123" s="78">
        <v>0</v>
      </c>
      <c r="E123" s="77">
        <v>3</v>
      </c>
      <c r="F123" s="76">
        <f t="shared" si="68"/>
        <v>3</v>
      </c>
      <c r="G123" s="77"/>
      <c r="H123" s="77"/>
      <c r="I123" s="79">
        <f t="shared" si="69"/>
        <v>0</v>
      </c>
      <c r="J123" s="78"/>
      <c r="K123" s="77"/>
      <c r="L123" s="76">
        <f t="shared" si="70"/>
        <v>0</v>
      </c>
      <c r="M123" s="78"/>
      <c r="N123" s="77"/>
      <c r="O123" s="76">
        <f t="shared" si="71"/>
        <v>0</v>
      </c>
      <c r="P123" s="78"/>
      <c r="Q123" s="77"/>
      <c r="R123" s="76">
        <f t="shared" si="72"/>
        <v>0</v>
      </c>
      <c r="S123" s="77"/>
      <c r="T123" s="77"/>
      <c r="U123" s="76">
        <f t="shared" si="73"/>
        <v>0</v>
      </c>
      <c r="V123" s="206"/>
      <c r="W123" s="79"/>
      <c r="X123" s="79"/>
      <c r="Y123" s="78">
        <v>1</v>
      </c>
      <c r="Z123" s="77">
        <v>0</v>
      </c>
      <c r="AA123" s="76">
        <f t="shared" si="74"/>
        <v>1</v>
      </c>
      <c r="AB123" s="74">
        <f t="shared" si="75"/>
        <v>1</v>
      </c>
      <c r="AC123" s="74">
        <f t="shared" si="75"/>
        <v>3</v>
      </c>
      <c r="AD123" s="73">
        <f>AB123+AC123</f>
        <v>4</v>
      </c>
    </row>
    <row r="124" spans="1:30">
      <c r="A124" s="33" t="s">
        <v>58</v>
      </c>
      <c r="B124" s="81">
        <v>1625</v>
      </c>
      <c r="C124" s="81">
        <v>5</v>
      </c>
      <c r="D124" s="78"/>
      <c r="E124" s="77"/>
      <c r="F124" s="76">
        <f t="shared" si="68"/>
        <v>0</v>
      </c>
      <c r="G124" s="77"/>
      <c r="H124" s="77"/>
      <c r="I124" s="76">
        <f t="shared" si="69"/>
        <v>0</v>
      </c>
      <c r="J124" s="78"/>
      <c r="K124" s="77"/>
      <c r="L124" s="76">
        <f t="shared" si="70"/>
        <v>0</v>
      </c>
      <c r="M124" s="78"/>
      <c r="N124" s="77"/>
      <c r="O124" s="76">
        <f t="shared" si="71"/>
        <v>0</v>
      </c>
      <c r="P124" s="78"/>
      <c r="Q124" s="77"/>
      <c r="R124" s="76">
        <f t="shared" si="72"/>
        <v>0</v>
      </c>
      <c r="S124" s="77"/>
      <c r="T124" s="77"/>
      <c r="U124" s="76">
        <f t="shared" si="73"/>
        <v>0</v>
      </c>
      <c r="V124" s="206"/>
      <c r="W124" s="79"/>
      <c r="X124" s="79"/>
      <c r="Y124" s="78"/>
      <c r="Z124" s="77"/>
      <c r="AA124" s="76">
        <f t="shared" si="74"/>
        <v>0</v>
      </c>
      <c r="AB124" s="74">
        <f t="shared" si="75"/>
        <v>0</v>
      </c>
      <c r="AC124" s="74">
        <f t="shared" si="75"/>
        <v>0</v>
      </c>
      <c r="AD124" s="73">
        <f t="shared" si="76"/>
        <v>0</v>
      </c>
    </row>
    <row r="125" spans="1:30">
      <c r="A125" s="33" t="s">
        <v>57</v>
      </c>
      <c r="B125" s="81">
        <v>2060</v>
      </c>
      <c r="C125" s="81">
        <v>5</v>
      </c>
      <c r="D125" s="78"/>
      <c r="E125" s="77"/>
      <c r="F125" s="76">
        <f t="shared" si="68"/>
        <v>0</v>
      </c>
      <c r="G125" s="77"/>
      <c r="H125" s="77"/>
      <c r="I125" s="79">
        <f t="shared" si="69"/>
        <v>0</v>
      </c>
      <c r="J125" s="78"/>
      <c r="K125" s="77"/>
      <c r="L125" s="76">
        <f t="shared" si="70"/>
        <v>0</v>
      </c>
      <c r="M125" s="78"/>
      <c r="N125" s="77"/>
      <c r="O125" s="79">
        <f t="shared" si="71"/>
        <v>0</v>
      </c>
      <c r="P125" s="78"/>
      <c r="Q125" s="77"/>
      <c r="R125" s="76">
        <f t="shared" si="72"/>
        <v>0</v>
      </c>
      <c r="S125" s="77"/>
      <c r="T125" s="77"/>
      <c r="U125" s="76">
        <f t="shared" si="73"/>
        <v>0</v>
      </c>
      <c r="V125" s="206"/>
      <c r="W125" s="84"/>
      <c r="X125" s="84"/>
      <c r="Y125" s="78"/>
      <c r="Z125" s="77"/>
      <c r="AA125" s="76">
        <f t="shared" si="74"/>
        <v>0</v>
      </c>
      <c r="AB125" s="74">
        <f t="shared" si="75"/>
        <v>0</v>
      </c>
      <c r="AC125" s="74">
        <f t="shared" si="75"/>
        <v>0</v>
      </c>
      <c r="AD125" s="73">
        <f t="shared" si="76"/>
        <v>0</v>
      </c>
    </row>
    <row r="126" spans="1:30">
      <c r="A126" s="33" t="s">
        <v>56</v>
      </c>
      <c r="B126" s="81">
        <v>2862</v>
      </c>
      <c r="C126" s="81">
        <v>5</v>
      </c>
      <c r="D126" s="78"/>
      <c r="E126" s="77"/>
      <c r="F126" s="76">
        <f t="shared" si="68"/>
        <v>0</v>
      </c>
      <c r="G126" s="77"/>
      <c r="H126" s="77"/>
      <c r="I126" s="79">
        <f t="shared" si="69"/>
        <v>0</v>
      </c>
      <c r="J126" s="78"/>
      <c r="K126" s="77"/>
      <c r="L126" s="76">
        <f t="shared" si="70"/>
        <v>0</v>
      </c>
      <c r="M126" s="78"/>
      <c r="N126" s="77"/>
      <c r="O126" s="79">
        <f t="shared" si="71"/>
        <v>0</v>
      </c>
      <c r="P126" s="78"/>
      <c r="Q126" s="77"/>
      <c r="R126" s="76">
        <f t="shared" si="72"/>
        <v>0</v>
      </c>
      <c r="S126" s="77"/>
      <c r="T126" s="77"/>
      <c r="U126" s="76">
        <f t="shared" si="73"/>
        <v>0</v>
      </c>
      <c r="V126" s="206"/>
      <c r="W126" s="79"/>
      <c r="X126" s="79"/>
      <c r="Y126" s="78"/>
      <c r="Z126" s="77"/>
      <c r="AA126" s="76">
        <f t="shared" si="74"/>
        <v>0</v>
      </c>
      <c r="AB126" s="74">
        <f t="shared" si="75"/>
        <v>0</v>
      </c>
      <c r="AC126" s="74">
        <f t="shared" si="75"/>
        <v>0</v>
      </c>
      <c r="AD126" s="73">
        <f t="shared" si="76"/>
        <v>0</v>
      </c>
    </row>
    <row r="127" spans="1:30">
      <c r="A127" s="33" t="s">
        <v>55</v>
      </c>
      <c r="B127" s="81">
        <v>2865</v>
      </c>
      <c r="C127" s="81">
        <v>5</v>
      </c>
      <c r="D127" s="78"/>
      <c r="E127" s="77"/>
      <c r="F127" s="76">
        <f t="shared" si="68"/>
        <v>0</v>
      </c>
      <c r="G127" s="77">
        <v>1</v>
      </c>
      <c r="H127" s="77">
        <v>0</v>
      </c>
      <c r="I127" s="79">
        <f t="shared" si="69"/>
        <v>1</v>
      </c>
      <c r="J127" s="78"/>
      <c r="K127" s="77"/>
      <c r="L127" s="76">
        <f t="shared" si="70"/>
        <v>0</v>
      </c>
      <c r="M127" s="78"/>
      <c r="N127" s="77"/>
      <c r="O127" s="79">
        <f t="shared" si="71"/>
        <v>0</v>
      </c>
      <c r="P127" s="78"/>
      <c r="Q127" s="77"/>
      <c r="R127" s="76">
        <f t="shared" si="72"/>
        <v>0</v>
      </c>
      <c r="S127" s="77"/>
      <c r="T127" s="77"/>
      <c r="U127" s="76">
        <f t="shared" si="73"/>
        <v>0</v>
      </c>
      <c r="V127" s="206"/>
      <c r="W127" s="79"/>
      <c r="X127" s="79"/>
      <c r="Y127" s="78"/>
      <c r="Z127" s="77"/>
      <c r="AA127" s="76">
        <f t="shared" si="74"/>
        <v>0</v>
      </c>
      <c r="AB127" s="74">
        <f t="shared" si="75"/>
        <v>1</v>
      </c>
      <c r="AC127" s="74">
        <f t="shared" si="75"/>
        <v>0</v>
      </c>
      <c r="AD127" s="73">
        <f t="shared" si="76"/>
        <v>1</v>
      </c>
    </row>
    <row r="128" spans="1:30" ht="13.5" thickBot="1">
      <c r="A128" s="33" t="s">
        <v>54</v>
      </c>
      <c r="B128" s="81">
        <v>1045</v>
      </c>
      <c r="C128" s="81">
        <v>5</v>
      </c>
      <c r="D128" s="78"/>
      <c r="E128" s="77"/>
      <c r="F128" s="76">
        <f t="shared" si="68"/>
        <v>0</v>
      </c>
      <c r="G128" s="77"/>
      <c r="H128" s="77"/>
      <c r="I128" s="79">
        <f t="shared" si="69"/>
        <v>0</v>
      </c>
      <c r="J128" s="78"/>
      <c r="K128" s="77"/>
      <c r="L128" s="76">
        <f t="shared" si="70"/>
        <v>0</v>
      </c>
      <c r="M128" s="78"/>
      <c r="N128" s="77"/>
      <c r="O128" s="79">
        <f t="shared" si="71"/>
        <v>0</v>
      </c>
      <c r="P128" s="78"/>
      <c r="Q128" s="77"/>
      <c r="R128" s="76">
        <f t="shared" si="72"/>
        <v>0</v>
      </c>
      <c r="S128" s="77"/>
      <c r="T128" s="77"/>
      <c r="U128" s="76">
        <f t="shared" si="73"/>
        <v>0</v>
      </c>
      <c r="V128" s="206"/>
      <c r="W128" s="79"/>
      <c r="X128" s="79"/>
      <c r="Y128" s="78"/>
      <c r="Z128" s="77"/>
      <c r="AA128" s="76">
        <f t="shared" si="74"/>
        <v>0</v>
      </c>
      <c r="AB128" s="74">
        <f t="shared" si="75"/>
        <v>0</v>
      </c>
      <c r="AC128" s="74">
        <f t="shared" si="75"/>
        <v>0</v>
      </c>
      <c r="AD128" s="73">
        <f t="shared" si="76"/>
        <v>0</v>
      </c>
    </row>
    <row r="129" spans="1:33" ht="13.5" thickBot="1">
      <c r="A129" s="8" t="s">
        <v>53</v>
      </c>
      <c r="B129" s="7"/>
      <c r="C129" s="7"/>
      <c r="D129" s="72">
        <f t="shared" ref="D129:AA129" si="77">SUBTOTAL(9,D122:D128)</f>
        <v>0</v>
      </c>
      <c r="E129" s="5">
        <f t="shared" si="77"/>
        <v>3</v>
      </c>
      <c r="F129" s="4">
        <f t="shared" si="77"/>
        <v>3</v>
      </c>
      <c r="G129" s="72">
        <f t="shared" si="77"/>
        <v>1</v>
      </c>
      <c r="H129" s="5">
        <f t="shared" si="77"/>
        <v>0</v>
      </c>
      <c r="I129" s="4">
        <f t="shared" si="77"/>
        <v>1</v>
      </c>
      <c r="J129" s="72">
        <f t="shared" si="77"/>
        <v>0</v>
      </c>
      <c r="K129" s="5">
        <f t="shared" si="77"/>
        <v>0</v>
      </c>
      <c r="L129" s="4">
        <f t="shared" si="77"/>
        <v>0</v>
      </c>
      <c r="M129" s="72">
        <f t="shared" si="77"/>
        <v>0</v>
      </c>
      <c r="N129" s="5">
        <f t="shared" si="77"/>
        <v>0</v>
      </c>
      <c r="O129" s="4">
        <f t="shared" si="77"/>
        <v>0</v>
      </c>
      <c r="P129" s="72">
        <f t="shared" si="77"/>
        <v>0</v>
      </c>
      <c r="Q129" s="5">
        <f t="shared" si="77"/>
        <v>0</v>
      </c>
      <c r="R129" s="4">
        <f t="shared" si="77"/>
        <v>0</v>
      </c>
      <c r="S129" s="72">
        <f t="shared" si="77"/>
        <v>0</v>
      </c>
      <c r="T129" s="5">
        <f t="shared" si="77"/>
        <v>0</v>
      </c>
      <c r="U129" s="4">
        <f t="shared" si="77"/>
        <v>0</v>
      </c>
      <c r="V129" s="5"/>
      <c r="W129" s="5"/>
      <c r="X129" s="5"/>
      <c r="Y129" s="72">
        <f t="shared" si="77"/>
        <v>1</v>
      </c>
      <c r="Z129" s="5">
        <f t="shared" si="77"/>
        <v>0</v>
      </c>
      <c r="AA129" s="4">
        <f t="shared" si="77"/>
        <v>1</v>
      </c>
      <c r="AB129" s="3">
        <f t="shared" si="75"/>
        <v>2</v>
      </c>
      <c r="AC129" s="3">
        <f t="shared" si="75"/>
        <v>3</v>
      </c>
      <c r="AD129" s="2">
        <f>SUBTOTAL(9,AD122:AD128)</f>
        <v>5</v>
      </c>
    </row>
    <row r="130" spans="1:33" ht="13.5" thickBot="1">
      <c r="A130" s="53"/>
      <c r="B130" s="32"/>
      <c r="C130" s="32"/>
      <c r="D130" s="31"/>
      <c r="E130" s="30"/>
      <c r="F130" s="29"/>
      <c r="G130" s="30"/>
      <c r="H130" s="30"/>
      <c r="I130" s="30"/>
      <c r="J130" s="31"/>
      <c r="K130" s="30"/>
      <c r="L130" s="29"/>
      <c r="M130" s="31"/>
      <c r="N130" s="30"/>
      <c r="O130" s="30"/>
      <c r="P130" s="31"/>
      <c r="Q130" s="30"/>
      <c r="R130" s="29"/>
      <c r="S130" s="30"/>
      <c r="T130" s="30"/>
      <c r="U130" s="29"/>
      <c r="V130" s="30"/>
      <c r="W130" s="30"/>
      <c r="X130" s="30"/>
      <c r="Y130" s="31"/>
      <c r="Z130" s="30"/>
      <c r="AA130" s="29"/>
      <c r="AB130" s="28"/>
      <c r="AC130" s="28"/>
      <c r="AD130" s="27"/>
    </row>
    <row r="131" spans="1:33" ht="13.5" thickBot="1">
      <c r="A131" s="83" t="s">
        <v>52</v>
      </c>
      <c r="B131" s="7">
        <v>3700</v>
      </c>
      <c r="C131" s="7">
        <v>5</v>
      </c>
      <c r="D131" s="130">
        <v>0</v>
      </c>
      <c r="E131" s="129">
        <v>6</v>
      </c>
      <c r="F131" s="128">
        <f>D131+E131</f>
        <v>6</v>
      </c>
      <c r="G131" s="129">
        <v>1</v>
      </c>
      <c r="H131" s="129">
        <v>0</v>
      </c>
      <c r="I131" s="131">
        <f>G131+H131</f>
        <v>1</v>
      </c>
      <c r="J131" s="130"/>
      <c r="K131" s="129"/>
      <c r="L131" s="128">
        <f>J131+K131</f>
        <v>0</v>
      </c>
      <c r="M131" s="130">
        <v>0</v>
      </c>
      <c r="N131" s="129">
        <v>1</v>
      </c>
      <c r="O131" s="131">
        <f>M131+N131</f>
        <v>1</v>
      </c>
      <c r="P131" s="130">
        <v>0</v>
      </c>
      <c r="Q131" s="129">
        <v>1</v>
      </c>
      <c r="R131" s="128">
        <f>P131+Q131</f>
        <v>1</v>
      </c>
      <c r="S131" s="129"/>
      <c r="T131" s="129"/>
      <c r="U131" s="128">
        <f>S131+T131</f>
        <v>0</v>
      </c>
      <c r="V131" s="221"/>
      <c r="W131" s="131"/>
      <c r="X131" s="131"/>
      <c r="Y131" s="130"/>
      <c r="Z131" s="129"/>
      <c r="AA131" s="128">
        <f>Y131+Z131</f>
        <v>0</v>
      </c>
      <c r="AB131" s="127">
        <f>D131+G131+J131+M131+P131+S131+Y131</f>
        <v>1</v>
      </c>
      <c r="AC131" s="127">
        <f>E131+H131+K131+N131+Q131+T131+Z131</f>
        <v>8</v>
      </c>
      <c r="AD131" s="126">
        <f>F131+I131+L131+O131+R131+U131+AA131</f>
        <v>9</v>
      </c>
    </row>
    <row r="132" spans="1:33" ht="13.5" thickBot="1">
      <c r="A132" s="22"/>
      <c r="B132" s="21"/>
      <c r="C132" s="21"/>
      <c r="D132" s="31"/>
      <c r="E132" s="30"/>
      <c r="F132" s="29"/>
      <c r="G132" s="64"/>
      <c r="H132" s="64"/>
      <c r="I132" s="64"/>
      <c r="J132" s="31"/>
      <c r="K132" s="30"/>
      <c r="L132" s="29"/>
      <c r="M132" s="31"/>
      <c r="N132" s="64"/>
      <c r="O132" s="64"/>
      <c r="P132" s="31"/>
      <c r="Q132" s="30"/>
      <c r="R132" s="29"/>
      <c r="S132" s="64"/>
      <c r="T132" s="64"/>
      <c r="U132" s="29"/>
      <c r="V132" s="64"/>
      <c r="W132" s="64"/>
      <c r="X132" s="64"/>
      <c r="Y132" s="31"/>
      <c r="Z132" s="30"/>
      <c r="AA132" s="29"/>
      <c r="AB132" s="63"/>
      <c r="AC132" s="63"/>
      <c r="AD132" s="27"/>
    </row>
    <row r="133" spans="1:33" ht="13.5" thickBot="1">
      <c r="A133" s="123" t="s">
        <v>51</v>
      </c>
      <c r="B133" s="125"/>
      <c r="C133" s="124">
        <v>5</v>
      </c>
      <c r="D133" s="123">
        <f>SUM(D19,D25,D27,D34,D40,D44,D51,D64,D70,D83,D92,D95,D99,D104,D108,D112,D118,D120,D129,D131,D46)</f>
        <v>475</v>
      </c>
      <c r="E133" s="123">
        <f>SUM(E19,E25,E27,E34,E40,E44,E51,E64,E70,E83,E92,E95,E99,E104,E108,E112,E118,E120,E129,E131,E46)</f>
        <v>315</v>
      </c>
      <c r="F133" s="199">
        <f>SUM(F19,F25,F27,F34,F40,F44,F46,F51,F64,F70,F83,F92,F95,F99,F104,F108,F112,F118,F120,F129,F131)</f>
        <v>789</v>
      </c>
      <c r="G133" s="123">
        <f t="shared" ref="G133:AA133" si="78">SUM(G19,G25,G27,G34,G40,G44,G46,G51,G64,G70,G83,G92,G95,G99,G104,G108,G112,G118,G120,G129,G131)</f>
        <v>63</v>
      </c>
      <c r="H133" s="123">
        <f t="shared" si="78"/>
        <v>9</v>
      </c>
      <c r="I133" s="199">
        <f t="shared" si="78"/>
        <v>72</v>
      </c>
      <c r="J133" s="123">
        <f t="shared" si="78"/>
        <v>4</v>
      </c>
      <c r="K133" s="123">
        <f t="shared" si="78"/>
        <v>0</v>
      </c>
      <c r="L133" s="199">
        <f t="shared" si="78"/>
        <v>4</v>
      </c>
      <c r="M133" s="123">
        <f t="shared" si="78"/>
        <v>8</v>
      </c>
      <c r="N133" s="123">
        <f t="shared" si="78"/>
        <v>15</v>
      </c>
      <c r="O133" s="199">
        <f t="shared" si="78"/>
        <v>23</v>
      </c>
      <c r="P133" s="123">
        <f t="shared" si="78"/>
        <v>15</v>
      </c>
      <c r="Q133" s="123">
        <f t="shared" si="78"/>
        <v>8</v>
      </c>
      <c r="R133" s="199">
        <f>SUM(R19,R25,R27,R34,R40,R44,R46,R51,R64,R70,R83,R92,R95,R99,R104,R108,R112,R118,R120,R129,R131)</f>
        <v>23</v>
      </c>
      <c r="S133" s="123">
        <f t="shared" si="78"/>
        <v>3</v>
      </c>
      <c r="T133" s="123">
        <f t="shared" si="78"/>
        <v>9</v>
      </c>
      <c r="U133" s="199">
        <f t="shared" si="78"/>
        <v>12</v>
      </c>
      <c r="V133" s="123"/>
      <c r="W133" s="123"/>
      <c r="X133" s="123"/>
      <c r="Y133" s="123">
        <f t="shared" si="78"/>
        <v>60</v>
      </c>
      <c r="Z133" s="123">
        <f t="shared" si="78"/>
        <v>36</v>
      </c>
      <c r="AA133" s="199">
        <f t="shared" si="78"/>
        <v>96</v>
      </c>
      <c r="AB133" s="205">
        <f>SUM(AB19,AB25,AB27,AB34,AB40,AB44,AB46,AB51,AB64,AB70,AB83,AB92,AB95,AB99,AB104,AB108,AB112,AB118,AB120,AB129,AB131)</f>
        <v>629</v>
      </c>
      <c r="AC133" s="205">
        <f>SUM(AC19,AC25,AC27,AC34,AC40,AC44,AC46,AC51,AC64,AC70,AC83,AC92,AC95,AC99,AC104,AC108,AC112,AC118,AC120,AC129,AC131)</f>
        <v>392</v>
      </c>
      <c r="AD133" s="200">
        <f>SUM(AD19,AD25,AD27,AD34,AD40,AD44,AD46,AD51,AD64,AD70,AD83,AD92,AD95,AD99,AD104,AD108,AD112,AD118,AD120,AD129,AD131)</f>
        <v>1021</v>
      </c>
      <c r="AE133" s="226"/>
      <c r="AF133" s="226"/>
      <c r="AG133" s="226"/>
    </row>
    <row r="134" spans="1:33" s="41" customFormat="1" ht="13.5" thickBot="1">
      <c r="A134" s="122"/>
      <c r="B134" s="121"/>
      <c r="C134" s="121"/>
      <c r="D134" s="120"/>
      <c r="E134" s="119"/>
      <c r="F134" s="118"/>
      <c r="G134" s="119"/>
      <c r="H134" s="119"/>
      <c r="I134" s="118"/>
      <c r="J134" s="120"/>
      <c r="K134" s="119"/>
      <c r="L134" s="118"/>
      <c r="M134" s="120"/>
      <c r="N134" s="119"/>
      <c r="O134" s="118"/>
      <c r="P134" s="120"/>
      <c r="Q134" s="119"/>
      <c r="R134" s="118"/>
      <c r="S134" s="119"/>
      <c r="T134" s="119"/>
      <c r="U134" s="118"/>
      <c r="V134" s="119"/>
      <c r="W134" s="119"/>
      <c r="X134" s="119"/>
      <c r="Y134" s="120"/>
      <c r="Z134" s="119"/>
      <c r="AA134" s="118"/>
      <c r="AB134" s="119"/>
      <c r="AC134" s="119"/>
      <c r="AD134" s="118"/>
    </row>
    <row r="135" spans="1:33" ht="13.5" thickBot="1">
      <c r="A135" s="113" t="s">
        <v>50</v>
      </c>
      <c r="B135" s="114"/>
      <c r="C135" s="114"/>
      <c r="D135" s="113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1"/>
      <c r="V135" s="112"/>
      <c r="W135" s="112"/>
      <c r="X135" s="112"/>
      <c r="Y135" s="112"/>
      <c r="Z135" s="112"/>
      <c r="AA135" s="112"/>
      <c r="AB135" s="112"/>
      <c r="AC135" s="112"/>
      <c r="AD135" s="109"/>
    </row>
    <row r="136" spans="1:33">
      <c r="A136" s="22"/>
      <c r="B136" s="21"/>
      <c r="C136" s="21"/>
      <c r="D136" s="31"/>
      <c r="E136" s="30"/>
      <c r="F136" s="29"/>
      <c r="G136" s="64"/>
      <c r="H136" s="64"/>
      <c r="I136" s="64"/>
      <c r="J136" s="31"/>
      <c r="K136" s="30"/>
      <c r="L136" s="29"/>
      <c r="M136" s="31"/>
      <c r="N136" s="64"/>
      <c r="O136" s="64"/>
      <c r="P136" s="31"/>
      <c r="Q136" s="30"/>
      <c r="R136" s="29"/>
      <c r="S136" s="64"/>
      <c r="T136" s="64"/>
      <c r="U136" s="29"/>
      <c r="V136" s="64"/>
      <c r="W136" s="64"/>
      <c r="X136" s="64"/>
      <c r="Y136" s="31"/>
      <c r="Z136" s="30"/>
      <c r="AA136" s="29"/>
      <c r="AB136" s="63"/>
      <c r="AC136" s="63"/>
      <c r="AD136" s="27"/>
    </row>
    <row r="137" spans="1:33">
      <c r="A137" s="22" t="s">
        <v>49</v>
      </c>
      <c r="B137" s="86">
        <v>3100</v>
      </c>
      <c r="C137" s="86">
        <v>5</v>
      </c>
      <c r="D137" s="78">
        <v>24</v>
      </c>
      <c r="E137" s="77">
        <v>29</v>
      </c>
      <c r="F137" s="117">
        <f>D137+E137</f>
        <v>53</v>
      </c>
      <c r="G137" s="85">
        <v>1</v>
      </c>
      <c r="H137" s="85">
        <v>0</v>
      </c>
      <c r="I137" s="84">
        <f>G137+H137</f>
        <v>1</v>
      </c>
      <c r="J137" s="78"/>
      <c r="K137" s="77"/>
      <c r="L137" s="76">
        <f>J137+K137</f>
        <v>0</v>
      </c>
      <c r="M137" s="78">
        <v>4</v>
      </c>
      <c r="N137" s="85">
        <v>1</v>
      </c>
      <c r="O137" s="84">
        <f>M137+N137</f>
        <v>5</v>
      </c>
      <c r="P137" s="78">
        <v>0</v>
      </c>
      <c r="Q137" s="77">
        <v>1</v>
      </c>
      <c r="R137" s="76">
        <f>P137+Q137</f>
        <v>1</v>
      </c>
      <c r="S137" s="85">
        <v>0</v>
      </c>
      <c r="T137" s="85">
        <v>1</v>
      </c>
      <c r="U137" s="76">
        <f>S137+T137</f>
        <v>1</v>
      </c>
      <c r="V137" s="206"/>
      <c r="W137" s="84"/>
      <c r="X137" s="84"/>
      <c r="Y137" s="78">
        <v>3</v>
      </c>
      <c r="Z137" s="77">
        <v>5</v>
      </c>
      <c r="AA137" s="76">
        <f>Y137+Z137</f>
        <v>8</v>
      </c>
      <c r="AB137" s="82">
        <f t="shared" ref="AB137:AD138" si="79">D137+G137+J137+M137+P137+S137+Y137</f>
        <v>32</v>
      </c>
      <c r="AC137" s="82">
        <f t="shared" si="79"/>
        <v>37</v>
      </c>
      <c r="AD137" s="73">
        <f t="shared" si="79"/>
        <v>69</v>
      </c>
    </row>
    <row r="138" spans="1:33" ht="13.5" thickBot="1">
      <c r="A138" s="33" t="s">
        <v>48</v>
      </c>
      <c r="B138" s="81">
        <v>3150</v>
      </c>
      <c r="C138" s="81">
        <v>5</v>
      </c>
      <c r="D138" s="78"/>
      <c r="E138" s="77"/>
      <c r="F138" s="117">
        <f>D138+E138</f>
        <v>0</v>
      </c>
      <c r="G138" s="77"/>
      <c r="H138" s="77"/>
      <c r="I138" s="79">
        <f>G138+H138</f>
        <v>0</v>
      </c>
      <c r="J138" s="78"/>
      <c r="K138" s="77"/>
      <c r="L138" s="76">
        <f>J138+K138</f>
        <v>0</v>
      </c>
      <c r="M138" s="78"/>
      <c r="N138" s="77"/>
      <c r="O138" s="79">
        <f>M138+N138</f>
        <v>0</v>
      </c>
      <c r="P138" s="78"/>
      <c r="Q138" s="77"/>
      <c r="R138" s="76">
        <f>P138+Q138</f>
        <v>0</v>
      </c>
      <c r="S138" s="77"/>
      <c r="T138" s="77"/>
      <c r="U138" s="76">
        <f>S138+T138</f>
        <v>0</v>
      </c>
      <c r="V138" s="206"/>
      <c r="W138" s="79"/>
      <c r="X138" s="79"/>
      <c r="Y138" s="78"/>
      <c r="Z138" s="77"/>
      <c r="AA138" s="76">
        <f>Y138+Z138</f>
        <v>0</v>
      </c>
      <c r="AB138" s="82">
        <f t="shared" si="79"/>
        <v>0</v>
      </c>
      <c r="AC138" s="82">
        <f t="shared" si="79"/>
        <v>0</v>
      </c>
      <c r="AD138" s="73">
        <f t="shared" si="79"/>
        <v>0</v>
      </c>
    </row>
    <row r="139" spans="1:33" ht="13.5" thickBot="1">
      <c r="A139" s="83" t="s">
        <v>47</v>
      </c>
      <c r="B139" s="7"/>
      <c r="C139" s="7"/>
      <c r="D139" s="108">
        <f t="shared" ref="D139:AA139" si="80">SUBTOTAL(9,D137:D138)</f>
        <v>24</v>
      </c>
      <c r="E139" s="107">
        <f t="shared" si="80"/>
        <v>29</v>
      </c>
      <c r="F139" s="116">
        <f t="shared" si="80"/>
        <v>53</v>
      </c>
      <c r="G139" s="5">
        <f t="shared" si="80"/>
        <v>1</v>
      </c>
      <c r="H139" s="5">
        <f t="shared" si="80"/>
        <v>0</v>
      </c>
      <c r="I139" s="5">
        <f t="shared" si="80"/>
        <v>1</v>
      </c>
      <c r="J139" s="72">
        <f t="shared" si="80"/>
        <v>0</v>
      </c>
      <c r="K139" s="5">
        <f t="shared" si="80"/>
        <v>0</v>
      </c>
      <c r="L139" s="4">
        <f t="shared" si="80"/>
        <v>0</v>
      </c>
      <c r="M139" s="72">
        <f t="shared" si="80"/>
        <v>4</v>
      </c>
      <c r="N139" s="5">
        <f t="shared" si="80"/>
        <v>1</v>
      </c>
      <c r="O139" s="5">
        <f t="shared" si="80"/>
        <v>5</v>
      </c>
      <c r="P139" s="72">
        <f t="shared" si="80"/>
        <v>0</v>
      </c>
      <c r="Q139" s="5">
        <f t="shared" si="80"/>
        <v>1</v>
      </c>
      <c r="R139" s="4">
        <f t="shared" si="80"/>
        <v>1</v>
      </c>
      <c r="S139" s="5">
        <f t="shared" si="80"/>
        <v>0</v>
      </c>
      <c r="T139" s="5">
        <f t="shared" si="80"/>
        <v>1</v>
      </c>
      <c r="U139" s="4">
        <f t="shared" si="80"/>
        <v>1</v>
      </c>
      <c r="V139" s="5"/>
      <c r="W139" s="5"/>
      <c r="X139" s="5"/>
      <c r="Y139" s="72">
        <f t="shared" si="80"/>
        <v>3</v>
      </c>
      <c r="Z139" s="5">
        <f t="shared" si="80"/>
        <v>5</v>
      </c>
      <c r="AA139" s="4">
        <f t="shared" si="80"/>
        <v>8</v>
      </c>
      <c r="AB139" s="3">
        <f>D139+G139+J139+M139+P139+S139+Y139</f>
        <v>32</v>
      </c>
      <c r="AC139" s="3">
        <f>E139+H139+K139+N139+Q139+T139+Z139</f>
        <v>37</v>
      </c>
      <c r="AD139" s="2">
        <f>SUBTOTAL(9,AD137:AD138)</f>
        <v>69</v>
      </c>
    </row>
    <row r="140" spans="1:33">
      <c r="A140" s="22"/>
      <c r="B140" s="21"/>
      <c r="C140" s="21"/>
      <c r="D140" s="31"/>
      <c r="E140" s="30"/>
      <c r="F140" s="29"/>
      <c r="G140" s="64"/>
      <c r="H140" s="64"/>
      <c r="I140" s="64"/>
      <c r="J140" s="31"/>
      <c r="K140" s="30"/>
      <c r="L140" s="29"/>
      <c r="M140" s="31"/>
      <c r="N140" s="64"/>
      <c r="O140" s="64"/>
      <c r="P140" s="31"/>
      <c r="Q140" s="30"/>
      <c r="R140" s="29"/>
      <c r="S140" s="64"/>
      <c r="T140" s="64"/>
      <c r="U140" s="29"/>
      <c r="V140" s="64"/>
      <c r="W140" s="64"/>
      <c r="X140" s="64"/>
      <c r="Y140" s="31"/>
      <c r="Z140" s="30"/>
      <c r="AA140" s="29"/>
      <c r="AB140" s="63"/>
      <c r="AC140" s="63"/>
      <c r="AD140" s="27"/>
    </row>
    <row r="141" spans="1:33">
      <c r="A141" s="22" t="s">
        <v>46</v>
      </c>
      <c r="B141" s="86">
        <v>3700</v>
      </c>
      <c r="C141" s="86">
        <v>5</v>
      </c>
      <c r="D141" s="78">
        <v>1</v>
      </c>
      <c r="E141" s="77">
        <v>3</v>
      </c>
      <c r="F141" s="76">
        <f>D141+E141</f>
        <v>4</v>
      </c>
      <c r="G141" s="85"/>
      <c r="H141" s="85"/>
      <c r="I141" s="84">
        <f>G141+H141</f>
        <v>0</v>
      </c>
      <c r="J141" s="78"/>
      <c r="K141" s="77"/>
      <c r="L141" s="76">
        <f>J141+K141</f>
        <v>0</v>
      </c>
      <c r="M141" s="78"/>
      <c r="N141" s="85"/>
      <c r="O141" s="84">
        <f>M141+N141</f>
        <v>0</v>
      </c>
      <c r="P141" s="78"/>
      <c r="Q141" s="77"/>
      <c r="R141" s="76">
        <f>P141+Q141</f>
        <v>0</v>
      </c>
      <c r="S141" s="85"/>
      <c r="T141" s="85"/>
      <c r="U141" s="76">
        <f>S141+T141</f>
        <v>0</v>
      </c>
      <c r="V141" s="206"/>
      <c r="W141" s="84"/>
      <c r="X141" s="84"/>
      <c r="Y141" s="78">
        <v>0</v>
      </c>
      <c r="Z141" s="77">
        <v>1</v>
      </c>
      <c r="AA141" s="76">
        <f>Y141+Z141</f>
        <v>1</v>
      </c>
      <c r="AB141" s="82">
        <f t="shared" ref="AB141:AD142" si="81">D141+G141+J141+M141+P141+S141+Y141</f>
        <v>1</v>
      </c>
      <c r="AC141" s="82">
        <f t="shared" si="81"/>
        <v>4</v>
      </c>
      <c r="AD141" s="73">
        <f t="shared" si="81"/>
        <v>5</v>
      </c>
    </row>
    <row r="142" spans="1:33" ht="13.5" thickBot="1">
      <c r="A142" s="22" t="s">
        <v>45</v>
      </c>
      <c r="B142" s="86">
        <v>3705</v>
      </c>
      <c r="C142" s="86">
        <v>5</v>
      </c>
      <c r="D142" s="78">
        <v>1</v>
      </c>
      <c r="E142" s="77">
        <v>5</v>
      </c>
      <c r="F142" s="76">
        <f>D142+E142</f>
        <v>6</v>
      </c>
      <c r="G142" s="85"/>
      <c r="H142" s="85"/>
      <c r="I142" s="84">
        <f>G142+H142</f>
        <v>0</v>
      </c>
      <c r="J142" s="78"/>
      <c r="K142" s="77"/>
      <c r="L142" s="76">
        <f>J142+K142</f>
        <v>0</v>
      </c>
      <c r="M142" s="78"/>
      <c r="N142" s="85"/>
      <c r="O142" s="84">
        <f>M142+N142</f>
        <v>0</v>
      </c>
      <c r="P142" s="78"/>
      <c r="Q142" s="77"/>
      <c r="R142" s="76">
        <f>P142+Q142</f>
        <v>0</v>
      </c>
      <c r="S142" s="85"/>
      <c r="T142" s="85"/>
      <c r="U142" s="76">
        <f>S142+T142</f>
        <v>0</v>
      </c>
      <c r="V142" s="206"/>
      <c r="W142" s="84"/>
      <c r="X142" s="84"/>
      <c r="Y142" s="78">
        <v>1</v>
      </c>
      <c r="Z142" s="77">
        <v>0</v>
      </c>
      <c r="AA142" s="76">
        <f>Y142+Z142</f>
        <v>1</v>
      </c>
      <c r="AB142" s="82">
        <f t="shared" si="81"/>
        <v>2</v>
      </c>
      <c r="AC142" s="82">
        <f t="shared" si="81"/>
        <v>5</v>
      </c>
      <c r="AD142" s="73">
        <f t="shared" si="81"/>
        <v>7</v>
      </c>
    </row>
    <row r="143" spans="1:33" ht="13.5" thickBot="1">
      <c r="A143" s="83" t="s">
        <v>44</v>
      </c>
      <c r="B143" s="7"/>
      <c r="C143" s="7"/>
      <c r="D143" s="72">
        <f t="shared" ref="D143:AA143" si="82">SUBTOTAL(9,D141:D142)</f>
        <v>2</v>
      </c>
      <c r="E143" s="5">
        <f t="shared" si="82"/>
        <v>8</v>
      </c>
      <c r="F143" s="4">
        <f t="shared" si="82"/>
        <v>10</v>
      </c>
      <c r="G143" s="5">
        <f t="shared" si="82"/>
        <v>0</v>
      </c>
      <c r="H143" s="5">
        <f t="shared" si="82"/>
        <v>0</v>
      </c>
      <c r="I143" s="5">
        <f t="shared" si="82"/>
        <v>0</v>
      </c>
      <c r="J143" s="72">
        <f t="shared" si="82"/>
        <v>0</v>
      </c>
      <c r="K143" s="5">
        <f t="shared" si="82"/>
        <v>0</v>
      </c>
      <c r="L143" s="4">
        <f t="shared" si="82"/>
        <v>0</v>
      </c>
      <c r="M143" s="72">
        <f t="shared" si="82"/>
        <v>0</v>
      </c>
      <c r="N143" s="5">
        <f t="shared" si="82"/>
        <v>0</v>
      </c>
      <c r="O143" s="5">
        <f t="shared" si="82"/>
        <v>0</v>
      </c>
      <c r="P143" s="72">
        <f t="shared" si="82"/>
        <v>0</v>
      </c>
      <c r="Q143" s="5">
        <f t="shared" si="82"/>
        <v>0</v>
      </c>
      <c r="R143" s="4">
        <f t="shared" si="82"/>
        <v>0</v>
      </c>
      <c r="S143" s="5">
        <f t="shared" si="82"/>
        <v>0</v>
      </c>
      <c r="T143" s="5">
        <f t="shared" si="82"/>
        <v>0</v>
      </c>
      <c r="U143" s="4">
        <f t="shared" si="82"/>
        <v>0</v>
      </c>
      <c r="V143" s="5"/>
      <c r="W143" s="5"/>
      <c r="X143" s="5"/>
      <c r="Y143" s="72">
        <f t="shared" si="82"/>
        <v>1</v>
      </c>
      <c r="Z143" s="5">
        <f t="shared" si="82"/>
        <v>1</v>
      </c>
      <c r="AA143" s="4">
        <f t="shared" si="82"/>
        <v>2</v>
      </c>
      <c r="AB143" s="3">
        <f>D143+G143+J143+M143+P143+S143+Y143</f>
        <v>3</v>
      </c>
      <c r="AC143" s="3">
        <f>E143+H143+K143+N143+Q143+T143+Z143</f>
        <v>9</v>
      </c>
      <c r="AD143" s="2">
        <f>SUBTOTAL(9,AD141:AD142)</f>
        <v>12</v>
      </c>
    </row>
    <row r="144" spans="1:33">
      <c r="A144" s="22"/>
      <c r="B144" s="21"/>
      <c r="C144" s="21"/>
      <c r="D144" s="31"/>
      <c r="E144" s="30"/>
      <c r="F144" s="29"/>
      <c r="G144" s="64"/>
      <c r="H144" s="64"/>
      <c r="I144" s="64"/>
      <c r="J144" s="31"/>
      <c r="K144" s="30"/>
      <c r="L144" s="29"/>
      <c r="M144" s="31"/>
      <c r="N144" s="64"/>
      <c r="O144" s="64"/>
      <c r="P144" s="31"/>
      <c r="Q144" s="30"/>
      <c r="R144" s="29"/>
      <c r="S144" s="64"/>
      <c r="T144" s="64"/>
      <c r="U144" s="29"/>
      <c r="V144" s="64"/>
      <c r="W144" s="64"/>
      <c r="X144" s="64"/>
      <c r="Y144" s="31"/>
      <c r="Z144" s="30"/>
      <c r="AA144" s="29"/>
      <c r="AB144" s="63"/>
      <c r="AC144" s="63"/>
      <c r="AD144" s="27"/>
    </row>
    <row r="145" spans="1:30">
      <c r="A145" s="103" t="s">
        <v>43</v>
      </c>
      <c r="B145" s="21">
        <v>3200</v>
      </c>
      <c r="C145" s="21">
        <v>5</v>
      </c>
      <c r="D145" s="38">
        <v>17</v>
      </c>
      <c r="E145" s="37">
        <v>53</v>
      </c>
      <c r="F145" s="36">
        <f>D145+E145</f>
        <v>70</v>
      </c>
      <c r="G145" s="106">
        <v>1</v>
      </c>
      <c r="H145" s="106">
        <v>0</v>
      </c>
      <c r="I145" s="105">
        <f>G145+H145</f>
        <v>1</v>
      </c>
      <c r="J145" s="38"/>
      <c r="K145" s="37"/>
      <c r="L145" s="36">
        <f>J145+K145</f>
        <v>0</v>
      </c>
      <c r="M145" s="38">
        <v>2</v>
      </c>
      <c r="N145" s="106">
        <v>1</v>
      </c>
      <c r="O145" s="105">
        <f>M145+N145</f>
        <v>3</v>
      </c>
      <c r="P145" s="38"/>
      <c r="Q145" s="37"/>
      <c r="R145" s="36">
        <f>P145+Q145</f>
        <v>0</v>
      </c>
      <c r="S145" s="106">
        <v>0</v>
      </c>
      <c r="T145" s="106">
        <v>2</v>
      </c>
      <c r="U145" s="36">
        <f>S145+T145</f>
        <v>2</v>
      </c>
      <c r="V145" s="206"/>
      <c r="W145" s="105"/>
      <c r="X145" s="105"/>
      <c r="Y145" s="38">
        <v>0</v>
      </c>
      <c r="Z145" s="37">
        <v>6</v>
      </c>
      <c r="AA145" s="36">
        <f>Y145+Z145</f>
        <v>6</v>
      </c>
      <c r="AB145" s="104">
        <f>D145+G145+J145+M145+P145+S145+Y145</f>
        <v>20</v>
      </c>
      <c r="AC145" s="104">
        <f>E145+H145+K145+N145+Q145+T145+Z145</f>
        <v>62</v>
      </c>
      <c r="AD145" s="34">
        <f>F145+I145+L145+O145+R145+U145+AA145</f>
        <v>82</v>
      </c>
    </row>
    <row r="146" spans="1:30">
      <c r="A146" s="53"/>
      <c r="B146" s="32"/>
      <c r="C146" s="32"/>
      <c r="D146" s="31"/>
      <c r="E146" s="30"/>
      <c r="F146" s="29"/>
      <c r="G146" s="30"/>
      <c r="H146" s="30"/>
      <c r="I146" s="30"/>
      <c r="J146" s="31"/>
      <c r="K146" s="30"/>
      <c r="L146" s="29"/>
      <c r="M146" s="31"/>
      <c r="N146" s="30"/>
      <c r="O146" s="30"/>
      <c r="P146" s="31"/>
      <c r="Q146" s="30"/>
      <c r="R146" s="29"/>
      <c r="S146" s="30"/>
      <c r="T146" s="30"/>
      <c r="U146" s="29"/>
      <c r="V146" s="30"/>
      <c r="W146" s="30"/>
      <c r="X146" s="30"/>
      <c r="Y146" s="31"/>
      <c r="Z146" s="30"/>
      <c r="AA146" s="29"/>
      <c r="AB146" s="28"/>
      <c r="AC146" s="28"/>
      <c r="AD146" s="27"/>
    </row>
    <row r="147" spans="1:30">
      <c r="A147" s="53" t="s">
        <v>42</v>
      </c>
      <c r="B147" s="32">
        <v>3300</v>
      </c>
      <c r="C147" s="32">
        <v>5</v>
      </c>
      <c r="D147" s="38">
        <v>32</v>
      </c>
      <c r="E147" s="37">
        <v>35</v>
      </c>
      <c r="F147" s="36">
        <f>D147+E147</f>
        <v>67</v>
      </c>
      <c r="G147" s="37">
        <v>0</v>
      </c>
      <c r="H147" s="37">
        <v>1</v>
      </c>
      <c r="I147" s="40">
        <f>G147+H147</f>
        <v>1</v>
      </c>
      <c r="J147" s="38"/>
      <c r="K147" s="37"/>
      <c r="L147" s="36">
        <f>J147+K147</f>
        <v>0</v>
      </c>
      <c r="M147" s="38"/>
      <c r="N147" s="37"/>
      <c r="O147" s="40">
        <f>M147+N147</f>
        <v>0</v>
      </c>
      <c r="P147" s="38"/>
      <c r="Q147" s="37"/>
      <c r="R147" s="36">
        <f>P147+Q147</f>
        <v>0</v>
      </c>
      <c r="S147" s="37">
        <v>0</v>
      </c>
      <c r="T147" s="37">
        <v>1</v>
      </c>
      <c r="U147" s="36">
        <f>S147+T147</f>
        <v>1</v>
      </c>
      <c r="V147" s="206"/>
      <c r="W147" s="40"/>
      <c r="X147" s="40"/>
      <c r="Y147" s="38">
        <v>5</v>
      </c>
      <c r="Z147" s="37">
        <v>1</v>
      </c>
      <c r="AA147" s="36">
        <f>Y147+Z147</f>
        <v>6</v>
      </c>
      <c r="AB147" s="35">
        <f>D147+G147+J147+M147+P147+S147+Y147</f>
        <v>37</v>
      </c>
      <c r="AC147" s="35">
        <f>E147+H147+K147+N147+Q147+T147+Z147</f>
        <v>38</v>
      </c>
      <c r="AD147" s="34">
        <f>F147+I147+L147+O147+R147+U147+AA147</f>
        <v>75</v>
      </c>
    </row>
    <row r="148" spans="1:30">
      <c r="A148" s="53"/>
      <c r="B148" s="32"/>
      <c r="C148" s="32"/>
      <c r="D148" s="31"/>
      <c r="E148" s="30"/>
      <c r="F148" s="29"/>
      <c r="G148" s="30"/>
      <c r="H148" s="30"/>
      <c r="I148" s="30"/>
      <c r="J148" s="31"/>
      <c r="K148" s="30"/>
      <c r="L148" s="29"/>
      <c r="M148" s="31"/>
      <c r="N148" s="30"/>
      <c r="O148" s="30"/>
      <c r="P148" s="31"/>
      <c r="Q148" s="30"/>
      <c r="R148" s="29"/>
      <c r="S148" s="30"/>
      <c r="T148" s="30"/>
      <c r="U148" s="29"/>
      <c r="V148" s="30"/>
      <c r="W148" s="30"/>
      <c r="X148" s="30"/>
      <c r="Y148" s="31"/>
      <c r="Z148" s="30"/>
      <c r="AA148" s="29"/>
      <c r="AB148" s="28"/>
      <c r="AC148" s="28"/>
      <c r="AD148" s="27"/>
    </row>
    <row r="149" spans="1:30" s="55" customFormat="1">
      <c r="A149" s="53" t="s">
        <v>41</v>
      </c>
      <c r="B149" s="32">
        <v>3500</v>
      </c>
      <c r="C149" s="32">
        <v>5</v>
      </c>
      <c r="D149" s="38">
        <v>7</v>
      </c>
      <c r="E149" s="37">
        <v>17</v>
      </c>
      <c r="F149" s="36">
        <f>D149+E149</f>
        <v>24</v>
      </c>
      <c r="G149" s="37">
        <v>0</v>
      </c>
      <c r="H149" s="37">
        <v>3</v>
      </c>
      <c r="I149" s="40">
        <f>G149+H149</f>
        <v>3</v>
      </c>
      <c r="J149" s="38"/>
      <c r="K149" s="37"/>
      <c r="L149" s="36">
        <f>J149+K149</f>
        <v>0</v>
      </c>
      <c r="M149" s="38"/>
      <c r="N149" s="37"/>
      <c r="O149" s="40">
        <f>M149+N149</f>
        <v>0</v>
      </c>
      <c r="P149" s="38">
        <v>0</v>
      </c>
      <c r="Q149" s="37">
        <v>1</v>
      </c>
      <c r="R149" s="36">
        <f>P149+Q149</f>
        <v>1</v>
      </c>
      <c r="S149" s="37">
        <v>0</v>
      </c>
      <c r="T149" s="37">
        <v>1</v>
      </c>
      <c r="U149" s="36">
        <f>S149+T149</f>
        <v>1</v>
      </c>
      <c r="V149" s="206"/>
      <c r="W149" s="40"/>
      <c r="X149" s="40"/>
      <c r="Y149" s="38">
        <v>2</v>
      </c>
      <c r="Z149" s="37">
        <v>2</v>
      </c>
      <c r="AA149" s="36">
        <f>Y149+Z149</f>
        <v>4</v>
      </c>
      <c r="AB149" s="35">
        <f>D149+G149+J149+M149+P149+S149+Y149</f>
        <v>9</v>
      </c>
      <c r="AC149" s="35">
        <f>E149+H149+K149+N149+Q149+T149+Z149</f>
        <v>24</v>
      </c>
      <c r="AD149" s="34">
        <f>F149+I149+L149+O149+R149+U149+AA149</f>
        <v>33</v>
      </c>
    </row>
    <row r="150" spans="1:30">
      <c r="A150" s="103"/>
      <c r="B150" s="21"/>
      <c r="C150" s="21"/>
      <c r="D150" s="31"/>
      <c r="E150" s="30"/>
      <c r="F150" s="29"/>
      <c r="G150" s="64"/>
      <c r="H150" s="64"/>
      <c r="I150" s="64"/>
      <c r="J150" s="31"/>
      <c r="K150" s="30"/>
      <c r="L150" s="29"/>
      <c r="M150" s="31"/>
      <c r="N150" s="64"/>
      <c r="O150" s="64"/>
      <c r="P150" s="31"/>
      <c r="Q150" s="30"/>
      <c r="R150" s="29"/>
      <c r="S150" s="64"/>
      <c r="T150" s="64"/>
      <c r="U150" s="29"/>
      <c r="V150" s="64"/>
      <c r="W150" s="64"/>
      <c r="X150" s="64"/>
      <c r="Y150" s="31"/>
      <c r="Z150" s="30"/>
      <c r="AA150" s="29"/>
      <c r="AB150" s="63"/>
      <c r="AC150" s="63"/>
      <c r="AD150" s="27"/>
    </row>
    <row r="151" spans="1:30" ht="14.25" customHeight="1">
      <c r="A151" s="53" t="s">
        <v>40</v>
      </c>
      <c r="B151" s="32">
        <v>3600</v>
      </c>
      <c r="C151" s="32">
        <v>5</v>
      </c>
      <c r="D151" s="38">
        <v>37</v>
      </c>
      <c r="E151" s="37">
        <v>35</v>
      </c>
      <c r="F151" s="36">
        <f>D151+E151</f>
        <v>72</v>
      </c>
      <c r="G151" s="37">
        <v>2</v>
      </c>
      <c r="H151" s="37">
        <v>0</v>
      </c>
      <c r="I151" s="40">
        <f>G151+H151</f>
        <v>2</v>
      </c>
      <c r="J151" s="38"/>
      <c r="K151" s="37"/>
      <c r="L151" s="40">
        <f>J151+K151</f>
        <v>0</v>
      </c>
      <c r="M151" s="38">
        <v>1</v>
      </c>
      <c r="N151" s="37">
        <v>3</v>
      </c>
      <c r="O151" s="40">
        <f>M151+N151</f>
        <v>4</v>
      </c>
      <c r="P151" s="38">
        <v>0</v>
      </c>
      <c r="Q151" s="37">
        <v>1</v>
      </c>
      <c r="R151" s="36">
        <f>P151+Q151</f>
        <v>1</v>
      </c>
      <c r="S151" s="37">
        <v>0</v>
      </c>
      <c r="T151" s="37">
        <v>1</v>
      </c>
      <c r="U151" s="36">
        <f>S151+T151</f>
        <v>1</v>
      </c>
      <c r="V151" s="206"/>
      <c r="W151" s="40"/>
      <c r="X151" s="40"/>
      <c r="Y151" s="38">
        <v>2</v>
      </c>
      <c r="Z151" s="37">
        <v>3</v>
      </c>
      <c r="AA151" s="36">
        <f>Y151+Z151</f>
        <v>5</v>
      </c>
      <c r="AB151" s="35">
        <f>D151+G151+J151+M151+P151+S151+Y151</f>
        <v>42</v>
      </c>
      <c r="AC151" s="35">
        <f>E151+H151+K151+N151+Q151+T151+Z151</f>
        <v>43</v>
      </c>
      <c r="AD151" s="34">
        <f>F151+I151+L151+O151+R151+U151+AA151</f>
        <v>85</v>
      </c>
    </row>
    <row r="152" spans="1:30">
      <c r="A152" s="103"/>
      <c r="B152" s="21"/>
      <c r="C152" s="21"/>
      <c r="D152" s="31"/>
      <c r="E152" s="30"/>
      <c r="F152" s="29"/>
      <c r="G152" s="64"/>
      <c r="H152" s="64"/>
      <c r="I152" s="64"/>
      <c r="J152" s="31"/>
      <c r="K152" s="30"/>
      <c r="L152" s="29"/>
      <c r="M152" s="31"/>
      <c r="N152" s="64"/>
      <c r="O152" s="64"/>
      <c r="P152" s="31"/>
      <c r="Q152" s="30"/>
      <c r="R152" s="29"/>
      <c r="S152" s="64"/>
      <c r="T152" s="64"/>
      <c r="U152" s="29"/>
      <c r="V152" s="64"/>
      <c r="W152" s="64"/>
      <c r="X152" s="64"/>
      <c r="Y152" s="31"/>
      <c r="Z152" s="30"/>
      <c r="AA152" s="29"/>
      <c r="AB152" s="63"/>
      <c r="AC152" s="63"/>
      <c r="AD152" s="27"/>
    </row>
    <row r="153" spans="1:30">
      <c r="A153" s="103" t="s">
        <v>39</v>
      </c>
      <c r="B153" s="21">
        <v>3400</v>
      </c>
      <c r="C153" s="21">
        <v>5</v>
      </c>
      <c r="D153" s="38">
        <v>21</v>
      </c>
      <c r="E153" s="37">
        <v>3</v>
      </c>
      <c r="F153" s="36">
        <f>D153+E153</f>
        <v>24</v>
      </c>
      <c r="G153" s="106"/>
      <c r="H153" s="106"/>
      <c r="I153" s="105">
        <f>G153+H153</f>
        <v>0</v>
      </c>
      <c r="J153" s="38"/>
      <c r="K153" s="37"/>
      <c r="L153" s="40">
        <f>J153+K153</f>
        <v>0</v>
      </c>
      <c r="M153" s="38">
        <v>0</v>
      </c>
      <c r="N153" s="106">
        <v>1</v>
      </c>
      <c r="O153" s="105">
        <f>M153+N153</f>
        <v>1</v>
      </c>
      <c r="P153" s="38"/>
      <c r="Q153" s="37"/>
      <c r="R153" s="36">
        <f>P153+Q153</f>
        <v>0</v>
      </c>
      <c r="S153" s="106"/>
      <c r="T153" s="106"/>
      <c r="U153" s="36">
        <f>S153+T153</f>
        <v>0</v>
      </c>
      <c r="V153" s="206"/>
      <c r="W153" s="105"/>
      <c r="X153" s="105"/>
      <c r="Y153" s="38">
        <v>1</v>
      </c>
      <c r="Z153" s="37">
        <v>1</v>
      </c>
      <c r="AA153" s="36">
        <f>Y153+Z153</f>
        <v>2</v>
      </c>
      <c r="AB153" s="104">
        <f>D153+G153+J153+M153+P153+S153+Y153</f>
        <v>22</v>
      </c>
      <c r="AC153" s="104">
        <f>E153+H153+K153+N153+Q153+T153+Z153</f>
        <v>5</v>
      </c>
      <c r="AD153" s="34">
        <f>F153+I153+L153+O153+R153+U153+AA153</f>
        <v>27</v>
      </c>
    </row>
    <row r="154" spans="1:30">
      <c r="A154" s="53"/>
      <c r="B154" s="32"/>
      <c r="C154" s="32"/>
      <c r="D154" s="31"/>
      <c r="E154" s="30"/>
      <c r="F154" s="29"/>
      <c r="G154" s="30"/>
      <c r="H154" s="30"/>
      <c r="I154" s="30"/>
      <c r="J154" s="31"/>
      <c r="K154" s="30"/>
      <c r="L154" s="29"/>
      <c r="M154" s="31"/>
      <c r="N154" s="30"/>
      <c r="O154" s="30"/>
      <c r="P154" s="31"/>
      <c r="Q154" s="30"/>
      <c r="R154" s="29"/>
      <c r="S154" s="30"/>
      <c r="T154" s="30"/>
      <c r="U154" s="29"/>
      <c r="V154" s="30"/>
      <c r="W154" s="30"/>
      <c r="X154" s="30"/>
      <c r="Y154" s="31"/>
      <c r="Z154" s="30"/>
      <c r="AA154" s="29"/>
      <c r="AB154" s="28"/>
      <c r="AC154" s="28"/>
      <c r="AD154" s="27"/>
    </row>
    <row r="155" spans="1:30">
      <c r="A155" s="103" t="s">
        <v>38</v>
      </c>
      <c r="B155" s="21">
        <v>3806</v>
      </c>
      <c r="C155" s="21">
        <v>5</v>
      </c>
      <c r="D155" s="38">
        <v>1</v>
      </c>
      <c r="E155" s="37">
        <v>2</v>
      </c>
      <c r="F155" s="36">
        <f>D155+E155</f>
        <v>3</v>
      </c>
      <c r="G155" s="106"/>
      <c r="H155" s="106"/>
      <c r="I155" s="105">
        <f>G155+H155</f>
        <v>0</v>
      </c>
      <c r="J155" s="38"/>
      <c r="K155" s="37"/>
      <c r="L155" s="40">
        <f>J155+K155</f>
        <v>0</v>
      </c>
      <c r="M155" s="38"/>
      <c r="N155" s="106"/>
      <c r="O155" s="105">
        <f>M155+N155</f>
        <v>0</v>
      </c>
      <c r="P155" s="38"/>
      <c r="Q155" s="37"/>
      <c r="R155" s="36">
        <f>P155+Q155</f>
        <v>0</v>
      </c>
      <c r="S155" s="106"/>
      <c r="T155" s="106"/>
      <c r="U155" s="36">
        <f>S155+T155</f>
        <v>0</v>
      </c>
      <c r="V155" s="206"/>
      <c r="W155" s="105"/>
      <c r="X155" s="105"/>
      <c r="Y155" s="38">
        <v>0</v>
      </c>
      <c r="Z155" s="37">
        <v>0</v>
      </c>
      <c r="AA155" s="36">
        <f>Y155+Z155</f>
        <v>0</v>
      </c>
      <c r="AB155" s="104">
        <f>D155+G155+J155+M155+P155+S155+Y155</f>
        <v>1</v>
      </c>
      <c r="AC155" s="104">
        <f>E155+H155+K155+N155+Q155+T155+Z155</f>
        <v>2</v>
      </c>
      <c r="AD155" s="34">
        <f>F155+I155+L155+O155+R155+U155+AA155</f>
        <v>3</v>
      </c>
    </row>
    <row r="156" spans="1:30" ht="13.5" thickBot="1">
      <c r="A156" s="22"/>
      <c r="B156" s="21"/>
      <c r="C156" s="21"/>
      <c r="D156" s="61"/>
      <c r="E156" s="60"/>
      <c r="F156" s="29"/>
      <c r="G156" s="64"/>
      <c r="H156" s="64"/>
      <c r="I156" s="64"/>
      <c r="J156" s="31"/>
      <c r="K156" s="30"/>
      <c r="L156" s="29"/>
      <c r="M156" s="31"/>
      <c r="N156" s="64"/>
      <c r="O156" s="64"/>
      <c r="P156" s="31"/>
      <c r="Q156" s="30"/>
      <c r="R156" s="29"/>
      <c r="S156" s="64"/>
      <c r="T156" s="64"/>
      <c r="U156" s="29"/>
      <c r="V156" s="64"/>
      <c r="W156" s="64"/>
      <c r="X156" s="64"/>
      <c r="Y156" s="31"/>
      <c r="Z156" s="30"/>
      <c r="AA156" s="29"/>
      <c r="AB156" s="63"/>
      <c r="AC156" s="63"/>
      <c r="AD156" s="27"/>
    </row>
    <row r="157" spans="1:30" ht="13.5" thickBot="1">
      <c r="A157" s="115" t="s">
        <v>37</v>
      </c>
      <c r="B157" s="114"/>
      <c r="C157" s="114"/>
      <c r="D157" s="113">
        <f>SUM(D139,D143,D145,D147,D149,D151,D153,D155)</f>
        <v>141</v>
      </c>
      <c r="E157" s="112">
        <f t="shared" ref="E157:AA157" si="83">SUBTOTAL(9,E135:E156)</f>
        <v>182</v>
      </c>
      <c r="F157" s="111">
        <f t="shared" si="83"/>
        <v>323</v>
      </c>
      <c r="G157" s="112">
        <f t="shared" si="83"/>
        <v>4</v>
      </c>
      <c r="H157" s="112">
        <f t="shared" si="83"/>
        <v>4</v>
      </c>
      <c r="I157" s="111">
        <f t="shared" si="83"/>
        <v>8</v>
      </c>
      <c r="J157" s="113">
        <f t="shared" si="83"/>
        <v>0</v>
      </c>
      <c r="K157" s="112">
        <f t="shared" si="83"/>
        <v>0</v>
      </c>
      <c r="L157" s="111">
        <f t="shared" si="83"/>
        <v>0</v>
      </c>
      <c r="M157" s="113">
        <f t="shared" si="83"/>
        <v>7</v>
      </c>
      <c r="N157" s="112">
        <f t="shared" si="83"/>
        <v>6</v>
      </c>
      <c r="O157" s="112">
        <f t="shared" si="83"/>
        <v>13</v>
      </c>
      <c r="P157" s="113">
        <f t="shared" si="83"/>
        <v>0</v>
      </c>
      <c r="Q157" s="112">
        <f t="shared" si="83"/>
        <v>3</v>
      </c>
      <c r="R157" s="111">
        <f t="shared" si="83"/>
        <v>3</v>
      </c>
      <c r="S157" s="112">
        <f t="shared" si="83"/>
        <v>0</v>
      </c>
      <c r="T157" s="112">
        <f t="shared" si="83"/>
        <v>6</v>
      </c>
      <c r="U157" s="111">
        <f t="shared" si="83"/>
        <v>6</v>
      </c>
      <c r="V157" s="112"/>
      <c r="W157" s="112"/>
      <c r="X157" s="112"/>
      <c r="Y157" s="113">
        <f>SUBTOTAL(9,Y135:Y156)</f>
        <v>14</v>
      </c>
      <c r="Z157" s="112">
        <f t="shared" si="83"/>
        <v>19</v>
      </c>
      <c r="AA157" s="111">
        <f t="shared" si="83"/>
        <v>33</v>
      </c>
      <c r="AB157" s="110">
        <f>AB155+AB153+AB151+AB149+AB147+AB145+AB143+AB139</f>
        <v>166</v>
      </c>
      <c r="AC157" s="110">
        <f>AC155+AC153+AC151+AC149+AC147+AC145+AC143+AC139</f>
        <v>220</v>
      </c>
      <c r="AD157" s="109">
        <f>AD155+AD153+AD151+AD149+AD147+AD145+AD143+AD139</f>
        <v>386</v>
      </c>
    </row>
    <row r="158" spans="1:30" s="41" customFormat="1" ht="13.5" thickBot="1">
      <c r="A158" s="83"/>
      <c r="B158" s="7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210"/>
      <c r="V158" s="8"/>
      <c r="W158" s="8"/>
      <c r="X158" s="8"/>
      <c r="Y158" s="8"/>
      <c r="Z158" s="8"/>
      <c r="AA158" s="8"/>
      <c r="AB158" s="94"/>
      <c r="AC158" s="94"/>
      <c r="AD158" s="93"/>
    </row>
    <row r="159" spans="1:30" ht="13.5" thickBot="1">
      <c r="A159" s="214" t="s">
        <v>36</v>
      </c>
      <c r="B159" s="215"/>
      <c r="C159" s="216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6"/>
      <c r="S159" s="215"/>
      <c r="T159" s="215"/>
      <c r="U159" s="216"/>
      <c r="V159" s="215"/>
      <c r="W159" s="215"/>
      <c r="X159" s="216"/>
      <c r="Y159" s="215"/>
      <c r="Z159" s="215"/>
      <c r="AA159" s="216"/>
      <c r="AB159" s="215"/>
      <c r="AC159" s="215"/>
      <c r="AD159" s="216"/>
    </row>
    <row r="160" spans="1:30">
      <c r="A160" s="22"/>
      <c r="B160" s="21"/>
      <c r="C160" s="21"/>
      <c r="D160" s="31"/>
      <c r="E160" s="30"/>
      <c r="F160" s="29"/>
      <c r="G160" s="64"/>
      <c r="H160" s="64"/>
      <c r="I160" s="64"/>
      <c r="J160" s="31"/>
      <c r="K160" s="30"/>
      <c r="L160" s="29"/>
      <c r="M160" s="31"/>
      <c r="N160" s="64"/>
      <c r="O160" s="64"/>
      <c r="P160" s="31"/>
      <c r="Q160" s="30"/>
      <c r="R160" s="29"/>
      <c r="S160" s="64"/>
      <c r="T160" s="64"/>
      <c r="U160" s="29"/>
      <c r="V160" s="64"/>
      <c r="W160" s="64"/>
      <c r="X160" s="64"/>
      <c r="Y160" s="31"/>
      <c r="Z160" s="30"/>
      <c r="AA160" s="29"/>
      <c r="AB160" s="63"/>
      <c r="AC160" s="63"/>
      <c r="AD160" s="27"/>
    </row>
    <row r="161" spans="1:30">
      <c r="A161" s="22" t="s">
        <v>35</v>
      </c>
      <c r="B161" s="21">
        <v>4320</v>
      </c>
      <c r="C161" s="21">
        <v>5</v>
      </c>
      <c r="D161" s="38">
        <v>53</v>
      </c>
      <c r="E161" s="37">
        <v>9</v>
      </c>
      <c r="F161" s="36">
        <f>D161+E161</f>
        <v>62</v>
      </c>
      <c r="G161" s="106">
        <v>14</v>
      </c>
      <c r="H161" s="106">
        <v>7</v>
      </c>
      <c r="I161" s="105">
        <f>G161+H161</f>
        <v>21</v>
      </c>
      <c r="J161" s="38"/>
      <c r="K161" s="37"/>
      <c r="L161" s="105">
        <f>J161+K161</f>
        <v>0</v>
      </c>
      <c r="M161" s="38">
        <v>1</v>
      </c>
      <c r="N161" s="106">
        <v>4</v>
      </c>
      <c r="O161" s="105">
        <f>M161+N161</f>
        <v>5</v>
      </c>
      <c r="P161" s="38">
        <v>2</v>
      </c>
      <c r="Q161" s="37">
        <v>0</v>
      </c>
      <c r="R161" s="36">
        <f>P161+Q161</f>
        <v>2</v>
      </c>
      <c r="S161" s="106"/>
      <c r="T161" s="106"/>
      <c r="U161" s="36">
        <f>S161+T161</f>
        <v>0</v>
      </c>
      <c r="V161" s="40"/>
      <c r="W161" s="40"/>
      <c r="X161" s="40"/>
      <c r="Y161" s="38">
        <v>7</v>
      </c>
      <c r="Z161" s="37">
        <v>2</v>
      </c>
      <c r="AA161" s="36">
        <f>Y161+Z161</f>
        <v>9</v>
      </c>
      <c r="AB161" s="104">
        <f t="shared" ref="AB161:AD162" si="84">D161+G161+J161+M161+P161+S161+Y161</f>
        <v>77</v>
      </c>
      <c r="AC161" s="104">
        <f t="shared" si="84"/>
        <v>22</v>
      </c>
      <c r="AD161" s="34">
        <f t="shared" si="84"/>
        <v>99</v>
      </c>
    </row>
    <row r="162" spans="1:30" ht="13.5" thickBot="1">
      <c r="A162" s="22" t="s">
        <v>34</v>
      </c>
      <c r="B162" s="21">
        <v>4330</v>
      </c>
      <c r="C162" s="21">
        <v>5</v>
      </c>
      <c r="D162" s="38"/>
      <c r="E162" s="37"/>
      <c r="F162" s="36">
        <f>D162+E162</f>
        <v>0</v>
      </c>
      <c r="G162" s="106"/>
      <c r="H162" s="106"/>
      <c r="I162" s="105">
        <f>G162+H162</f>
        <v>0</v>
      </c>
      <c r="J162" s="38"/>
      <c r="K162" s="37"/>
      <c r="L162" s="36">
        <f>J162+K162</f>
        <v>0</v>
      </c>
      <c r="M162" s="38"/>
      <c r="N162" s="106"/>
      <c r="O162" s="105">
        <f>M162+N162</f>
        <v>0</v>
      </c>
      <c r="P162" s="38"/>
      <c r="Q162" s="37"/>
      <c r="R162" s="36">
        <f>P162+Q162</f>
        <v>0</v>
      </c>
      <c r="S162" s="106"/>
      <c r="T162" s="106"/>
      <c r="U162" s="36">
        <f>S162+T162</f>
        <v>0</v>
      </c>
      <c r="V162" s="206"/>
      <c r="W162" s="105"/>
      <c r="X162" s="105"/>
      <c r="Y162" s="38"/>
      <c r="Z162" s="37"/>
      <c r="AA162" s="36">
        <f>Y162+Z162</f>
        <v>0</v>
      </c>
      <c r="AB162" s="104">
        <f t="shared" si="84"/>
        <v>0</v>
      </c>
      <c r="AC162" s="104">
        <f t="shared" si="84"/>
        <v>0</v>
      </c>
      <c r="AD162" s="34">
        <f t="shared" si="84"/>
        <v>0</v>
      </c>
    </row>
    <row r="163" spans="1:30" ht="13.5" thickBot="1">
      <c r="A163" s="83" t="s">
        <v>33</v>
      </c>
      <c r="B163" s="7"/>
      <c r="C163" s="7"/>
      <c r="D163" s="72">
        <f t="shared" ref="D163:AA163" si="85">SUBTOTAL(9,D161:D162)</f>
        <v>53</v>
      </c>
      <c r="E163" s="5">
        <f t="shared" si="85"/>
        <v>9</v>
      </c>
      <c r="F163" s="4">
        <f t="shared" si="85"/>
        <v>62</v>
      </c>
      <c r="G163" s="5">
        <f t="shared" si="85"/>
        <v>14</v>
      </c>
      <c r="H163" s="5">
        <f t="shared" si="85"/>
        <v>7</v>
      </c>
      <c r="I163" s="4">
        <f t="shared" si="85"/>
        <v>21</v>
      </c>
      <c r="J163" s="72">
        <f t="shared" si="85"/>
        <v>0</v>
      </c>
      <c r="K163" s="5">
        <f t="shared" si="85"/>
        <v>0</v>
      </c>
      <c r="L163" s="4">
        <f t="shared" si="85"/>
        <v>0</v>
      </c>
      <c r="M163" s="72">
        <f t="shared" si="85"/>
        <v>1</v>
      </c>
      <c r="N163" s="5">
        <f t="shared" si="85"/>
        <v>4</v>
      </c>
      <c r="O163" s="4">
        <f t="shared" si="85"/>
        <v>5</v>
      </c>
      <c r="P163" s="108">
        <f t="shared" si="85"/>
        <v>2</v>
      </c>
      <c r="Q163" s="107">
        <f t="shared" si="85"/>
        <v>0</v>
      </c>
      <c r="R163" s="4">
        <f t="shared" si="85"/>
        <v>2</v>
      </c>
      <c r="S163" s="5">
        <f t="shared" si="85"/>
        <v>0</v>
      </c>
      <c r="T163" s="5">
        <f t="shared" si="85"/>
        <v>0</v>
      </c>
      <c r="U163" s="4">
        <f t="shared" si="85"/>
        <v>0</v>
      </c>
      <c r="V163" s="5"/>
      <c r="W163" s="5"/>
      <c r="X163" s="5"/>
      <c r="Y163" s="72"/>
      <c r="Z163" s="5"/>
      <c r="AA163" s="4">
        <f t="shared" si="85"/>
        <v>9</v>
      </c>
      <c r="AB163" s="3">
        <f>D163+G163+J163+M163+P163+S163+Y163</f>
        <v>70</v>
      </c>
      <c r="AC163" s="3">
        <f>E163+H163+K163+N163+Q163+T163+Z163</f>
        <v>20</v>
      </c>
      <c r="AD163" s="2">
        <f>SUBTOTAL(9,AD161:AD162)</f>
        <v>99</v>
      </c>
    </row>
    <row r="164" spans="1:30">
      <c r="A164" s="22"/>
      <c r="B164" s="21"/>
      <c r="C164" s="21"/>
      <c r="D164" s="31"/>
      <c r="E164" s="30"/>
      <c r="F164" s="29"/>
      <c r="G164" s="64"/>
      <c r="H164" s="64"/>
      <c r="I164" s="64"/>
      <c r="J164" s="31"/>
      <c r="K164" s="30"/>
      <c r="L164" s="29"/>
      <c r="M164" s="31"/>
      <c r="N164" s="64"/>
      <c r="O164" s="64"/>
      <c r="P164" s="31"/>
      <c r="Q164" s="30"/>
      <c r="R164" s="29"/>
      <c r="S164" s="64"/>
      <c r="T164" s="64"/>
      <c r="U164" s="29"/>
      <c r="V164" s="64"/>
      <c r="W164" s="64"/>
      <c r="X164" s="64"/>
      <c r="Y164" s="31"/>
      <c r="Z164" s="30"/>
      <c r="AA164" s="29"/>
      <c r="AB164" s="63"/>
      <c r="AC164" s="63"/>
      <c r="AD164" s="27"/>
    </row>
    <row r="165" spans="1:30">
      <c r="A165" s="103" t="s">
        <v>32</v>
      </c>
      <c r="B165" s="21">
        <v>4120</v>
      </c>
      <c r="C165" s="21">
        <v>5</v>
      </c>
      <c r="D165" s="38">
        <v>130</v>
      </c>
      <c r="E165" s="37">
        <v>12</v>
      </c>
      <c r="F165" s="36">
        <f>D165+E165</f>
        <v>142</v>
      </c>
      <c r="G165" s="106">
        <v>2</v>
      </c>
      <c r="H165" s="106">
        <v>0</v>
      </c>
      <c r="I165" s="105">
        <f>G165+H165</f>
        <v>2</v>
      </c>
      <c r="J165" s="38">
        <v>1</v>
      </c>
      <c r="K165" s="37">
        <v>0</v>
      </c>
      <c r="L165" s="36">
        <f>J165+K165</f>
        <v>1</v>
      </c>
      <c r="M165" s="38">
        <v>4</v>
      </c>
      <c r="N165" s="106">
        <v>0</v>
      </c>
      <c r="O165" s="105">
        <f>M165+N165</f>
        <v>4</v>
      </c>
      <c r="P165" s="38"/>
      <c r="Q165" s="37"/>
      <c r="R165" s="36">
        <f>P165+Q165</f>
        <v>0</v>
      </c>
      <c r="S165" s="106"/>
      <c r="T165" s="106"/>
      <c r="U165" s="36">
        <f>S165+T165</f>
        <v>0</v>
      </c>
      <c r="V165" s="105"/>
      <c r="W165" s="105"/>
      <c r="X165" s="105"/>
      <c r="Y165" s="38">
        <v>7</v>
      </c>
      <c r="Z165" s="37">
        <v>1</v>
      </c>
      <c r="AA165" s="36">
        <f>Y165+Z165</f>
        <v>8</v>
      </c>
      <c r="AB165" s="104">
        <f>D165+G165+J165+M165+P165+S165+Y165</f>
        <v>144</v>
      </c>
      <c r="AC165" s="104">
        <f>E165+H165+K165+N165+Q165+T165+Z165</f>
        <v>13</v>
      </c>
      <c r="AD165" s="34">
        <f>F165+I165+L165+O165+R165+U165+AA165</f>
        <v>157</v>
      </c>
    </row>
    <row r="166" spans="1:30" ht="13.5" thickBot="1">
      <c r="A166" s="22"/>
      <c r="B166" s="21"/>
      <c r="C166" s="21"/>
      <c r="D166" s="51"/>
      <c r="E166" s="53"/>
      <c r="F166" s="102"/>
      <c r="G166" s="103"/>
      <c r="H166" s="103"/>
      <c r="I166" s="103"/>
      <c r="J166" s="51"/>
      <c r="K166" s="53"/>
      <c r="L166" s="102"/>
      <c r="M166" s="51"/>
      <c r="N166" s="103"/>
      <c r="O166" s="103"/>
      <c r="P166" s="51"/>
      <c r="Q166" s="53"/>
      <c r="R166" s="102"/>
      <c r="S166" s="103"/>
      <c r="T166" s="103"/>
      <c r="U166" s="102"/>
      <c r="V166" s="103"/>
      <c r="W166" s="103"/>
      <c r="X166" s="103"/>
      <c r="Y166" s="51"/>
      <c r="Z166" s="53"/>
      <c r="AA166" s="102"/>
      <c r="AB166" s="101"/>
      <c r="AC166" s="101"/>
      <c r="AD166" s="100"/>
    </row>
    <row r="167" spans="1:30" ht="13.5" thickBot="1">
      <c r="A167" s="96" t="s">
        <v>31</v>
      </c>
      <c r="B167" s="99"/>
      <c r="C167" s="99">
        <v>5</v>
      </c>
      <c r="D167" s="98">
        <f>D165+D163</f>
        <v>183</v>
      </c>
      <c r="E167" s="96">
        <f t="shared" ref="E167:AC167" si="86">E165+E161+E162</f>
        <v>21</v>
      </c>
      <c r="F167" s="96">
        <f t="shared" si="86"/>
        <v>204</v>
      </c>
      <c r="G167" s="98">
        <f t="shared" si="86"/>
        <v>16</v>
      </c>
      <c r="H167" s="96">
        <f t="shared" si="86"/>
        <v>7</v>
      </c>
      <c r="I167" s="96">
        <f t="shared" si="86"/>
        <v>23</v>
      </c>
      <c r="J167" s="98">
        <f t="shared" si="86"/>
        <v>1</v>
      </c>
      <c r="K167" s="96">
        <f t="shared" si="86"/>
        <v>0</v>
      </c>
      <c r="L167" s="96">
        <f t="shared" si="86"/>
        <v>1</v>
      </c>
      <c r="M167" s="98">
        <f t="shared" si="86"/>
        <v>5</v>
      </c>
      <c r="N167" s="96">
        <f t="shared" si="86"/>
        <v>4</v>
      </c>
      <c r="O167" s="96">
        <f t="shared" si="86"/>
        <v>9</v>
      </c>
      <c r="P167" s="98">
        <f t="shared" si="86"/>
        <v>2</v>
      </c>
      <c r="Q167" s="96">
        <f t="shared" si="86"/>
        <v>0</v>
      </c>
      <c r="R167" s="96">
        <f t="shared" si="86"/>
        <v>2</v>
      </c>
      <c r="S167" s="98">
        <f t="shared" si="86"/>
        <v>0</v>
      </c>
      <c r="T167" s="96">
        <f t="shared" si="86"/>
        <v>0</v>
      </c>
      <c r="U167" s="219">
        <f t="shared" si="86"/>
        <v>0</v>
      </c>
      <c r="V167" s="96"/>
      <c r="W167" s="96"/>
      <c r="X167" s="96"/>
      <c r="Y167" s="98">
        <f t="shared" si="86"/>
        <v>14</v>
      </c>
      <c r="Z167" s="96">
        <f t="shared" si="86"/>
        <v>3</v>
      </c>
      <c r="AA167" s="96">
        <f t="shared" si="86"/>
        <v>17</v>
      </c>
      <c r="AB167" s="97">
        <f t="shared" si="86"/>
        <v>221</v>
      </c>
      <c r="AC167" s="96">
        <f t="shared" si="86"/>
        <v>35</v>
      </c>
      <c r="AD167" s="201">
        <f>AD165+AD161+AD162</f>
        <v>256</v>
      </c>
    </row>
    <row r="168" spans="1:30" s="41" customFormat="1" ht="13.5" thickBot="1">
      <c r="A168" s="83"/>
      <c r="B168" s="7"/>
      <c r="C168" s="7"/>
      <c r="D168" s="95"/>
      <c r="E168" s="94"/>
      <c r="F168" s="93"/>
      <c r="G168" s="8"/>
      <c r="H168" s="94"/>
      <c r="I168" s="94"/>
      <c r="J168" s="83"/>
      <c r="K168" s="94"/>
      <c r="L168" s="94"/>
      <c r="M168" s="83"/>
      <c r="N168" s="94"/>
      <c r="O168" s="94"/>
      <c r="P168" s="83"/>
      <c r="Q168" s="94"/>
      <c r="R168" s="93"/>
      <c r="S168" s="8"/>
      <c r="T168" s="94"/>
      <c r="U168" s="93"/>
      <c r="V168" s="94"/>
      <c r="W168" s="94"/>
      <c r="X168" s="94"/>
      <c r="Y168" s="83"/>
      <c r="Z168" s="94"/>
      <c r="AA168" s="93"/>
      <c r="AB168" s="94"/>
      <c r="AC168" s="94"/>
      <c r="AD168" s="93"/>
    </row>
    <row r="169" spans="1:30" ht="13.5" thickBot="1">
      <c r="A169" s="91" t="s">
        <v>30</v>
      </c>
      <c r="B169" s="92"/>
      <c r="C169" s="92"/>
      <c r="D169" s="91"/>
      <c r="E169" s="90"/>
      <c r="F169" s="89"/>
      <c r="G169" s="90"/>
      <c r="H169" s="90"/>
      <c r="I169" s="90"/>
      <c r="J169" s="91"/>
      <c r="K169" s="90"/>
      <c r="L169" s="89"/>
      <c r="M169" s="91"/>
      <c r="N169" s="90"/>
      <c r="O169" s="90"/>
      <c r="P169" s="91"/>
      <c r="Q169" s="90"/>
      <c r="R169" s="89"/>
      <c r="S169" s="90"/>
      <c r="T169" s="90"/>
      <c r="U169" s="89"/>
      <c r="V169" s="90"/>
      <c r="W169" s="90"/>
      <c r="X169" s="90"/>
      <c r="Y169" s="91"/>
      <c r="Z169" s="90"/>
      <c r="AA169" s="89"/>
      <c r="AB169" s="88"/>
      <c r="AC169" s="88"/>
      <c r="AD169" s="87"/>
    </row>
    <row r="170" spans="1:30">
      <c r="A170" s="22"/>
      <c r="B170" s="21"/>
      <c r="C170" s="21"/>
      <c r="D170" s="19"/>
      <c r="E170" s="18"/>
      <c r="F170" s="17"/>
      <c r="G170" s="20"/>
      <c r="H170" s="20"/>
      <c r="I170" s="20"/>
      <c r="J170" s="19"/>
      <c r="K170" s="18"/>
      <c r="L170" s="17"/>
      <c r="M170" s="19"/>
      <c r="N170" s="20"/>
      <c r="O170" s="20"/>
      <c r="P170" s="19"/>
      <c r="Q170" s="18"/>
      <c r="R170" s="17"/>
      <c r="S170" s="20"/>
      <c r="T170" s="20"/>
      <c r="U170" s="17"/>
      <c r="V170" s="20"/>
      <c r="W170" s="20"/>
      <c r="X170" s="20"/>
      <c r="Y170" s="19"/>
      <c r="Z170" s="18"/>
      <c r="AA170" s="17"/>
      <c r="AB170" s="16"/>
      <c r="AC170" s="16"/>
      <c r="AD170" s="15"/>
    </row>
    <row r="171" spans="1:30">
      <c r="A171" s="22" t="s">
        <v>29</v>
      </c>
      <c r="B171" s="86">
        <v>5020</v>
      </c>
      <c r="C171" s="86">
        <v>5</v>
      </c>
      <c r="D171" s="78">
        <v>1</v>
      </c>
      <c r="E171" s="77">
        <v>21</v>
      </c>
      <c r="F171" s="76">
        <f>D171+E171</f>
        <v>22</v>
      </c>
      <c r="G171" s="85"/>
      <c r="H171" s="85"/>
      <c r="I171" s="84">
        <f>G171+H171</f>
        <v>0</v>
      </c>
      <c r="J171" s="78"/>
      <c r="K171" s="77"/>
      <c r="L171" s="76">
        <f>J171+K171</f>
        <v>0</v>
      </c>
      <c r="M171" s="78">
        <v>0</v>
      </c>
      <c r="N171" s="85">
        <v>2</v>
      </c>
      <c r="O171" s="84">
        <f>M171+N171</f>
        <v>2</v>
      </c>
      <c r="P171" s="78"/>
      <c r="Q171" s="77"/>
      <c r="R171" s="76">
        <f>P171+Q171</f>
        <v>0</v>
      </c>
      <c r="S171" s="85"/>
      <c r="T171" s="85"/>
      <c r="U171" s="76">
        <f>S171+T171</f>
        <v>0</v>
      </c>
      <c r="V171" s="206"/>
      <c r="W171" s="84"/>
      <c r="X171" s="84"/>
      <c r="Y171" s="78">
        <v>0</v>
      </c>
      <c r="Z171" s="77">
        <v>2</v>
      </c>
      <c r="AA171" s="76">
        <f>Y171+Z171</f>
        <v>2</v>
      </c>
      <c r="AB171" s="82">
        <f t="shared" ref="AB171:AC174" si="87">D171+G171+J171+M171+P171+S171+Y171</f>
        <v>1</v>
      </c>
      <c r="AC171" s="82">
        <f t="shared" si="87"/>
        <v>25</v>
      </c>
      <c r="AD171" s="73">
        <f>AB171+AC171</f>
        <v>26</v>
      </c>
    </row>
    <row r="172" spans="1:30">
      <c r="A172" s="22" t="s">
        <v>28</v>
      </c>
      <c r="B172" s="86">
        <v>5070</v>
      </c>
      <c r="C172" s="86">
        <v>5</v>
      </c>
      <c r="D172" s="78">
        <v>1</v>
      </c>
      <c r="E172" s="77">
        <v>19</v>
      </c>
      <c r="F172" s="76">
        <f>D172+E172</f>
        <v>20</v>
      </c>
      <c r="G172" s="85">
        <v>1</v>
      </c>
      <c r="H172" s="85">
        <v>1</v>
      </c>
      <c r="I172" s="76">
        <f>G172+H172</f>
        <v>2</v>
      </c>
      <c r="J172" s="78"/>
      <c r="K172" s="77"/>
      <c r="L172" s="76">
        <f>J172+K172</f>
        <v>0</v>
      </c>
      <c r="M172" s="78"/>
      <c r="N172" s="85"/>
      <c r="O172" s="76">
        <f>M172+N172</f>
        <v>0</v>
      </c>
      <c r="P172" s="78"/>
      <c r="Q172" s="77"/>
      <c r="R172" s="76">
        <f>P172+Q172</f>
        <v>0</v>
      </c>
      <c r="S172" s="85"/>
      <c r="T172" s="85"/>
      <c r="U172" s="76">
        <f>S172+T172</f>
        <v>0</v>
      </c>
      <c r="V172" s="206"/>
      <c r="W172" s="79"/>
      <c r="X172" s="79"/>
      <c r="Y172" s="78">
        <v>0</v>
      </c>
      <c r="Z172" s="77">
        <v>2</v>
      </c>
      <c r="AA172" s="76">
        <f>Y172+Z172</f>
        <v>2</v>
      </c>
      <c r="AB172" s="82">
        <f t="shared" si="87"/>
        <v>2</v>
      </c>
      <c r="AC172" s="82">
        <f t="shared" si="87"/>
        <v>22</v>
      </c>
      <c r="AD172" s="73">
        <f>AB172+AC172</f>
        <v>24</v>
      </c>
    </row>
    <row r="173" spans="1:30" ht="13.5" thickBot="1">
      <c r="A173" s="22" t="s">
        <v>27</v>
      </c>
      <c r="B173" s="86">
        <v>5120</v>
      </c>
      <c r="C173" s="86">
        <v>5</v>
      </c>
      <c r="D173" s="78">
        <v>0</v>
      </c>
      <c r="E173" s="77">
        <v>13</v>
      </c>
      <c r="F173" s="76">
        <f>D173+E173</f>
        <v>13</v>
      </c>
      <c r="G173" s="85">
        <v>2</v>
      </c>
      <c r="H173" s="85">
        <v>0</v>
      </c>
      <c r="I173" s="84">
        <f>G173+H173</f>
        <v>2</v>
      </c>
      <c r="J173" s="78"/>
      <c r="K173" s="77"/>
      <c r="L173" s="76">
        <f>J173+K173</f>
        <v>0</v>
      </c>
      <c r="M173" s="78">
        <v>0</v>
      </c>
      <c r="N173" s="85">
        <v>2</v>
      </c>
      <c r="O173" s="84">
        <f>M173+N173</f>
        <v>2</v>
      </c>
      <c r="P173" s="78"/>
      <c r="Q173" s="77"/>
      <c r="R173" s="76">
        <f>P173+Q173</f>
        <v>0</v>
      </c>
      <c r="S173" s="85"/>
      <c r="T173" s="85"/>
      <c r="U173" s="76">
        <f>S173+T173</f>
        <v>0</v>
      </c>
      <c r="V173" s="206"/>
      <c r="W173" s="84"/>
      <c r="X173" s="84"/>
      <c r="Y173" s="78">
        <v>0</v>
      </c>
      <c r="Z173" s="77">
        <v>2</v>
      </c>
      <c r="AA173" s="76">
        <f>Y173+Z173</f>
        <v>2</v>
      </c>
      <c r="AB173" s="82">
        <f t="shared" si="87"/>
        <v>2</v>
      </c>
      <c r="AC173" s="82">
        <f t="shared" si="87"/>
        <v>17</v>
      </c>
      <c r="AD173" s="73">
        <f>AB173+AC173</f>
        <v>19</v>
      </c>
    </row>
    <row r="174" spans="1:30" ht="13.5" thickBot="1">
      <c r="A174" s="83" t="s">
        <v>26</v>
      </c>
      <c r="B174" s="7"/>
      <c r="C174" s="7"/>
      <c r="D174" s="72">
        <f t="shared" ref="D174:AA174" si="88">SUBTOTAL(9,D171:D173)</f>
        <v>2</v>
      </c>
      <c r="E174" s="5">
        <f t="shared" si="88"/>
        <v>53</v>
      </c>
      <c r="F174" s="4">
        <f t="shared" si="88"/>
        <v>55</v>
      </c>
      <c r="G174" s="72">
        <f t="shared" si="88"/>
        <v>3</v>
      </c>
      <c r="H174" s="5">
        <f t="shared" si="88"/>
        <v>1</v>
      </c>
      <c r="I174" s="4">
        <f t="shared" si="88"/>
        <v>4</v>
      </c>
      <c r="J174" s="72">
        <f t="shared" si="88"/>
        <v>0</v>
      </c>
      <c r="K174" s="5">
        <f t="shared" si="88"/>
        <v>0</v>
      </c>
      <c r="L174" s="4">
        <f t="shared" si="88"/>
        <v>0</v>
      </c>
      <c r="M174" s="72">
        <f t="shared" si="88"/>
        <v>0</v>
      </c>
      <c r="N174" s="5">
        <f t="shared" si="88"/>
        <v>4</v>
      </c>
      <c r="O174" s="4">
        <f t="shared" si="88"/>
        <v>4</v>
      </c>
      <c r="P174" s="72">
        <f t="shared" si="88"/>
        <v>0</v>
      </c>
      <c r="Q174" s="5">
        <f t="shared" si="88"/>
        <v>0</v>
      </c>
      <c r="R174" s="4">
        <f t="shared" si="88"/>
        <v>0</v>
      </c>
      <c r="S174" s="72">
        <f t="shared" si="88"/>
        <v>0</v>
      </c>
      <c r="T174" s="5">
        <f t="shared" si="88"/>
        <v>0</v>
      </c>
      <c r="U174" s="4">
        <f t="shared" si="88"/>
        <v>0</v>
      </c>
      <c r="V174" s="5"/>
      <c r="W174" s="5"/>
      <c r="X174" s="5"/>
      <c r="Y174" s="72">
        <f t="shared" si="88"/>
        <v>0</v>
      </c>
      <c r="Z174" s="5">
        <f t="shared" si="88"/>
        <v>6</v>
      </c>
      <c r="AA174" s="4">
        <f t="shared" si="88"/>
        <v>6</v>
      </c>
      <c r="AB174" s="71">
        <f t="shared" si="87"/>
        <v>5</v>
      </c>
      <c r="AC174" s="3">
        <f t="shared" si="87"/>
        <v>64</v>
      </c>
      <c r="AD174" s="2">
        <f>SUBTOTAL(9,AD171:AD173)</f>
        <v>69</v>
      </c>
    </row>
    <row r="175" spans="1:30">
      <c r="A175" s="53"/>
      <c r="B175" s="32"/>
      <c r="C175" s="32"/>
      <c r="D175" s="31"/>
      <c r="E175" s="30"/>
      <c r="F175" s="29"/>
      <c r="G175" s="30"/>
      <c r="H175" s="30"/>
      <c r="I175" s="30"/>
      <c r="J175" s="31"/>
      <c r="K175" s="30"/>
      <c r="L175" s="29"/>
      <c r="M175" s="31"/>
      <c r="N175" s="30"/>
      <c r="O175" s="30"/>
      <c r="P175" s="31"/>
      <c r="Q175" s="30"/>
      <c r="R175" s="29"/>
      <c r="S175" s="30"/>
      <c r="T175" s="30"/>
      <c r="U175" s="29"/>
      <c r="V175" s="30"/>
      <c r="W175" s="30"/>
      <c r="X175" s="30"/>
      <c r="Y175" s="31"/>
      <c r="Z175" s="30"/>
      <c r="AA175" s="29"/>
      <c r="AB175" s="28"/>
      <c r="AC175" s="28"/>
      <c r="AD175" s="27"/>
    </row>
    <row r="176" spans="1:30" s="55" customFormat="1">
      <c r="A176" s="53" t="s">
        <v>25</v>
      </c>
      <c r="B176" s="32">
        <v>5140</v>
      </c>
      <c r="C176" s="32">
        <v>5</v>
      </c>
      <c r="D176" s="38">
        <v>1</v>
      </c>
      <c r="E176" s="37">
        <v>16</v>
      </c>
      <c r="F176" s="36">
        <f>D176+E176</f>
        <v>17</v>
      </c>
      <c r="G176" s="37">
        <v>0</v>
      </c>
      <c r="H176" s="37">
        <v>3</v>
      </c>
      <c r="I176" s="40">
        <f>G176+H176</f>
        <v>3</v>
      </c>
      <c r="J176" s="38"/>
      <c r="K176" s="37"/>
      <c r="L176" s="36">
        <f>J176+K176</f>
        <v>0</v>
      </c>
      <c r="M176" s="38">
        <v>1</v>
      </c>
      <c r="N176" s="37">
        <v>5</v>
      </c>
      <c r="O176" s="40">
        <f>M176+N176</f>
        <v>6</v>
      </c>
      <c r="P176" s="38"/>
      <c r="Q176" s="37"/>
      <c r="R176" s="36">
        <f>P176+Q176</f>
        <v>0</v>
      </c>
      <c r="S176" s="37"/>
      <c r="T176" s="37"/>
      <c r="U176" s="36">
        <f>S176+T176</f>
        <v>0</v>
      </c>
      <c r="V176" s="206"/>
      <c r="W176" s="40"/>
      <c r="X176" s="40"/>
      <c r="Y176" s="38">
        <v>0</v>
      </c>
      <c r="Z176" s="37">
        <v>2</v>
      </c>
      <c r="AA176" s="36">
        <f>Y176+Z176</f>
        <v>2</v>
      </c>
      <c r="AB176" s="35">
        <f>D176+G176+J176+M176+P176+S176+Y176</f>
        <v>2</v>
      </c>
      <c r="AC176" s="35">
        <f>E176+H176+K176+N176+Q176+T176+Z176</f>
        <v>26</v>
      </c>
      <c r="AD176" s="34">
        <f>F176+I176+L176+O176+R176+U176+AA176</f>
        <v>28</v>
      </c>
    </row>
    <row r="177" spans="1:30">
      <c r="A177" s="53"/>
      <c r="B177" s="32"/>
      <c r="C177" s="32"/>
      <c r="D177" s="31"/>
      <c r="E177" s="30"/>
      <c r="F177" s="29"/>
      <c r="G177" s="30"/>
      <c r="H177" s="30"/>
      <c r="I177" s="30"/>
      <c r="J177" s="31"/>
      <c r="K177" s="30"/>
      <c r="L177" s="29"/>
      <c r="M177" s="31"/>
      <c r="N177" s="30"/>
      <c r="O177" s="30"/>
      <c r="P177" s="31"/>
      <c r="Q177" s="30"/>
      <c r="R177" s="29"/>
      <c r="S177" s="30"/>
      <c r="T177" s="30"/>
      <c r="U177" s="29"/>
      <c r="V177" s="30"/>
      <c r="W177" s="30"/>
      <c r="X177" s="30"/>
      <c r="Y177" s="31"/>
      <c r="Z177" s="30"/>
      <c r="AA177" s="29"/>
      <c r="AB177" s="28"/>
      <c r="AC177" s="28"/>
      <c r="AD177" s="27"/>
    </row>
    <row r="178" spans="1:30">
      <c r="A178" s="33" t="s">
        <v>24</v>
      </c>
      <c r="B178" s="81">
        <v>5180</v>
      </c>
      <c r="C178" s="81">
        <v>5</v>
      </c>
      <c r="D178" s="78"/>
      <c r="E178" s="77"/>
      <c r="F178" s="76">
        <f>D178+E178</f>
        <v>0</v>
      </c>
      <c r="G178" s="77"/>
      <c r="H178" s="77"/>
      <c r="I178" s="79">
        <f>G178+H178</f>
        <v>0</v>
      </c>
      <c r="J178" s="78"/>
      <c r="K178" s="77"/>
      <c r="L178" s="76">
        <f>J178+K178</f>
        <v>0</v>
      </c>
      <c r="M178" s="78"/>
      <c r="N178" s="77"/>
      <c r="O178" s="79">
        <f>M178+N178</f>
        <v>0</v>
      </c>
      <c r="P178" s="78"/>
      <c r="Q178" s="77"/>
      <c r="R178" s="76">
        <f>P178+Q178</f>
        <v>0</v>
      </c>
      <c r="S178" s="77"/>
      <c r="T178" s="77"/>
      <c r="U178" s="76">
        <f>S178+T178</f>
        <v>0</v>
      </c>
      <c r="V178" s="206"/>
      <c r="W178" s="79"/>
      <c r="X178" s="79"/>
      <c r="Y178" s="78"/>
      <c r="Z178" s="77"/>
      <c r="AA178" s="76">
        <f>Y178+Z178</f>
        <v>0</v>
      </c>
      <c r="AB178" s="82">
        <f t="shared" ref="AB178:AD179" si="89">D178+G178+J178+M178+P178+S178+Y178</f>
        <v>0</v>
      </c>
      <c r="AC178" s="82">
        <f t="shared" si="89"/>
        <v>0</v>
      </c>
      <c r="AD178" s="73">
        <f t="shared" si="89"/>
        <v>0</v>
      </c>
    </row>
    <row r="179" spans="1:30" ht="13.5" thickBot="1">
      <c r="A179" s="33" t="s">
        <v>23</v>
      </c>
      <c r="B179" s="81">
        <v>5185</v>
      </c>
      <c r="C179" s="81">
        <v>5</v>
      </c>
      <c r="D179" s="78">
        <v>0</v>
      </c>
      <c r="E179" s="77">
        <v>2</v>
      </c>
      <c r="F179" s="76">
        <f>D179+E179</f>
        <v>2</v>
      </c>
      <c r="G179" s="77"/>
      <c r="H179" s="77"/>
      <c r="I179" s="79">
        <f>G179+H179</f>
        <v>0</v>
      </c>
      <c r="J179" s="78"/>
      <c r="K179" s="77"/>
      <c r="L179" s="76">
        <f>J179+K179</f>
        <v>0</v>
      </c>
      <c r="M179" s="78"/>
      <c r="N179" s="77"/>
      <c r="O179" s="79">
        <f>M179+N179</f>
        <v>0</v>
      </c>
      <c r="P179" s="78"/>
      <c r="Q179" s="77"/>
      <c r="R179" s="76">
        <f>P179+Q179</f>
        <v>0</v>
      </c>
      <c r="S179" s="77"/>
      <c r="T179" s="77"/>
      <c r="U179" s="76">
        <f>S179+T179</f>
        <v>0</v>
      </c>
      <c r="V179" s="206"/>
      <c r="W179" s="79"/>
      <c r="X179" s="79"/>
      <c r="Y179" s="78">
        <v>0</v>
      </c>
      <c r="Z179" s="77">
        <v>1</v>
      </c>
      <c r="AA179" s="76">
        <f>Y179+Z179</f>
        <v>1</v>
      </c>
      <c r="AB179" s="82">
        <f t="shared" si="89"/>
        <v>0</v>
      </c>
      <c r="AC179" s="82">
        <f t="shared" si="89"/>
        <v>3</v>
      </c>
      <c r="AD179" s="73">
        <f t="shared" si="89"/>
        <v>3</v>
      </c>
    </row>
    <row r="180" spans="1:30" ht="13.5" thickBot="1">
      <c r="A180" s="8" t="s">
        <v>22</v>
      </c>
      <c r="B180" s="7"/>
      <c r="C180" s="7"/>
      <c r="D180" s="72">
        <f t="shared" ref="D180:AA180" si="90">SUBTOTAL(9,D178:D179)</f>
        <v>0</v>
      </c>
      <c r="E180" s="5">
        <f t="shared" si="90"/>
        <v>2</v>
      </c>
      <c r="F180" s="4">
        <f t="shared" si="90"/>
        <v>2</v>
      </c>
      <c r="G180" s="5">
        <f t="shared" si="90"/>
        <v>0</v>
      </c>
      <c r="H180" s="5">
        <f t="shared" si="90"/>
        <v>0</v>
      </c>
      <c r="I180" s="5">
        <f t="shared" si="90"/>
        <v>0</v>
      </c>
      <c r="J180" s="72">
        <f t="shared" si="90"/>
        <v>0</v>
      </c>
      <c r="K180" s="5">
        <f t="shared" si="90"/>
        <v>0</v>
      </c>
      <c r="L180" s="4">
        <f t="shared" si="90"/>
        <v>0</v>
      </c>
      <c r="M180" s="72">
        <f t="shared" si="90"/>
        <v>0</v>
      </c>
      <c r="N180" s="5">
        <f t="shared" si="90"/>
        <v>0</v>
      </c>
      <c r="O180" s="5">
        <f t="shared" si="90"/>
        <v>0</v>
      </c>
      <c r="P180" s="72">
        <f t="shared" si="90"/>
        <v>0</v>
      </c>
      <c r="Q180" s="5">
        <f t="shared" si="90"/>
        <v>0</v>
      </c>
      <c r="R180" s="4">
        <f t="shared" si="90"/>
        <v>0</v>
      </c>
      <c r="S180" s="5">
        <f t="shared" si="90"/>
        <v>0</v>
      </c>
      <c r="T180" s="5">
        <f t="shared" si="90"/>
        <v>0</v>
      </c>
      <c r="U180" s="4">
        <f t="shared" si="90"/>
        <v>0</v>
      </c>
      <c r="V180" s="5"/>
      <c r="W180" s="5"/>
      <c r="X180" s="5"/>
      <c r="Y180" s="72">
        <v>1</v>
      </c>
      <c r="Z180" s="5">
        <f t="shared" si="90"/>
        <v>1</v>
      </c>
      <c r="AA180" s="4">
        <f t="shared" si="90"/>
        <v>1</v>
      </c>
      <c r="AB180" s="3">
        <f>D180+G180+J180+M180+P180+S180+Y180</f>
        <v>1</v>
      </c>
      <c r="AC180" s="3">
        <f>E180+H180+K180+N180+Q180+T180+Z180</f>
        <v>3</v>
      </c>
      <c r="AD180" s="2">
        <f>SUBTOTAL(9,AD178:AD179)</f>
        <v>3</v>
      </c>
    </row>
    <row r="181" spans="1:30">
      <c r="A181" s="53"/>
      <c r="B181" s="32"/>
      <c r="C181" s="32"/>
      <c r="D181" s="31"/>
      <c r="E181" s="30"/>
      <c r="F181" s="29"/>
      <c r="G181" s="30"/>
      <c r="H181" s="30"/>
      <c r="I181" s="30"/>
      <c r="J181" s="31"/>
      <c r="K181" s="30"/>
      <c r="L181" s="29"/>
      <c r="M181" s="31"/>
      <c r="N181" s="30"/>
      <c r="O181" s="30"/>
      <c r="P181" s="31"/>
      <c r="Q181" s="30"/>
      <c r="R181" s="29"/>
      <c r="S181" s="30"/>
      <c r="T181" s="30"/>
      <c r="U181" s="29"/>
      <c r="V181" s="30"/>
      <c r="W181" s="30"/>
      <c r="X181" s="30"/>
      <c r="Y181" s="31"/>
      <c r="Z181" s="30"/>
      <c r="AA181" s="29"/>
      <c r="AB181" s="28"/>
      <c r="AC181" s="28"/>
      <c r="AD181" s="27"/>
    </row>
    <row r="182" spans="1:30" s="55" customFormat="1">
      <c r="A182" s="53" t="s">
        <v>21</v>
      </c>
      <c r="B182" s="32">
        <v>5160</v>
      </c>
      <c r="C182" s="32">
        <v>5</v>
      </c>
      <c r="D182" s="38">
        <v>5</v>
      </c>
      <c r="E182" s="37">
        <v>36</v>
      </c>
      <c r="F182" s="36">
        <f>D182+E182</f>
        <v>41</v>
      </c>
      <c r="G182" s="37"/>
      <c r="H182" s="37"/>
      <c r="I182" s="40">
        <f>G182+H182</f>
        <v>0</v>
      </c>
      <c r="J182" s="38"/>
      <c r="K182" s="37"/>
      <c r="L182" s="36">
        <f>J182+K182</f>
        <v>0</v>
      </c>
      <c r="M182" s="38">
        <v>0</v>
      </c>
      <c r="N182" s="37">
        <v>4</v>
      </c>
      <c r="O182" s="40">
        <f>M182+N182</f>
        <v>4</v>
      </c>
      <c r="P182" s="38">
        <v>1</v>
      </c>
      <c r="Q182" s="37">
        <v>0</v>
      </c>
      <c r="R182" s="36">
        <f>P182+Q182</f>
        <v>1</v>
      </c>
      <c r="S182" s="37"/>
      <c r="T182" s="37"/>
      <c r="U182" s="36">
        <f>S182+T182</f>
        <v>0</v>
      </c>
      <c r="V182" s="206"/>
      <c r="W182" s="40"/>
      <c r="X182" s="40"/>
      <c r="Y182" s="38">
        <v>1</v>
      </c>
      <c r="Z182" s="37">
        <v>2</v>
      </c>
      <c r="AA182" s="36">
        <f>Y182+Z182</f>
        <v>3</v>
      </c>
      <c r="AB182" s="35">
        <f>D182+G182+J182+M182+P182+S182+Y182</f>
        <v>7</v>
      </c>
      <c r="AC182" s="35">
        <f>E182+H182+K182+N182+Q182+T182+Z182</f>
        <v>42</v>
      </c>
      <c r="AD182" s="34">
        <f>F182+I182+L182+O182+R182+U182+AA182</f>
        <v>49</v>
      </c>
    </row>
    <row r="183" spans="1:30">
      <c r="A183" s="22"/>
      <c r="B183" s="21"/>
      <c r="C183" s="21"/>
      <c r="D183" s="31"/>
      <c r="E183" s="30"/>
      <c r="F183" s="29"/>
      <c r="G183" s="64"/>
      <c r="H183" s="64"/>
      <c r="I183" s="64"/>
      <c r="J183" s="31"/>
      <c r="K183" s="30"/>
      <c r="L183" s="29"/>
      <c r="M183" s="31"/>
      <c r="N183" s="64"/>
      <c r="O183" s="64"/>
      <c r="P183" s="31"/>
      <c r="Q183" s="30"/>
      <c r="R183" s="29"/>
      <c r="S183" s="64"/>
      <c r="T183" s="64"/>
      <c r="U183" s="29"/>
      <c r="V183" s="64"/>
      <c r="W183" s="64"/>
      <c r="X183" s="64"/>
      <c r="Y183" s="31"/>
      <c r="Z183" s="30"/>
      <c r="AA183" s="29"/>
      <c r="AB183" s="63"/>
      <c r="AC183" s="63"/>
      <c r="AD183" s="27"/>
    </row>
    <row r="184" spans="1:30">
      <c r="A184" s="53" t="s">
        <v>20</v>
      </c>
      <c r="B184" s="32"/>
      <c r="C184" s="32"/>
      <c r="D184" s="31"/>
      <c r="E184" s="30"/>
      <c r="F184" s="29"/>
      <c r="G184" s="30"/>
      <c r="H184" s="30"/>
      <c r="I184" s="30"/>
      <c r="J184" s="31"/>
      <c r="K184" s="30"/>
      <c r="L184" s="29"/>
      <c r="M184" s="30"/>
      <c r="N184" s="30"/>
      <c r="O184" s="30"/>
      <c r="P184" s="31"/>
      <c r="Q184" s="30"/>
      <c r="R184" s="29"/>
      <c r="S184" s="30"/>
      <c r="T184" s="30"/>
      <c r="U184" s="29"/>
      <c r="V184" s="30"/>
      <c r="W184" s="30"/>
      <c r="X184" s="30"/>
      <c r="Y184" s="31"/>
      <c r="Z184" s="30"/>
      <c r="AA184" s="29"/>
      <c r="AB184" s="65"/>
      <c r="AC184" s="28"/>
      <c r="AD184" s="27"/>
    </row>
    <row r="185" spans="1:30">
      <c r="A185" s="33" t="s">
        <v>19</v>
      </c>
      <c r="B185" s="81">
        <v>5040</v>
      </c>
      <c r="C185" s="80">
        <v>5</v>
      </c>
      <c r="D185" s="77">
        <v>0</v>
      </c>
      <c r="E185" s="77">
        <v>1</v>
      </c>
      <c r="F185" s="76">
        <f>D185+E185</f>
        <v>1</v>
      </c>
      <c r="G185" s="77"/>
      <c r="H185" s="77"/>
      <c r="I185" s="79">
        <f>G185+H185</f>
        <v>0</v>
      </c>
      <c r="J185" s="78"/>
      <c r="K185" s="77"/>
      <c r="L185" s="76">
        <f>J185+K185</f>
        <v>0</v>
      </c>
      <c r="M185" s="78"/>
      <c r="N185" s="77"/>
      <c r="O185" s="76">
        <f>M185+N185</f>
        <v>0</v>
      </c>
      <c r="P185" s="78"/>
      <c r="Q185" s="77"/>
      <c r="R185" s="76">
        <f>P185+Q185</f>
        <v>0</v>
      </c>
      <c r="S185" s="77">
        <v>0</v>
      </c>
      <c r="T185" s="77">
        <v>2</v>
      </c>
      <c r="U185" s="76">
        <f>S185+T185</f>
        <v>2</v>
      </c>
      <c r="V185" s="206"/>
      <c r="W185" s="79"/>
      <c r="X185" s="79"/>
      <c r="Y185" s="78"/>
      <c r="Z185" s="77"/>
      <c r="AA185" s="76">
        <f>Y185+Z185</f>
        <v>0</v>
      </c>
      <c r="AB185" s="75">
        <f t="shared" ref="AB185:AD187" si="91">D185+G185+J185+M185+P185+S185+Y185</f>
        <v>0</v>
      </c>
      <c r="AC185" s="74">
        <f t="shared" si="91"/>
        <v>3</v>
      </c>
      <c r="AD185" s="73">
        <f t="shared" si="91"/>
        <v>3</v>
      </c>
    </row>
    <row r="186" spans="1:30">
      <c r="A186" s="33" t="s">
        <v>18</v>
      </c>
      <c r="B186" s="81">
        <v>5050</v>
      </c>
      <c r="C186" s="80">
        <v>5</v>
      </c>
      <c r="D186" s="77">
        <v>3</v>
      </c>
      <c r="E186" s="77">
        <v>3</v>
      </c>
      <c r="F186" s="76">
        <f>D186+E186</f>
        <v>6</v>
      </c>
      <c r="G186" s="77"/>
      <c r="H186" s="77"/>
      <c r="I186" s="79">
        <f>G186+H186</f>
        <v>0</v>
      </c>
      <c r="J186" s="78"/>
      <c r="K186" s="77"/>
      <c r="L186" s="76">
        <f>J186+K186</f>
        <v>0</v>
      </c>
      <c r="M186" s="77"/>
      <c r="N186" s="77"/>
      <c r="O186" s="76">
        <f>M186+N186</f>
        <v>0</v>
      </c>
      <c r="P186" s="78"/>
      <c r="Q186" s="77"/>
      <c r="R186" s="76">
        <f>P186+Q186</f>
        <v>0</v>
      </c>
      <c r="S186" s="77"/>
      <c r="T186" s="77"/>
      <c r="U186" s="76">
        <f>S186+T186</f>
        <v>0</v>
      </c>
      <c r="V186" s="206"/>
      <c r="W186" s="79"/>
      <c r="X186" s="79"/>
      <c r="Y186" s="78">
        <v>1</v>
      </c>
      <c r="Z186" s="77">
        <v>0</v>
      </c>
      <c r="AA186" s="76">
        <f>Y186+Z186</f>
        <v>1</v>
      </c>
      <c r="AB186" s="75">
        <f t="shared" si="91"/>
        <v>4</v>
      </c>
      <c r="AC186" s="74">
        <f t="shared" si="91"/>
        <v>3</v>
      </c>
      <c r="AD186" s="73">
        <f t="shared" si="91"/>
        <v>7</v>
      </c>
    </row>
    <row r="187" spans="1:30" ht="13.5" thickBot="1">
      <c r="A187" s="33" t="s">
        <v>17</v>
      </c>
      <c r="B187" s="81">
        <v>5060</v>
      </c>
      <c r="C187" s="80">
        <v>5</v>
      </c>
      <c r="D187" s="77">
        <v>0</v>
      </c>
      <c r="E187" s="77">
        <v>2</v>
      </c>
      <c r="F187" s="76">
        <f>D187+E187</f>
        <v>2</v>
      </c>
      <c r="G187" s="77"/>
      <c r="H187" s="77"/>
      <c r="I187" s="79">
        <f>G187+H187</f>
        <v>0</v>
      </c>
      <c r="J187" s="78"/>
      <c r="K187" s="77"/>
      <c r="L187" s="76">
        <f>J187+K187</f>
        <v>0</v>
      </c>
      <c r="M187" s="77"/>
      <c r="N187" s="77"/>
      <c r="O187" s="79">
        <f>M187+N187</f>
        <v>0</v>
      </c>
      <c r="P187" s="78"/>
      <c r="Q187" s="77"/>
      <c r="R187" s="76">
        <f>P187+Q187</f>
        <v>0</v>
      </c>
      <c r="S187" s="77"/>
      <c r="T187" s="77"/>
      <c r="U187" s="76">
        <f>S187+T187</f>
        <v>0</v>
      </c>
      <c r="V187" s="206"/>
      <c r="W187" s="79"/>
      <c r="X187" s="79"/>
      <c r="Y187" s="78"/>
      <c r="Z187" s="77"/>
      <c r="AA187" s="76">
        <f>Y187+Z187</f>
        <v>0</v>
      </c>
      <c r="AB187" s="75">
        <f t="shared" si="91"/>
        <v>0</v>
      </c>
      <c r="AC187" s="74">
        <f t="shared" si="91"/>
        <v>2</v>
      </c>
      <c r="AD187" s="73">
        <f t="shared" si="91"/>
        <v>2</v>
      </c>
    </row>
    <row r="188" spans="1:30" ht="13.5" thickBot="1">
      <c r="A188" s="8" t="s">
        <v>16</v>
      </c>
      <c r="B188" s="7"/>
      <c r="C188" s="7"/>
      <c r="D188" s="5">
        <f>SUBTOTAL(9,D185:D187)</f>
        <v>3</v>
      </c>
      <c r="E188" s="5">
        <f t="shared" ref="E188:AA188" si="92">SUBTOTAL(9,E185:E187)</f>
        <v>6</v>
      </c>
      <c r="F188" s="4">
        <f t="shared" si="92"/>
        <v>9</v>
      </c>
      <c r="G188" s="5">
        <f t="shared" si="92"/>
        <v>0</v>
      </c>
      <c r="H188" s="5">
        <f t="shared" si="92"/>
        <v>0</v>
      </c>
      <c r="I188" s="5">
        <f t="shared" si="92"/>
        <v>0</v>
      </c>
      <c r="J188" s="72">
        <f t="shared" si="92"/>
        <v>0</v>
      </c>
      <c r="K188" s="5">
        <f t="shared" si="92"/>
        <v>0</v>
      </c>
      <c r="L188" s="4">
        <f t="shared" si="92"/>
        <v>0</v>
      </c>
      <c r="M188" s="5">
        <f t="shared" si="92"/>
        <v>0</v>
      </c>
      <c r="N188" s="5">
        <f t="shared" si="92"/>
        <v>0</v>
      </c>
      <c r="O188" s="5">
        <f t="shared" si="92"/>
        <v>0</v>
      </c>
      <c r="P188" s="72">
        <f t="shared" si="92"/>
        <v>0</v>
      </c>
      <c r="Q188" s="5">
        <f t="shared" si="92"/>
        <v>0</v>
      </c>
      <c r="R188" s="4">
        <f t="shared" si="92"/>
        <v>0</v>
      </c>
      <c r="S188" s="5">
        <f t="shared" si="92"/>
        <v>0</v>
      </c>
      <c r="T188" s="5">
        <f t="shared" si="92"/>
        <v>2</v>
      </c>
      <c r="U188" s="4">
        <f t="shared" si="92"/>
        <v>2</v>
      </c>
      <c r="V188" s="5"/>
      <c r="W188" s="5"/>
      <c r="X188" s="5"/>
      <c r="Y188" s="72">
        <f t="shared" si="92"/>
        <v>1</v>
      </c>
      <c r="Z188" s="5">
        <f t="shared" si="92"/>
        <v>0</v>
      </c>
      <c r="AA188" s="4">
        <f t="shared" si="92"/>
        <v>1</v>
      </c>
      <c r="AB188" s="71">
        <f>D188+G188+J188+M188+P188+S188+Y188</f>
        <v>4</v>
      </c>
      <c r="AC188" s="3">
        <f>E188+H188+K188+N188+Q188+T188+Z188</f>
        <v>8</v>
      </c>
      <c r="AD188" s="2">
        <f>SUBTOTAL(9,AD185:AD187)</f>
        <v>12</v>
      </c>
    </row>
    <row r="189" spans="1:30" ht="13.5" thickBot="1">
      <c r="A189" s="53"/>
      <c r="B189" s="32"/>
      <c r="C189" s="32"/>
      <c r="D189" s="31"/>
      <c r="E189" s="30"/>
      <c r="F189" s="29"/>
      <c r="G189" s="30"/>
      <c r="H189" s="30"/>
      <c r="I189" s="30"/>
      <c r="J189" s="31"/>
      <c r="K189" s="30"/>
      <c r="L189" s="29"/>
      <c r="M189" s="30"/>
      <c r="N189" s="30"/>
      <c r="O189" s="30"/>
      <c r="P189" s="31"/>
      <c r="Q189" s="30"/>
      <c r="R189" s="29"/>
      <c r="S189" s="30"/>
      <c r="T189" s="30"/>
      <c r="U189" s="29"/>
      <c r="V189" s="30"/>
      <c r="W189" s="30"/>
      <c r="X189" s="30"/>
      <c r="Y189" s="31"/>
      <c r="Z189" s="30"/>
      <c r="AA189" s="29"/>
      <c r="AB189" s="65"/>
      <c r="AC189" s="28"/>
      <c r="AD189" s="27"/>
    </row>
    <row r="190" spans="1:30" ht="13.5" thickBot="1">
      <c r="A190" s="68" t="s">
        <v>15</v>
      </c>
      <c r="B190" s="70"/>
      <c r="C190" s="69">
        <v>5</v>
      </c>
      <c r="D190" s="68">
        <f>D174+D180+D188+D182+D176</f>
        <v>11</v>
      </c>
      <c r="E190" s="67">
        <f t="shared" ref="E190:AC190" si="93">E171+E172+E173+E176+E178+E179+E182+E188</f>
        <v>113</v>
      </c>
      <c r="F190" s="66">
        <f t="shared" si="93"/>
        <v>124</v>
      </c>
      <c r="G190" s="68">
        <f t="shared" si="93"/>
        <v>3</v>
      </c>
      <c r="H190" s="67">
        <f t="shared" si="93"/>
        <v>4</v>
      </c>
      <c r="I190" s="66">
        <f t="shared" si="93"/>
        <v>7</v>
      </c>
      <c r="J190" s="68">
        <f t="shared" si="93"/>
        <v>0</v>
      </c>
      <c r="K190" s="67">
        <f t="shared" si="93"/>
        <v>0</v>
      </c>
      <c r="L190" s="66">
        <f t="shared" si="93"/>
        <v>0</v>
      </c>
      <c r="M190" s="68">
        <f t="shared" si="93"/>
        <v>1</v>
      </c>
      <c r="N190" s="67">
        <f t="shared" si="93"/>
        <v>13</v>
      </c>
      <c r="O190" s="66">
        <f t="shared" si="93"/>
        <v>14</v>
      </c>
      <c r="P190" s="68">
        <f t="shared" si="93"/>
        <v>1</v>
      </c>
      <c r="Q190" s="67">
        <f t="shared" si="93"/>
        <v>0</v>
      </c>
      <c r="R190" s="66">
        <f t="shared" si="93"/>
        <v>1</v>
      </c>
      <c r="S190" s="68">
        <f t="shared" si="93"/>
        <v>0</v>
      </c>
      <c r="T190" s="67">
        <f t="shared" si="93"/>
        <v>2</v>
      </c>
      <c r="U190" s="66">
        <f t="shared" si="93"/>
        <v>2</v>
      </c>
      <c r="V190" s="67"/>
      <c r="W190" s="67"/>
      <c r="X190" s="67"/>
      <c r="Y190" s="68">
        <f t="shared" si="93"/>
        <v>2</v>
      </c>
      <c r="Z190" s="67">
        <f t="shared" si="93"/>
        <v>11</v>
      </c>
      <c r="AA190" s="67">
        <f t="shared" si="93"/>
        <v>13</v>
      </c>
      <c r="AB190" s="68">
        <f t="shared" si="93"/>
        <v>18</v>
      </c>
      <c r="AC190" s="67">
        <f t="shared" si="93"/>
        <v>143</v>
      </c>
      <c r="AD190" s="202">
        <f>AD171+AD172+AD173+AD176+AD178+AD179+AD182+AD188</f>
        <v>161</v>
      </c>
    </row>
    <row r="191" spans="1:30" ht="13.5" thickBot="1">
      <c r="A191" s="53"/>
      <c r="B191" s="32"/>
      <c r="C191" s="32"/>
      <c r="D191" s="31"/>
      <c r="E191" s="30"/>
      <c r="F191" s="29"/>
      <c r="G191" s="30"/>
      <c r="H191" s="30"/>
      <c r="I191" s="30"/>
      <c r="J191" s="31"/>
      <c r="K191" s="30"/>
      <c r="L191" s="29"/>
      <c r="M191" s="30"/>
      <c r="N191" s="30"/>
      <c r="O191" s="30"/>
      <c r="P191" s="31"/>
      <c r="Q191" s="30"/>
      <c r="R191" s="29"/>
      <c r="S191" s="30"/>
      <c r="T191" s="30"/>
      <c r="U191" s="29"/>
      <c r="V191" s="30"/>
      <c r="W191" s="30"/>
      <c r="X191" s="30"/>
      <c r="Y191" s="31"/>
      <c r="Z191" s="30"/>
      <c r="AA191" s="29"/>
      <c r="AB191" s="65"/>
      <c r="AC191" s="28"/>
      <c r="AD191" s="27"/>
    </row>
    <row r="192" spans="1:30" ht="13.5" thickBot="1">
      <c r="A192" s="211" t="s">
        <v>14</v>
      </c>
      <c r="B192" s="212"/>
      <c r="C192" s="213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3"/>
      <c r="S192" s="212"/>
      <c r="T192" s="212"/>
      <c r="U192" s="213"/>
      <c r="V192" s="212"/>
      <c r="W192" s="212"/>
      <c r="X192" s="213"/>
      <c r="Y192" s="212"/>
      <c r="Z192" s="212"/>
      <c r="AA192" s="213"/>
      <c r="AB192" s="212"/>
      <c r="AC192" s="212"/>
      <c r="AD192" s="213"/>
    </row>
    <row r="193" spans="1:30">
      <c r="A193" s="22"/>
      <c r="B193" s="21"/>
      <c r="C193" s="21"/>
      <c r="D193" s="31"/>
      <c r="E193" s="30"/>
      <c r="F193" s="29"/>
      <c r="G193" s="64"/>
      <c r="H193" s="64"/>
      <c r="I193" s="64"/>
      <c r="J193" s="31"/>
      <c r="K193" s="30"/>
      <c r="L193" s="29"/>
      <c r="M193" s="31"/>
      <c r="N193" s="64"/>
      <c r="O193" s="64"/>
      <c r="P193" s="31"/>
      <c r="Q193" s="30"/>
      <c r="R193" s="29"/>
      <c r="S193" s="64"/>
      <c r="T193" s="64"/>
      <c r="U193" s="29"/>
      <c r="V193" s="64"/>
      <c r="W193" s="64"/>
      <c r="X193" s="64"/>
      <c r="Y193" s="31"/>
      <c r="Z193" s="30"/>
      <c r="AA193" s="29"/>
      <c r="AB193" s="63"/>
      <c r="AC193" s="63"/>
      <c r="AD193" s="27"/>
    </row>
    <row r="194" spans="1:30">
      <c r="A194" s="53" t="s">
        <v>13</v>
      </c>
      <c r="B194" s="32">
        <v>6070</v>
      </c>
      <c r="C194" s="32">
        <v>5</v>
      </c>
      <c r="D194" s="51">
        <v>1</v>
      </c>
      <c r="E194" s="53">
        <v>0</v>
      </c>
      <c r="F194" s="36">
        <f>D194+E194</f>
        <v>1</v>
      </c>
      <c r="G194" s="53"/>
      <c r="H194" s="53"/>
      <c r="I194" s="36">
        <f>G194+H194</f>
        <v>0</v>
      </c>
      <c r="J194" s="51"/>
      <c r="K194" s="53"/>
      <c r="L194" s="36">
        <f>J194+K194</f>
        <v>0</v>
      </c>
      <c r="M194" s="51"/>
      <c r="N194" s="53"/>
      <c r="O194" s="36">
        <f>M194+N194</f>
        <v>0</v>
      </c>
      <c r="P194" s="51"/>
      <c r="Q194" s="53"/>
      <c r="R194" s="36">
        <f>P194+Q194</f>
        <v>0</v>
      </c>
      <c r="S194" s="53"/>
      <c r="T194" s="53"/>
      <c r="U194" s="36">
        <f>S194+T194</f>
        <v>0</v>
      </c>
      <c r="V194" s="206"/>
      <c r="W194" s="40"/>
      <c r="X194" s="40"/>
      <c r="Y194" s="51"/>
      <c r="Z194" s="53"/>
      <c r="AA194" s="36">
        <f>Y194+Z194</f>
        <v>0</v>
      </c>
      <c r="AB194" s="52">
        <f>D194+G194+J194+M194+P194+S194+Y194</f>
        <v>1</v>
      </c>
      <c r="AC194" s="35">
        <f>E194+H194+K194+N194+Q194+T194+Z194</f>
        <v>0</v>
      </c>
      <c r="AD194" s="34">
        <f>F194+I194+L194+O194+R194+U194+AA194</f>
        <v>1</v>
      </c>
    </row>
    <row r="195" spans="1:30">
      <c r="A195" s="33"/>
      <c r="B195" s="32"/>
      <c r="C195" s="32"/>
      <c r="D195" s="31"/>
      <c r="E195" s="30"/>
      <c r="F195" s="29"/>
      <c r="G195" s="30"/>
      <c r="H195" s="30"/>
      <c r="I195" s="30"/>
      <c r="J195" s="31"/>
      <c r="K195" s="30"/>
      <c r="L195" s="29"/>
      <c r="M195" s="31"/>
      <c r="N195" s="30"/>
      <c r="O195" s="30"/>
      <c r="P195" s="31"/>
      <c r="Q195" s="30"/>
      <c r="R195" s="29"/>
      <c r="S195" s="30"/>
      <c r="T195" s="30"/>
      <c r="U195" s="29"/>
      <c r="V195" s="30"/>
      <c r="W195" s="30"/>
      <c r="X195" s="30"/>
      <c r="Y195" s="31"/>
      <c r="Z195" s="30"/>
      <c r="AA195" s="29"/>
      <c r="AB195" s="28"/>
      <c r="AC195" s="28"/>
      <c r="AD195" s="27"/>
    </row>
    <row r="196" spans="1:30">
      <c r="A196" s="33"/>
      <c r="B196" s="32"/>
      <c r="C196" s="32"/>
      <c r="D196" s="31"/>
      <c r="E196" s="30"/>
      <c r="F196" s="29"/>
      <c r="G196" s="30"/>
      <c r="H196" s="30"/>
      <c r="I196" s="30"/>
      <c r="J196" s="31"/>
      <c r="K196" s="30"/>
      <c r="L196" s="29"/>
      <c r="M196" s="31"/>
      <c r="N196" s="30"/>
      <c r="O196" s="30"/>
      <c r="P196" s="31"/>
      <c r="Q196" s="30"/>
      <c r="R196" s="29"/>
      <c r="S196" s="30"/>
      <c r="T196" s="30"/>
      <c r="U196" s="29"/>
      <c r="V196" s="30"/>
      <c r="W196" s="30"/>
      <c r="X196" s="30"/>
      <c r="Y196" s="31"/>
      <c r="Z196" s="30"/>
      <c r="AA196" s="29"/>
      <c r="AB196" s="28"/>
      <c r="AC196" s="28"/>
      <c r="AD196" s="27"/>
    </row>
    <row r="197" spans="1:30">
      <c r="A197" s="51" t="s">
        <v>12</v>
      </c>
      <c r="B197" s="32">
        <v>6020</v>
      </c>
      <c r="C197" s="32">
        <v>5</v>
      </c>
      <c r="D197" s="38">
        <v>67</v>
      </c>
      <c r="E197" s="37">
        <v>31</v>
      </c>
      <c r="F197" s="36">
        <f>D197+E197</f>
        <v>98</v>
      </c>
      <c r="G197" s="37">
        <v>2</v>
      </c>
      <c r="H197" s="37">
        <v>1</v>
      </c>
      <c r="I197" s="36">
        <f>G197+H197</f>
        <v>3</v>
      </c>
      <c r="J197" s="38">
        <v>1</v>
      </c>
      <c r="K197" s="37">
        <v>0</v>
      </c>
      <c r="L197" s="36">
        <f>J197+K197</f>
        <v>1</v>
      </c>
      <c r="M197" s="38">
        <v>4</v>
      </c>
      <c r="N197" s="37">
        <v>5</v>
      </c>
      <c r="O197" s="40">
        <f>M197+N197</f>
        <v>9</v>
      </c>
      <c r="P197" s="38"/>
      <c r="Q197" s="37"/>
      <c r="R197" s="36">
        <f>P197+Q197</f>
        <v>0</v>
      </c>
      <c r="S197" s="37">
        <v>0</v>
      </c>
      <c r="T197" s="37">
        <v>1</v>
      </c>
      <c r="U197" s="36">
        <f>S197+T197</f>
        <v>1</v>
      </c>
      <c r="V197" s="206"/>
      <c r="W197" s="40"/>
      <c r="X197" s="40"/>
      <c r="Y197" s="38">
        <v>2</v>
      </c>
      <c r="Z197" s="37">
        <v>2</v>
      </c>
      <c r="AA197" s="36">
        <f>Y197+Z197</f>
        <v>4</v>
      </c>
      <c r="AB197" s="35">
        <f>D197+G197+J197+M197+P197+S197+Y197</f>
        <v>76</v>
      </c>
      <c r="AC197" s="35">
        <f>E197+H197+K197+N197+Q197+T197+Z197</f>
        <v>40</v>
      </c>
      <c r="AD197" s="34">
        <f>F197+I197+L197+O197+R197+U197+AA197</f>
        <v>116</v>
      </c>
    </row>
    <row r="198" spans="1:30">
      <c r="A198" s="53"/>
      <c r="B198" s="32"/>
      <c r="C198" s="32"/>
      <c r="D198" s="61"/>
      <c r="E198" s="60"/>
      <c r="F198" s="59"/>
      <c r="G198" s="60"/>
      <c r="H198" s="60"/>
      <c r="I198" s="62"/>
      <c r="J198" s="61"/>
      <c r="K198" s="60"/>
      <c r="L198" s="59"/>
      <c r="M198" s="61"/>
      <c r="N198" s="60"/>
      <c r="O198" s="62"/>
      <c r="P198" s="61"/>
      <c r="Q198" s="60"/>
      <c r="R198" s="59"/>
      <c r="S198" s="60"/>
      <c r="T198" s="60"/>
      <c r="U198" s="59"/>
      <c r="V198" s="206"/>
      <c r="W198" s="62"/>
      <c r="X198" s="62"/>
      <c r="Y198" s="61"/>
      <c r="Z198" s="60"/>
      <c r="AA198" s="59"/>
      <c r="AB198" s="58"/>
      <c r="AC198" s="58"/>
      <c r="AD198" s="57"/>
    </row>
    <row r="199" spans="1:30" s="55" customFormat="1">
      <c r="A199" s="51" t="s">
        <v>11</v>
      </c>
      <c r="B199" s="32" t="s">
        <v>10</v>
      </c>
      <c r="C199" s="56">
        <v>5</v>
      </c>
      <c r="D199" s="38">
        <v>10</v>
      </c>
      <c r="E199" s="37">
        <v>6</v>
      </c>
      <c r="F199" s="36">
        <f>D199+E199</f>
        <v>16</v>
      </c>
      <c r="G199" s="37">
        <v>2</v>
      </c>
      <c r="H199" s="37">
        <v>1</v>
      </c>
      <c r="I199" s="40">
        <f>G199+H199</f>
        <v>3</v>
      </c>
      <c r="J199" s="38"/>
      <c r="K199" s="37"/>
      <c r="L199" s="36">
        <f>J199+K199</f>
        <v>0</v>
      </c>
      <c r="M199" s="38"/>
      <c r="N199" s="37"/>
      <c r="O199" s="40">
        <f>M199+N199</f>
        <v>0</v>
      </c>
      <c r="P199" s="38"/>
      <c r="Q199" s="37"/>
      <c r="R199" s="36">
        <f>P199+Q199</f>
        <v>0</v>
      </c>
      <c r="S199" s="37"/>
      <c r="T199" s="37"/>
      <c r="U199" s="36">
        <f>S199+T199</f>
        <v>0</v>
      </c>
      <c r="V199" s="206"/>
      <c r="W199" s="40"/>
      <c r="X199" s="40"/>
      <c r="Y199" s="38">
        <v>1</v>
      </c>
      <c r="Z199" s="37">
        <v>0</v>
      </c>
      <c r="AA199" s="36">
        <f>Y199+Z199</f>
        <v>1</v>
      </c>
      <c r="AB199" s="35">
        <f>D199+G199+J199+M199+P199+S199+Y199</f>
        <v>13</v>
      </c>
      <c r="AC199" s="35">
        <f>E199+H199+K199+N199+Q199+T199+Z199</f>
        <v>7</v>
      </c>
      <c r="AD199" s="34">
        <f>F199+I199+L199+O199+R199+U199+AA199</f>
        <v>20</v>
      </c>
    </row>
    <row r="200" spans="1:30">
      <c r="A200" s="33"/>
      <c r="B200" s="32"/>
      <c r="C200" s="32"/>
      <c r="D200" s="31"/>
      <c r="E200" s="30"/>
      <c r="F200" s="29"/>
      <c r="G200" s="30"/>
      <c r="H200" s="30"/>
      <c r="I200" s="30"/>
      <c r="J200" s="31"/>
      <c r="K200" s="30"/>
      <c r="L200" s="29"/>
      <c r="M200" s="31"/>
      <c r="N200" s="30"/>
      <c r="O200" s="30"/>
      <c r="P200" s="31"/>
      <c r="Q200" s="30"/>
      <c r="R200" s="29"/>
      <c r="S200" s="30"/>
      <c r="T200" s="30"/>
      <c r="U200" s="29"/>
      <c r="V200" s="30"/>
      <c r="W200" s="30"/>
      <c r="X200" s="30"/>
      <c r="Y200" s="31"/>
      <c r="Z200" s="30"/>
      <c r="AA200" s="29"/>
      <c r="AB200" s="28"/>
      <c r="AC200" s="28"/>
      <c r="AD200" s="27"/>
    </row>
    <row r="201" spans="1:30" ht="38.25">
      <c r="A201" s="51" t="s">
        <v>9</v>
      </c>
      <c r="B201" s="54" t="s">
        <v>170</v>
      </c>
      <c r="C201" s="32">
        <v>5</v>
      </c>
      <c r="D201" s="38">
        <v>20</v>
      </c>
      <c r="E201" s="37">
        <v>11</v>
      </c>
      <c r="F201" s="36">
        <f>D201+E201</f>
        <v>31</v>
      </c>
      <c r="G201" s="37">
        <v>1</v>
      </c>
      <c r="H201" s="37">
        <v>0</v>
      </c>
      <c r="I201" s="36">
        <f>G201+H201</f>
        <v>1</v>
      </c>
      <c r="J201" s="38">
        <v>0</v>
      </c>
      <c r="K201" s="37">
        <v>0</v>
      </c>
      <c r="L201" s="36">
        <f>J201+K201</f>
        <v>0</v>
      </c>
      <c r="M201" s="38">
        <v>1</v>
      </c>
      <c r="N201" s="37">
        <v>2</v>
      </c>
      <c r="O201" s="36">
        <f>M201+N201</f>
        <v>3</v>
      </c>
      <c r="P201" s="38">
        <v>0</v>
      </c>
      <c r="Q201" s="37">
        <v>0</v>
      </c>
      <c r="R201" s="36">
        <f>P201+Q201</f>
        <v>0</v>
      </c>
      <c r="S201" s="37">
        <v>0</v>
      </c>
      <c r="T201" s="37">
        <v>0</v>
      </c>
      <c r="U201" s="36">
        <f>S201+T201</f>
        <v>0</v>
      </c>
      <c r="V201" s="40"/>
      <c r="W201" s="40"/>
      <c r="X201" s="40"/>
      <c r="Y201" s="38">
        <v>2</v>
      </c>
      <c r="Z201" s="37">
        <v>1</v>
      </c>
      <c r="AA201" s="36">
        <f>Y201+Z201</f>
        <v>3</v>
      </c>
      <c r="AB201" s="35">
        <f>D201+G201+J201+M201+P201+S201+Y201</f>
        <v>24</v>
      </c>
      <c r="AC201" s="35">
        <f>E201+H201+K201+N201+Q201+T201+Z201</f>
        <v>14</v>
      </c>
      <c r="AD201" s="34">
        <f>F201+I201+L201+O201+R201+U201+AA201</f>
        <v>38</v>
      </c>
    </row>
    <row r="202" spans="1:30">
      <c r="A202" s="33"/>
      <c r="B202" s="32"/>
      <c r="C202" s="32"/>
      <c r="D202" s="31"/>
      <c r="E202" s="30"/>
      <c r="F202" s="29"/>
      <c r="G202" s="30"/>
      <c r="H202" s="30"/>
      <c r="I202" s="30"/>
      <c r="J202" s="31"/>
      <c r="K202" s="30"/>
      <c r="L202" s="29"/>
      <c r="M202" s="31"/>
      <c r="N202" s="30"/>
      <c r="O202" s="30"/>
      <c r="P202" s="31"/>
      <c r="Q202" s="30"/>
      <c r="R202" s="29"/>
      <c r="S202" s="30"/>
      <c r="T202" s="30"/>
      <c r="U202" s="29"/>
      <c r="V202" s="30"/>
      <c r="W202" s="30"/>
      <c r="X202" s="30"/>
      <c r="Y202" s="31"/>
      <c r="Z202" s="30"/>
      <c r="AA202" s="29"/>
      <c r="AB202" s="28"/>
      <c r="AC202" s="28"/>
      <c r="AD202" s="27"/>
    </row>
    <row r="203" spans="1:30">
      <c r="A203" s="51" t="s">
        <v>8</v>
      </c>
      <c r="B203" s="32">
        <v>6050</v>
      </c>
      <c r="C203" s="32">
        <v>5</v>
      </c>
      <c r="D203" s="51">
        <v>25</v>
      </c>
      <c r="E203" s="53">
        <v>4</v>
      </c>
      <c r="F203" s="36">
        <f>D203+E203</f>
        <v>29</v>
      </c>
      <c r="G203" s="37">
        <v>1</v>
      </c>
      <c r="H203" s="37">
        <v>0</v>
      </c>
      <c r="I203" s="40">
        <f>G203+H203</f>
        <v>1</v>
      </c>
      <c r="J203" s="38"/>
      <c r="K203" s="37"/>
      <c r="L203" s="36">
        <f>J203+K203</f>
        <v>0</v>
      </c>
      <c r="M203" s="38"/>
      <c r="N203" s="37"/>
      <c r="O203" s="40">
        <f>M203+N203</f>
        <v>0</v>
      </c>
      <c r="P203" s="38"/>
      <c r="Q203" s="37"/>
      <c r="R203" s="36">
        <f>P203+Q203</f>
        <v>0</v>
      </c>
      <c r="S203" s="37"/>
      <c r="T203" s="37"/>
      <c r="U203" s="36">
        <f>S203+T203</f>
        <v>0</v>
      </c>
      <c r="V203" s="206"/>
      <c r="W203" s="40"/>
      <c r="X203" s="40"/>
      <c r="Y203" s="38">
        <v>1</v>
      </c>
      <c r="Z203" s="37">
        <v>0</v>
      </c>
      <c r="AA203" s="36">
        <f>Y203+Z203</f>
        <v>1</v>
      </c>
      <c r="AB203" s="52">
        <f>D203+G203+J203+M203+P203+S203+Y203</f>
        <v>27</v>
      </c>
      <c r="AC203" s="35">
        <f>E203+H203+K203+N203+Q203+T203+Z203</f>
        <v>4</v>
      </c>
      <c r="AD203" s="34">
        <f>F203+I203+L203+O203+R203+U203+AA203</f>
        <v>31</v>
      </c>
    </row>
    <row r="204" spans="1:30" ht="13.5" thickBot="1">
      <c r="A204" s="51"/>
      <c r="B204" s="32"/>
      <c r="C204" s="32"/>
      <c r="D204" s="31"/>
      <c r="E204" s="30"/>
      <c r="F204" s="29"/>
      <c r="G204" s="30"/>
      <c r="H204" s="30"/>
      <c r="I204" s="30"/>
      <c r="J204" s="31"/>
      <c r="K204" s="30"/>
      <c r="L204" s="29"/>
      <c r="M204" s="31"/>
      <c r="N204" s="30"/>
      <c r="O204" s="30"/>
      <c r="P204" s="31"/>
      <c r="Q204" s="30"/>
      <c r="R204" s="29"/>
      <c r="S204" s="30"/>
      <c r="T204" s="30"/>
      <c r="U204" s="29"/>
      <c r="V204" s="30"/>
      <c r="W204" s="30"/>
      <c r="X204" s="30"/>
      <c r="Y204" s="31"/>
      <c r="Z204" s="30"/>
      <c r="AA204" s="29"/>
      <c r="AB204" s="28"/>
      <c r="AC204" s="28"/>
      <c r="AD204" s="27"/>
    </row>
    <row r="205" spans="1:30" ht="13.5" thickBot="1">
      <c r="A205" s="49" t="s">
        <v>7</v>
      </c>
      <c r="B205" s="50"/>
      <c r="C205" s="50">
        <v>5</v>
      </c>
      <c r="D205" s="49">
        <f>D197+D199+D201+D203+D194</f>
        <v>123</v>
      </c>
      <c r="E205" s="48">
        <f t="shared" ref="E205:AC205" si="94">E197+E199+E201+E203+E194</f>
        <v>52</v>
      </c>
      <c r="F205" s="47">
        <f t="shared" si="94"/>
        <v>175</v>
      </c>
      <c r="G205" s="49">
        <f t="shared" si="94"/>
        <v>6</v>
      </c>
      <c r="H205" s="48">
        <f t="shared" si="94"/>
        <v>2</v>
      </c>
      <c r="I205" s="47">
        <f t="shared" si="94"/>
        <v>8</v>
      </c>
      <c r="J205" s="49">
        <f t="shared" si="94"/>
        <v>1</v>
      </c>
      <c r="K205" s="48">
        <f t="shared" si="94"/>
        <v>0</v>
      </c>
      <c r="L205" s="47">
        <f t="shared" si="94"/>
        <v>1</v>
      </c>
      <c r="M205" s="49">
        <f t="shared" si="94"/>
        <v>5</v>
      </c>
      <c r="N205" s="48">
        <f t="shared" si="94"/>
        <v>7</v>
      </c>
      <c r="O205" s="47">
        <f t="shared" si="94"/>
        <v>12</v>
      </c>
      <c r="P205" s="49">
        <f t="shared" si="94"/>
        <v>0</v>
      </c>
      <c r="Q205" s="48">
        <f t="shared" si="94"/>
        <v>0</v>
      </c>
      <c r="R205" s="47">
        <f t="shared" si="94"/>
        <v>0</v>
      </c>
      <c r="S205" s="49">
        <f t="shared" si="94"/>
        <v>0</v>
      </c>
      <c r="T205" s="48">
        <f t="shared" si="94"/>
        <v>1</v>
      </c>
      <c r="U205" s="47">
        <f t="shared" si="94"/>
        <v>1</v>
      </c>
      <c r="V205" s="48"/>
      <c r="W205" s="48"/>
      <c r="X205" s="48"/>
      <c r="Y205" s="49">
        <f t="shared" si="94"/>
        <v>6</v>
      </c>
      <c r="Z205" s="48">
        <f t="shared" si="94"/>
        <v>3</v>
      </c>
      <c r="AA205" s="47">
        <f t="shared" si="94"/>
        <v>9</v>
      </c>
      <c r="AB205" s="49">
        <f t="shared" si="94"/>
        <v>141</v>
      </c>
      <c r="AC205" s="48">
        <f t="shared" si="94"/>
        <v>65</v>
      </c>
      <c r="AD205" s="203">
        <f>AD197+AD199+AD201+AD203+AD194</f>
        <v>206</v>
      </c>
    </row>
    <row r="206" spans="1:30" s="41" customFormat="1" ht="13.5" thickBot="1">
      <c r="A206" s="46"/>
      <c r="B206" s="45"/>
      <c r="C206" s="6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210"/>
      <c r="S206" s="44"/>
      <c r="T206" s="44"/>
      <c r="U206" s="210"/>
      <c r="V206" s="44"/>
      <c r="W206" s="44"/>
      <c r="X206" s="210"/>
      <c r="Y206" s="44"/>
      <c r="Z206" s="44"/>
      <c r="AA206" s="210"/>
      <c r="AB206" s="43"/>
      <c r="AC206" s="43"/>
      <c r="AD206" s="42"/>
    </row>
    <row r="207" spans="1:30" ht="13.5" thickBot="1">
      <c r="A207" s="207" t="s">
        <v>6</v>
      </c>
      <c r="B207" s="208"/>
      <c r="C207" s="209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9"/>
      <c r="S207" s="208"/>
      <c r="T207" s="208"/>
      <c r="U207" s="209"/>
      <c r="V207" s="208"/>
      <c r="W207" s="208"/>
      <c r="X207" s="209"/>
      <c r="Y207" s="208"/>
      <c r="Z207" s="208"/>
      <c r="AA207" s="209"/>
      <c r="AB207" s="208"/>
      <c r="AC207" s="208"/>
      <c r="AD207" s="209"/>
    </row>
    <row r="208" spans="1:30">
      <c r="A208" s="22"/>
      <c r="B208" s="21"/>
      <c r="C208" s="21"/>
      <c r="D208" s="19"/>
      <c r="E208" s="18"/>
      <c r="F208" s="17"/>
      <c r="G208" s="20"/>
      <c r="H208" s="20"/>
      <c r="I208" s="20"/>
      <c r="J208" s="19"/>
      <c r="K208" s="18"/>
      <c r="L208" s="17"/>
      <c r="M208" s="19"/>
      <c r="N208" s="20"/>
      <c r="O208" s="20"/>
      <c r="P208" s="19"/>
      <c r="Q208" s="18"/>
      <c r="R208" s="17"/>
      <c r="S208" s="20"/>
      <c r="T208" s="20"/>
      <c r="U208" s="17"/>
      <c r="V208" s="20"/>
      <c r="W208" s="20"/>
      <c r="X208" s="20"/>
      <c r="Y208" s="19"/>
      <c r="Z208" s="18"/>
      <c r="AA208" s="17"/>
      <c r="AB208" s="16"/>
      <c r="AC208" s="16"/>
      <c r="AD208" s="15"/>
    </row>
    <row r="209" spans="1:30">
      <c r="A209" s="39" t="s">
        <v>5</v>
      </c>
      <c r="B209" s="32">
        <v>7020</v>
      </c>
      <c r="C209" s="32">
        <v>5</v>
      </c>
      <c r="D209" s="38">
        <v>136</v>
      </c>
      <c r="E209" s="37">
        <v>22</v>
      </c>
      <c r="F209" s="36">
        <f>D209+E209</f>
        <v>158</v>
      </c>
      <c r="G209" s="37">
        <v>19</v>
      </c>
      <c r="H209" s="37">
        <v>2</v>
      </c>
      <c r="I209" s="40">
        <f>G209+H209</f>
        <v>21</v>
      </c>
      <c r="J209" s="38">
        <v>1</v>
      </c>
      <c r="K209" s="37">
        <v>0</v>
      </c>
      <c r="L209" s="36">
        <f>J209+K209</f>
        <v>1</v>
      </c>
      <c r="M209" s="38">
        <v>11</v>
      </c>
      <c r="N209" s="37">
        <v>4</v>
      </c>
      <c r="O209" s="40">
        <f>M209+N209</f>
        <v>15</v>
      </c>
      <c r="P209" s="38">
        <v>1</v>
      </c>
      <c r="Q209" s="37">
        <v>1</v>
      </c>
      <c r="R209" s="36">
        <f>P209+Q209</f>
        <v>2</v>
      </c>
      <c r="S209" s="37"/>
      <c r="T209" s="37"/>
      <c r="U209" s="36">
        <f>S209+T209</f>
        <v>0</v>
      </c>
      <c r="V209" s="206"/>
      <c r="W209" s="40"/>
      <c r="X209" s="40"/>
      <c r="Y209" s="38">
        <v>13</v>
      </c>
      <c r="Z209" s="37">
        <v>2</v>
      </c>
      <c r="AA209" s="36">
        <f>Y209+Z209</f>
        <v>15</v>
      </c>
      <c r="AB209" s="35">
        <f t="shared" ref="AB209:AD211" si="95">D209+G209+J209+M209+P209+S209+Y209</f>
        <v>181</v>
      </c>
      <c r="AC209" s="35">
        <f t="shared" si="95"/>
        <v>31</v>
      </c>
      <c r="AD209" s="34">
        <f t="shared" si="95"/>
        <v>212</v>
      </c>
    </row>
    <row r="210" spans="1:30">
      <c r="A210" s="39" t="s">
        <v>4</v>
      </c>
      <c r="B210" s="32">
        <v>7040</v>
      </c>
      <c r="C210" s="32">
        <v>5</v>
      </c>
      <c r="D210" s="38">
        <v>28</v>
      </c>
      <c r="E210" s="37">
        <v>3</v>
      </c>
      <c r="F210" s="36">
        <f>D210+E210</f>
        <v>31</v>
      </c>
      <c r="G210" s="37">
        <v>9</v>
      </c>
      <c r="H210" s="37">
        <v>0</v>
      </c>
      <c r="I210" s="40">
        <f>G210+H210</f>
        <v>9</v>
      </c>
      <c r="J210" s="38"/>
      <c r="K210" s="37"/>
      <c r="L210" s="36">
        <f>J210+K210</f>
        <v>0</v>
      </c>
      <c r="M210" s="38">
        <v>3</v>
      </c>
      <c r="N210" s="37">
        <v>0</v>
      </c>
      <c r="O210" s="40">
        <f>M210+N210</f>
        <v>3</v>
      </c>
      <c r="P210" s="38">
        <v>1</v>
      </c>
      <c r="Q210" s="37">
        <v>0</v>
      </c>
      <c r="R210" s="36">
        <f>P210+Q210</f>
        <v>1</v>
      </c>
      <c r="S210" s="37">
        <v>2</v>
      </c>
      <c r="T210" s="37">
        <v>1</v>
      </c>
      <c r="U210" s="36">
        <f>S210+T210</f>
        <v>3</v>
      </c>
      <c r="V210" s="206"/>
      <c r="W210" s="40"/>
      <c r="X210" s="40"/>
      <c r="Y210" s="38">
        <v>6</v>
      </c>
      <c r="Z210" s="37">
        <v>0</v>
      </c>
      <c r="AA210" s="36">
        <f>Y210+Z210</f>
        <v>6</v>
      </c>
      <c r="AB210" s="35">
        <f t="shared" si="95"/>
        <v>49</v>
      </c>
      <c r="AC210" s="35">
        <f t="shared" si="95"/>
        <v>4</v>
      </c>
      <c r="AD210" s="34">
        <f t="shared" si="95"/>
        <v>53</v>
      </c>
    </row>
    <row r="211" spans="1:30">
      <c r="A211" s="39" t="s">
        <v>3</v>
      </c>
      <c r="B211" s="32">
        <v>7050</v>
      </c>
      <c r="C211" s="32">
        <v>5</v>
      </c>
      <c r="D211" s="38">
        <v>105</v>
      </c>
      <c r="E211" s="37">
        <v>21</v>
      </c>
      <c r="F211" s="36">
        <f>D211+E211</f>
        <v>126</v>
      </c>
      <c r="G211" s="37">
        <v>11</v>
      </c>
      <c r="H211" s="37">
        <v>1</v>
      </c>
      <c r="I211" s="36">
        <f>G211+H211</f>
        <v>12</v>
      </c>
      <c r="J211" s="38"/>
      <c r="K211" s="37">
        <v>1</v>
      </c>
      <c r="L211" s="36">
        <f>J211+K211</f>
        <v>1</v>
      </c>
      <c r="M211" s="38">
        <v>5</v>
      </c>
      <c r="N211" s="37">
        <v>2</v>
      </c>
      <c r="O211" s="36">
        <f>M211+N211</f>
        <v>7</v>
      </c>
      <c r="P211" s="38">
        <v>2</v>
      </c>
      <c r="Q211" s="37"/>
      <c r="R211" s="36">
        <f>P211+Q211</f>
        <v>2</v>
      </c>
      <c r="S211" s="37">
        <v>3</v>
      </c>
      <c r="T211" s="37"/>
      <c r="U211" s="36">
        <f>S211+T211</f>
        <v>3</v>
      </c>
      <c r="V211" s="40"/>
      <c r="W211" s="40"/>
      <c r="X211" s="40"/>
      <c r="Y211" s="38">
        <v>8</v>
      </c>
      <c r="Z211" s="37">
        <v>2</v>
      </c>
      <c r="AA211" s="36">
        <f>Y211+Z211</f>
        <v>10</v>
      </c>
      <c r="AB211" s="35">
        <f t="shared" si="95"/>
        <v>134</v>
      </c>
      <c r="AC211" s="35">
        <f t="shared" si="95"/>
        <v>27</v>
      </c>
      <c r="AD211" s="34">
        <f t="shared" si="95"/>
        <v>161</v>
      </c>
    </row>
    <row r="212" spans="1:30" ht="13.5" thickBot="1">
      <c r="A212" s="33"/>
      <c r="B212" s="32"/>
      <c r="C212" s="32"/>
      <c r="D212" s="31"/>
      <c r="E212" s="30"/>
      <c r="F212" s="29"/>
      <c r="G212" s="30"/>
      <c r="H212" s="30"/>
      <c r="I212" s="29"/>
      <c r="J212" s="31"/>
      <c r="K212" s="30"/>
      <c r="L212" s="29"/>
      <c r="M212" s="31"/>
      <c r="N212" s="30"/>
      <c r="O212" s="29"/>
      <c r="P212" s="31"/>
      <c r="Q212" s="30"/>
      <c r="R212" s="29"/>
      <c r="S212" s="30"/>
      <c r="T212" s="30"/>
      <c r="U212" s="29"/>
      <c r="V212" s="30"/>
      <c r="W212" s="30"/>
      <c r="X212" s="30"/>
      <c r="Y212" s="31"/>
      <c r="Z212" s="30"/>
      <c r="AA212" s="29"/>
      <c r="AB212" s="28"/>
      <c r="AC212" s="28"/>
      <c r="AD212" s="27"/>
    </row>
    <row r="213" spans="1:30" ht="13.5" thickBot="1">
      <c r="A213" s="24" t="s">
        <v>2</v>
      </c>
      <c r="B213" s="26"/>
      <c r="C213" s="26">
        <v>5</v>
      </c>
      <c r="D213" s="25">
        <f>D209+D210+D211</f>
        <v>269</v>
      </c>
      <c r="E213" s="24">
        <f>E209+E210+E211</f>
        <v>46</v>
      </c>
      <c r="F213" s="23">
        <f t="shared" ref="F213:AC213" si="96">F209+F210+F211</f>
        <v>315</v>
      </c>
      <c r="G213" s="25">
        <f t="shared" si="96"/>
        <v>39</v>
      </c>
      <c r="H213" s="24">
        <f t="shared" si="96"/>
        <v>3</v>
      </c>
      <c r="I213" s="23">
        <f t="shared" si="96"/>
        <v>42</v>
      </c>
      <c r="J213" s="25">
        <f t="shared" si="96"/>
        <v>1</v>
      </c>
      <c r="K213" s="24">
        <f t="shared" si="96"/>
        <v>1</v>
      </c>
      <c r="L213" s="23">
        <f t="shared" si="96"/>
        <v>2</v>
      </c>
      <c r="M213" s="25">
        <f>M209+M210+M211</f>
        <v>19</v>
      </c>
      <c r="N213" s="24">
        <f t="shared" si="96"/>
        <v>6</v>
      </c>
      <c r="O213" s="23">
        <f t="shared" si="96"/>
        <v>25</v>
      </c>
      <c r="P213" s="25">
        <f t="shared" si="96"/>
        <v>4</v>
      </c>
      <c r="Q213" s="24">
        <f t="shared" si="96"/>
        <v>1</v>
      </c>
      <c r="R213" s="23">
        <f t="shared" si="96"/>
        <v>5</v>
      </c>
      <c r="S213" s="25">
        <f t="shared" si="96"/>
        <v>5</v>
      </c>
      <c r="T213" s="24">
        <f t="shared" si="96"/>
        <v>1</v>
      </c>
      <c r="U213" s="23">
        <f t="shared" si="96"/>
        <v>6</v>
      </c>
      <c r="V213" s="24"/>
      <c r="W213" s="24"/>
      <c r="X213" s="24"/>
      <c r="Y213" s="25">
        <f t="shared" si="96"/>
        <v>27</v>
      </c>
      <c r="Z213" s="24">
        <f t="shared" si="96"/>
        <v>4</v>
      </c>
      <c r="AA213" s="23">
        <f t="shared" si="96"/>
        <v>31</v>
      </c>
      <c r="AB213" s="25">
        <f t="shared" si="96"/>
        <v>364</v>
      </c>
      <c r="AC213" s="24">
        <f t="shared" si="96"/>
        <v>62</v>
      </c>
      <c r="AD213" s="204">
        <f>AD209+AD210+AD211</f>
        <v>426</v>
      </c>
    </row>
    <row r="214" spans="1:30" ht="13.5" thickBot="1">
      <c r="A214" s="22"/>
      <c r="B214" s="21"/>
      <c r="C214" s="21"/>
      <c r="D214" s="19"/>
      <c r="E214" s="18"/>
      <c r="F214" s="17"/>
      <c r="G214" s="20"/>
      <c r="H214" s="20"/>
      <c r="I214" s="20"/>
      <c r="J214" s="19"/>
      <c r="K214" s="18"/>
      <c r="L214" s="17"/>
      <c r="M214" s="19"/>
      <c r="N214" s="20"/>
      <c r="O214" s="20"/>
      <c r="P214" s="19"/>
      <c r="Q214" s="18"/>
      <c r="R214" s="17"/>
      <c r="S214" s="20"/>
      <c r="T214" s="20"/>
      <c r="U214" s="17"/>
      <c r="V214" s="20"/>
      <c r="W214" s="20"/>
      <c r="X214" s="20"/>
      <c r="Y214" s="19"/>
      <c r="Z214" s="18"/>
      <c r="AA214" s="17"/>
      <c r="AB214" s="16"/>
      <c r="AC214" s="16"/>
      <c r="AD214" s="15"/>
    </row>
    <row r="215" spans="1:30" ht="13.5" thickBot="1">
      <c r="A215" s="14" t="s">
        <v>1</v>
      </c>
      <c r="B215" s="13"/>
      <c r="C215" s="13"/>
      <c r="D215" s="12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220"/>
      <c r="V215" s="11"/>
      <c r="W215" s="11"/>
      <c r="X215" s="11"/>
      <c r="Y215" s="11"/>
      <c r="Z215" s="11"/>
      <c r="AA215" s="11"/>
      <c r="AB215" s="11"/>
      <c r="AC215" s="10"/>
      <c r="AD215" s="9"/>
    </row>
    <row r="216" spans="1:30" ht="13.5" thickBot="1">
      <c r="A216" s="8" t="s">
        <v>0</v>
      </c>
      <c r="B216" s="7"/>
      <c r="C216" s="6">
        <v>5</v>
      </c>
      <c r="D216" s="5">
        <f>D205+D213+D190+D167+D133+D5+D157</f>
        <v>1265</v>
      </c>
      <c r="E216" s="5">
        <f>E205+E213+E190+E167+E133+E5+E157</f>
        <v>760</v>
      </c>
      <c r="F216" s="4">
        <f>F205+F213+F190+F167+F133+F5+F157</f>
        <v>2024</v>
      </c>
      <c r="G216" s="5">
        <f>G205+G213+G190+G167+G133+G5+G157</f>
        <v>142</v>
      </c>
      <c r="H216" s="5">
        <f t="shared" ref="H216:AC216" si="97">H205+H213+H190+H167+H133+H5+H157</f>
        <v>34</v>
      </c>
      <c r="I216" s="4">
        <f t="shared" si="97"/>
        <v>176</v>
      </c>
      <c r="J216" s="5">
        <f t="shared" si="97"/>
        <v>7</v>
      </c>
      <c r="K216" s="5">
        <f t="shared" si="97"/>
        <v>1</v>
      </c>
      <c r="L216" s="4">
        <f t="shared" si="97"/>
        <v>8</v>
      </c>
      <c r="M216" s="5">
        <f t="shared" si="97"/>
        <v>45</v>
      </c>
      <c r="N216" s="5">
        <f t="shared" si="97"/>
        <v>51</v>
      </c>
      <c r="O216" s="4">
        <f t="shared" si="97"/>
        <v>96</v>
      </c>
      <c r="P216" s="5">
        <f t="shared" si="97"/>
        <v>22</v>
      </c>
      <c r="Q216" s="5">
        <f t="shared" si="97"/>
        <v>13</v>
      </c>
      <c r="R216" s="4">
        <f>R205+R213+R190+R167+R133+R5+R157</f>
        <v>35</v>
      </c>
      <c r="S216" s="5">
        <f>S205+S213+S190+S167+S133+S5+S157</f>
        <v>8</v>
      </c>
      <c r="T216" s="5">
        <f t="shared" si="97"/>
        <v>20</v>
      </c>
      <c r="U216" s="4">
        <f t="shared" si="97"/>
        <v>28</v>
      </c>
      <c r="V216" s="5"/>
      <c r="W216" s="5"/>
      <c r="X216" s="5"/>
      <c r="Y216" s="5">
        <f t="shared" si="97"/>
        <v>125</v>
      </c>
      <c r="Z216" s="5">
        <f t="shared" si="97"/>
        <v>82</v>
      </c>
      <c r="AA216" s="4">
        <f t="shared" si="97"/>
        <v>207</v>
      </c>
      <c r="AB216" s="3">
        <f>AB205+AB213+AB190+AB167+AB133+AB5+AB157</f>
        <v>1615</v>
      </c>
      <c r="AC216" s="3">
        <f t="shared" si="97"/>
        <v>961</v>
      </c>
      <c r="AD216" s="2">
        <f>AD205+AD213+AD190+AD167+AD133+AD5+AD157</f>
        <v>2576</v>
      </c>
    </row>
    <row r="219" spans="1:30">
      <c r="A219" s="235" t="s">
        <v>183</v>
      </c>
    </row>
  </sheetData>
  <mergeCells count="9">
    <mergeCell ref="P2:R2"/>
    <mergeCell ref="S2:U2"/>
    <mergeCell ref="Y2:AA2"/>
    <mergeCell ref="AB2:AD2"/>
    <mergeCell ref="B2:B3"/>
    <mergeCell ref="D2:F2"/>
    <mergeCell ref="G2:I2"/>
    <mergeCell ref="J2:L2"/>
    <mergeCell ref="M2:O2"/>
  </mergeCell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8" sqref="H8"/>
    </sheetView>
  </sheetViews>
  <sheetFormatPr defaultRowHeight="12.75"/>
  <sheetData>
    <row r="1" spans="1:1">
      <c r="A1" s="1" t="s">
        <v>184</v>
      </c>
    </row>
    <row r="2" spans="1:1">
      <c r="A2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2010-2011 Degrees</vt:lpstr>
      <vt:lpstr>Data 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Reuben Ternes</cp:lastModifiedBy>
  <dcterms:created xsi:type="dcterms:W3CDTF">2011-04-13T13:50:44Z</dcterms:created>
  <dcterms:modified xsi:type="dcterms:W3CDTF">2012-01-31T13:58:23Z</dcterms:modified>
</cp:coreProperties>
</file>