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85" firstSheet="3" activeTab="3"/>
  </bookViews>
  <sheets>
    <sheet name="M.U.S.I.C. Results" sheetId="1" state="hidden" r:id="rId1"/>
    <sheet name="Averages" sheetId="2" state="hidden" r:id="rId2"/>
    <sheet name="Graphs" sheetId="3" state="hidden" r:id="rId3"/>
    <sheet name="Premiums" sheetId="4" r:id="rId4"/>
    <sheet name="Rankings" sheetId="5" state="hidden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<sst xmlns="http://schemas.openxmlformats.org/spreadsheetml/2006/main" count="283" uniqueCount="97">
  <si>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</si>
  <si>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</si>
  <si>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</si>
  <si>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</si>
  <si>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</si>
  <si>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</si>
  <si>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</si>
  <si>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</si>
  <si>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</si>
  <si>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</si>
  <si>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</si>
  <si>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</si>
  <si>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</si>
  <si>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</si>
  <si>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</si>
  <si>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</si>
  <si>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</si>
  <si>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</si>
  <si>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</si>
  <si>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</si>
  <si>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</si>
  <si>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</si>
  <si>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</si>
  <si>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</si>
  <si>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</si>
  <si>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</si>
  <si>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</si>
  <si>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</si>
  <si>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</si>
  <si>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</si>
  <si>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</si>
  <si>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</si>
  <si>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</si>
  <si>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</si>
  <si>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</si>
  <si>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</si>
  <si>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</si>
  <si>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</si>
  <si>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</si>
  <si>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</si>
  <si>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</si>
  <si>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</si>
  <si>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</si>
  <si>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</si>
  <si>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</si>
  <si>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</si>
  <si>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</si>
  <si>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</si>
  <si>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</si>
  <si>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</si>
  <si>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</si>
  <si>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</si>
  <si>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</si>
  <si>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</si>
  <si>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</si>
  <si>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</si>
  <si>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</si>
  <si>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r>
      <t>ADMINISTRATIVE COSTS</t>
    </r>
    <r>
      <rPr>
        <b/>
        <vertAlign val="superscript"/>
        <sz val="10"/>
        <rFont val="Arial"/>
        <family val="2"/>
      </rPr>
      <t>1</t>
    </r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</si>
  <si>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</si>
  <si>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</si>
  <si>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</si>
  <si>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</si>
  <si>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</si>
  <si>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</si>
  <si>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</si>
  <si>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</si>
  <si>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</si>
  <si>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</si>
  <si>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</si>
  <si>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</si>
  <si>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</si>
  <si>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1</t>
    </r>
    <r>
      <rPr>
        <sz val="10"/>
        <rFont val="Arial"/>
        <family val="2"/>
      </rPr>
      <t>Credits from prior years may reduce costs.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</si>
  <si>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</si>
  <si>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</si>
  <si>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4</t>
    </r>
    <r>
      <rPr>
        <sz val="10"/>
        <rFont val="Arial"/>
        <family val="2"/>
      </rPr>
      <t>MUSIC's self-insured layer increased to $1 million$5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</si>
  <si>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</si>
  <si>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</si>
  <si>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</si>
  <si>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</si>
  <si>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</si>
  <si>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</si>
  <si>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</si>
  <si>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</si>
  <si>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</si>
  <si>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</si>
  <si>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</si>
  <si>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</si>
  <si>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</si>
  <si>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</si>
  <si>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</si>
  <si>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</si>
  <si>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</si>
  <si>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</si>
  <si>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</si>
  <si>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</si>
  <si>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 xml:space="preserve">  </t>
  </si>
  <si>
    <t>ATTACHMENT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</si>
</sst>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5" fontId="1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5" fontId="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0454019"/>
        <c:axId val="28541852"/>
      </c:bar3DChart>
      <c:catAx>
        <c:axId val="4045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541852"/>
        <c:crosses val="autoZero"/>
        <c:auto val="1"/>
        <c:lblOffset val="100"/>
        <c:tickLblSkip val="1"/>
        <c:noMultiLvlLbl val="0"/>
      </c:catAx>
      <c:valAx>
        <c:axId val="2854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404540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>
                <c:ptCount val="12"/>
                <c:pt idx="0">
                  <c:v>MSU</c:v>
                </c:pt>
                <c:pt idx="1">
                  <c:v>CMU</c:v>
                </c:pt>
                <c:pt idx="2">
                  <c:v>WMU</c:v>
                </c:pt>
                <c:pt idx="3">
                  <c:v>FSU</c:v>
                </c:pt>
                <c:pt idx="4">
                  <c:v>MTU</c:v>
                </c:pt>
                <c:pt idx="5">
                  <c:v>GVSU</c:v>
                </c:pt>
                <c:pt idx="6">
                  <c:v>WSU</c:v>
                </c:pt>
                <c:pt idx="7">
                  <c:v>EMU</c:v>
                </c:pt>
                <c:pt idx="8">
                  <c:v>OU</c:v>
                </c:pt>
                <c:pt idx="9">
                  <c:v>LSSU</c:v>
                </c:pt>
                <c:pt idx="10">
                  <c:v>NMU</c:v>
                </c:pt>
                <c:pt idx="11">
                  <c:v>SVSU</c:v>
                </c:pt>
              </c:strCache>
            </c:strRef>
          </c:cat>
          <c:val>
            <c:numRef>
              <c:f>Graphs!$F$56:$F$67</c:f>
              <c:numCache>
                <c:ptCount val="12"/>
                <c:pt idx="0">
                  <c:v>86</c:v>
                </c:pt>
                <c:pt idx="1">
                  <c:v>31</c:v>
                </c:pt>
                <c:pt idx="2">
                  <c:v>27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5550077"/>
        <c:axId val="30188646"/>
      </c:bar3DChart>
      <c:catAx>
        <c:axId val="5555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88646"/>
        <c:crosses val="autoZero"/>
        <c:auto val="1"/>
        <c:lblOffset val="100"/>
        <c:tickLblSkip val="1"/>
        <c:noMultiLvlLbl val="0"/>
      </c:catAx>
      <c:valAx>
        <c:axId val="30188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55500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>
                <c:ptCount val="12"/>
                <c:pt idx="0">
                  <c:v>MSU</c:v>
                </c:pt>
                <c:pt idx="1">
                  <c:v>WSU</c:v>
                </c:pt>
                <c:pt idx="2">
                  <c:v>CMU</c:v>
                </c:pt>
                <c:pt idx="3">
                  <c:v>EMU</c:v>
                </c:pt>
                <c:pt idx="4">
                  <c:v>WMU</c:v>
                </c:pt>
                <c:pt idx="5">
                  <c:v>OU</c:v>
                </c:pt>
                <c:pt idx="6">
                  <c:v>FSU</c:v>
                </c:pt>
                <c:pt idx="7">
                  <c:v>MTU</c:v>
                </c:pt>
                <c:pt idx="8">
                  <c:v>GVSU</c:v>
                </c:pt>
                <c:pt idx="9">
                  <c:v>SVSU</c:v>
                </c:pt>
                <c:pt idx="10">
                  <c:v>NMU</c:v>
                </c:pt>
                <c:pt idx="11">
                  <c:v>LSSU</c:v>
                </c:pt>
              </c:strCache>
            </c:strRef>
          </c:cat>
          <c:val>
            <c:numRef>
              <c:f>Graphs!$F$80:$F$91</c:f>
              <c:numCache>
                <c:ptCount val="12"/>
                <c:pt idx="0">
                  <c:v>116</c:v>
                </c:pt>
                <c:pt idx="1">
                  <c:v>108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27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3262359"/>
        <c:axId val="29361232"/>
      </c:bar3DChart>
      <c:catAx>
        <c:axId val="326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61232"/>
        <c:crosses val="autoZero"/>
        <c:auto val="1"/>
        <c:lblOffset val="100"/>
        <c:tickLblSkip val="1"/>
        <c:noMultiLvlLbl val="0"/>
      </c:catAx>
      <c:valAx>
        <c:axId val="29361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2623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>
                <c:ptCount val="12"/>
                <c:pt idx="0">
                  <c:v>MSU</c:v>
                </c:pt>
                <c:pt idx="1">
                  <c:v>EMU</c:v>
                </c:pt>
                <c:pt idx="2">
                  <c:v>CMU</c:v>
                </c:pt>
                <c:pt idx="3">
                  <c:v>NMU</c:v>
                </c:pt>
                <c:pt idx="4">
                  <c:v>WSU</c:v>
                </c:pt>
                <c:pt idx="5">
                  <c:v>OU</c:v>
                </c:pt>
                <c:pt idx="6">
                  <c:v>WMU</c:v>
                </c:pt>
                <c:pt idx="7">
                  <c:v>FSU</c:v>
                </c:pt>
                <c:pt idx="8">
                  <c:v>MTU</c:v>
                </c:pt>
                <c:pt idx="9">
                  <c:v>SVSU</c:v>
                </c:pt>
                <c:pt idx="10">
                  <c:v>LSSU</c:v>
                </c:pt>
                <c:pt idx="11">
                  <c:v>GVSU</c:v>
                </c:pt>
              </c:strCache>
            </c:strRef>
          </c:cat>
          <c:val>
            <c:numRef>
              <c:f>Graphs!$F$103:$F$114</c:f>
              <c:numCache>
                <c:ptCount val="12"/>
                <c:pt idx="0">
                  <c:v>615</c:v>
                </c:pt>
                <c:pt idx="1">
                  <c:v>316</c:v>
                </c:pt>
                <c:pt idx="2">
                  <c:v>261</c:v>
                </c:pt>
                <c:pt idx="3">
                  <c:v>174</c:v>
                </c:pt>
                <c:pt idx="4">
                  <c:v>140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90</c:v>
                </c:pt>
                <c:pt idx="9">
                  <c:v>33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hape val="box"/>
        </c:ser>
        <c:shape val="box"/>
        <c:axId val="62924497"/>
        <c:axId val="29449562"/>
      </c:bar3DChart>
      <c:catAx>
        <c:axId val="6292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49562"/>
        <c:crosses val="autoZero"/>
        <c:auto val="1"/>
        <c:lblOffset val="100"/>
        <c:tickLblSkip val="1"/>
        <c:noMultiLvlLbl val="0"/>
      </c:catAx>
      <c:valAx>
        <c:axId val="29449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629244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5" customFormat="1" ht="12.75">
      <c r="A6" s="5" t="s">
        <v>2</v>
      </c>
      <c r="C6" s="114" t="s">
        <v>15</v>
      </c>
      <c r="D6" s="114"/>
      <c r="E6" s="3"/>
      <c r="F6" s="114" t="s">
        <v>4</v>
      </c>
      <c r="G6" s="114"/>
      <c r="H6" s="3"/>
      <c r="I6" s="114" t="s">
        <v>5</v>
      </c>
      <c r="J6" s="114"/>
      <c r="K6" s="3"/>
      <c r="L6" s="114" t="s">
        <v>16</v>
      </c>
      <c r="M6" s="114"/>
      <c r="N6" s="3"/>
      <c r="O6" s="78" t="s">
        <v>78</v>
      </c>
      <c r="Q6" s="5" t="s">
        <v>34</v>
      </c>
      <c r="R6" s="5" t="s">
        <v>79</v>
      </c>
    </row>
    <row r="7" spans="1:18" s="5" customFormat="1" ht="12.75">
      <c r="A7" s="5" t="s">
        <v>7</v>
      </c>
      <c r="C7" s="3" t="s">
        <v>11</v>
      </c>
      <c r="D7" s="3"/>
      <c r="E7" s="3"/>
      <c r="F7" s="114" t="s">
        <v>9</v>
      </c>
      <c r="G7" s="114"/>
      <c r="H7" s="3"/>
      <c r="I7" s="114" t="s">
        <v>10</v>
      </c>
      <c r="J7" s="114"/>
      <c r="K7" s="3"/>
      <c r="L7" s="3" t="s">
        <v>11</v>
      </c>
      <c r="M7" s="3"/>
      <c r="N7" s="3"/>
      <c r="O7" s="78" t="s">
        <v>82</v>
      </c>
      <c r="Q7" s="5" t="s">
        <v>79</v>
      </c>
      <c r="R7" s="5" t="s">
        <v>80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88</v>
      </c>
      <c r="D9" s="3" t="s">
        <v>13</v>
      </c>
      <c r="E9" s="3"/>
      <c r="F9" s="3" t="s">
        <v>88</v>
      </c>
      <c r="G9" s="3" t="s">
        <v>13</v>
      </c>
      <c r="H9" s="3"/>
      <c r="I9" s="3" t="s">
        <v>87</v>
      </c>
      <c r="J9" s="3" t="s">
        <v>13</v>
      </c>
      <c r="K9" s="3"/>
      <c r="L9" s="3" t="s">
        <v>88</v>
      </c>
      <c r="M9" s="3" t="s">
        <v>13</v>
      </c>
      <c r="N9" s="3"/>
      <c r="O9" s="82" t="s">
        <v>83</v>
      </c>
      <c r="Q9" s="82" t="s">
        <v>81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+Premiums!V32-Premiums!V15-Premiums!V16-Premiums!V17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+Premiums!T32-Premiums!T15-Premiums!T16-Premiums!T17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+Premiums!R32-Premiums!R15-Premiums!R16-Premiums!R17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+Premiums!Q32-Premiums!Q15-Premiums!Q16-Premiums!Q17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+Premiums!P32-Premiums!P15-Premiums!P16-Premiums!P17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+Premiums!N32-Premiums!N15-Premiums!N16-Premiums!N17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+Premiums!L32-Premiums!L15-Premiums!L16-Premiums!L17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+Premiums!J32-Premiums!J15-Premiums!J16-Premiums!J17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+Premiums!I32-Premiums!I15-Premiums!I16-Premiums!I17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+Premiums!H32-Premiums!H15-Premiums!H16-Premiums!H17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+Premiums!F32-Premiums!F15-Premiums!F16-Premiums!F17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+Premiums!D32-Premiums!D15-Premiums!D16-Premiums!D17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+Premiums!C32-Premiums!C15-Premiums!C16-Premiums!C17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8" sqref="A28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12" t="s">
        <v>14</v>
      </c>
      <c r="B3" s="112"/>
      <c r="C3" s="112"/>
      <c r="D3" s="112"/>
      <c r="E3" s="112"/>
      <c r="F3" s="112"/>
      <c r="G3" s="112"/>
      <c r="H3" s="112"/>
      <c r="I3" s="112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A28" sqref="A2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93</v>
      </c>
      <c r="C4"/>
      <c r="D4" s="43" t="s">
        <v>33</v>
      </c>
      <c r="E4" s="117" t="s">
        <v>15</v>
      </c>
      <c r="F4" s="117"/>
      <c r="H4" s="117" t="s">
        <v>31</v>
      </c>
      <c r="I4" s="117"/>
      <c r="K4" s="117" t="s">
        <v>32</v>
      </c>
      <c r="L4" s="117"/>
      <c r="N4" s="117" t="s">
        <v>16</v>
      </c>
      <c r="O4" s="117"/>
    </row>
    <row r="5" spans="2:15" s="6" customFormat="1" ht="12.75">
      <c r="B5" s="56" t="s">
        <v>94</v>
      </c>
      <c r="C5"/>
      <c r="D5" s="55"/>
      <c r="E5" s="56" t="s">
        <v>86</v>
      </c>
      <c r="F5" s="56" t="s">
        <v>13</v>
      </c>
      <c r="H5" s="56" t="s">
        <v>86</v>
      </c>
      <c r="I5" s="56" t="s">
        <v>13</v>
      </c>
      <c r="K5" s="56" t="s">
        <v>86</v>
      </c>
      <c r="L5" s="56" t="s">
        <v>13</v>
      </c>
      <c r="N5" s="56" t="s">
        <v>86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6" t="s">
        <v>84</v>
      </c>
      <c r="E32" s="116"/>
      <c r="F32" s="116"/>
    </row>
    <row r="33" spans="4:6" ht="12.75">
      <c r="D33" s="116" t="s">
        <v>15</v>
      </c>
      <c r="E33" s="116"/>
      <c r="F33" s="116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6"/>
      <c r="F48" s="116"/>
    </row>
    <row r="49" spans="5:6" ht="12.75">
      <c r="E49" s="17"/>
      <c r="F49" s="17"/>
    </row>
    <row r="50" spans="5:6" ht="12.75">
      <c r="E50" s="116"/>
      <c r="F50" s="116"/>
    </row>
    <row r="51" ht="12.75">
      <c r="E51" s="16"/>
    </row>
    <row r="52" ht="12.75">
      <c r="E52" s="16"/>
    </row>
    <row r="53" spans="4:6" ht="12.75">
      <c r="D53" s="116" t="s">
        <v>39</v>
      </c>
      <c r="E53" s="116"/>
      <c r="F53" s="116"/>
    </row>
    <row r="54" spans="4:6" ht="12.75">
      <c r="D54" s="116" t="s">
        <v>31</v>
      </c>
      <c r="E54" s="116"/>
      <c r="F54" s="116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6" t="s">
        <v>85</v>
      </c>
      <c r="E77" s="116"/>
      <c r="F77" s="116"/>
    </row>
    <row r="78" spans="4:6" ht="12.75">
      <c r="D78" s="116" t="s">
        <v>40</v>
      </c>
      <c r="E78" s="116"/>
      <c r="F78" s="116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6" t="s">
        <v>85</v>
      </c>
      <c r="E100" s="116"/>
      <c r="F100" s="116"/>
    </row>
    <row r="101" spans="4:6" ht="12.75">
      <c r="D101" s="116" t="s">
        <v>35</v>
      </c>
      <c r="E101" s="116"/>
      <c r="F101" s="116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1"/>
  <sheetViews>
    <sheetView tabSelected="1" workbookViewId="0" topLeftCell="A1">
      <selection activeCell="A1" sqref="A1"/>
    </sheetView>
  </sheetViews>
  <sheetFormatPr defaultColWidth="9.140625" defaultRowHeight="12.75" outlineLevelRow="1" outlineLevelCol="2"/>
  <cols>
    <col min="1" max="1" width="24.00390625" style="20" customWidth="1"/>
    <col min="2" max="4" width="10.7109375" style="20" customWidth="1"/>
    <col min="5" max="5" width="1.421875" style="20" customWidth="1"/>
    <col min="6" max="6" width="10.7109375" style="20" customWidth="1"/>
    <col min="7" max="7" width="1.421875" style="20" customWidth="1"/>
    <col min="8" max="10" width="10.7109375" style="20" customWidth="1"/>
    <col min="11" max="11" width="1.8515625" style="20" customWidth="1"/>
    <col min="12" max="12" width="10.7109375" style="20" customWidth="1"/>
    <col min="13" max="13" width="1.7109375" style="20" customWidth="1"/>
    <col min="14" max="14" width="10.7109375" style="20" customWidth="1"/>
    <col min="15" max="15" width="1.57421875" style="20" customWidth="1"/>
    <col min="16" max="16" width="10.7109375" style="20" customWidth="1"/>
    <col min="17" max="18" width="10.7109375" style="20" hidden="1" customWidth="1" outlineLevel="1"/>
    <col min="19" max="19" width="1.421875" style="20" hidden="1" customWidth="1" outlineLevel="2"/>
    <col min="20" max="20" width="10.7109375" style="20" hidden="1" customWidth="1" outlineLevel="2"/>
    <col min="21" max="21" width="1.57421875" style="20" hidden="1" customWidth="1" outlineLevel="2"/>
    <col min="22" max="22" width="10.7109375" style="20" hidden="1" customWidth="1" outlineLevel="2"/>
    <col min="23" max="23" width="1.57421875" style="20" hidden="1" customWidth="1" outlineLevel="2"/>
    <col min="24" max="24" width="9.140625" style="20" customWidth="1" collapsed="1"/>
    <col min="25" max="16384" width="9.140625" style="20" customWidth="1"/>
  </cols>
  <sheetData>
    <row r="1" spans="1:23" ht="26.25">
      <c r="A1" s="58"/>
      <c r="B1" s="59"/>
      <c r="C1" s="59"/>
      <c r="D1" s="59"/>
      <c r="E1" s="59"/>
      <c r="F1" s="59"/>
      <c r="G1" s="59"/>
      <c r="H1" s="59"/>
      <c r="I1" s="59"/>
      <c r="J1" s="111" t="s">
        <v>96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/>
      <c r="B2" s="59"/>
      <c r="C2" s="59"/>
      <c r="D2" s="59"/>
      <c r="E2" s="59"/>
      <c r="F2" s="116" t="s">
        <v>0</v>
      </c>
      <c r="G2" s="116"/>
      <c r="H2" s="11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6" spans="2:22" ht="12.75">
      <c r="B6" s="60" t="s">
        <v>89</v>
      </c>
      <c r="C6" s="60" t="s">
        <v>44</v>
      </c>
      <c r="D6" s="60" t="s">
        <v>45</v>
      </c>
      <c r="E6" s="60"/>
      <c r="F6" s="60" t="s">
        <v>46</v>
      </c>
      <c r="G6" s="60"/>
      <c r="H6" s="60" t="s">
        <v>47</v>
      </c>
      <c r="I6" s="60" t="s">
        <v>48</v>
      </c>
      <c r="J6" s="60" t="s">
        <v>49</v>
      </c>
      <c r="K6" s="60"/>
      <c r="L6" s="60" t="s">
        <v>50</v>
      </c>
      <c r="M6" s="60"/>
      <c r="N6" s="60" t="s">
        <v>51</v>
      </c>
      <c r="O6" s="60"/>
      <c r="P6" s="60" t="s">
        <v>52</v>
      </c>
      <c r="Q6" s="60" t="s">
        <v>53</v>
      </c>
      <c r="R6" s="60" t="s">
        <v>54</v>
      </c>
      <c r="S6" s="60"/>
      <c r="T6" s="60" t="s">
        <v>55</v>
      </c>
      <c r="U6" s="60"/>
      <c r="V6" s="60" t="s">
        <v>56</v>
      </c>
    </row>
    <row r="8" spans="1:22" s="15" customFormat="1" ht="14.25">
      <c r="A8" s="15" t="s">
        <v>57</v>
      </c>
      <c r="B8" s="106">
        <v>102675</v>
      </c>
      <c r="C8" s="61">
        <v>90844</v>
      </c>
      <c r="D8" s="62">
        <v>93112</v>
      </c>
      <c r="E8" s="62"/>
      <c r="F8" s="62">
        <v>78367</v>
      </c>
      <c r="G8" s="62"/>
      <c r="H8" s="62">
        <v>82205</v>
      </c>
      <c r="I8" s="62">
        <v>81947</v>
      </c>
      <c r="J8" s="63">
        <v>67087</v>
      </c>
      <c r="K8" s="63"/>
      <c r="L8" s="63">
        <v>49966</v>
      </c>
      <c r="M8" s="63"/>
      <c r="N8" s="63">
        <v>40129</v>
      </c>
      <c r="O8" s="63"/>
      <c r="P8" s="63">
        <v>39999</v>
      </c>
      <c r="Q8" s="63">
        <v>28212</v>
      </c>
      <c r="R8" s="63">
        <v>18276</v>
      </c>
      <c r="S8" s="63"/>
      <c r="T8" s="63">
        <v>24736</v>
      </c>
      <c r="U8" s="63"/>
      <c r="V8" s="63">
        <v>16147</v>
      </c>
    </row>
    <row r="9" spans="2:22" ht="12.75">
      <c r="B9" s="107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5" t="s">
        <v>58</v>
      </c>
      <c r="B10" s="107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3" ht="14.25">
      <c r="A11" s="20" t="s">
        <v>59</v>
      </c>
      <c r="B11" s="107">
        <v>10685</v>
      </c>
      <c r="C11" s="64">
        <v>18119</v>
      </c>
      <c r="D11" s="64">
        <v>28148</v>
      </c>
      <c r="E11" s="64"/>
      <c r="F11" s="64">
        <v>24335</v>
      </c>
      <c r="G11" s="64"/>
      <c r="H11" s="64">
        <v>22362</v>
      </c>
      <c r="I11" s="64">
        <v>39741</v>
      </c>
      <c r="J11" s="64">
        <v>37270</v>
      </c>
      <c r="K11" s="64"/>
      <c r="L11" s="64">
        <v>34266</v>
      </c>
      <c r="M11" s="64"/>
      <c r="N11" s="64">
        <v>33262</v>
      </c>
      <c r="O11" s="64"/>
      <c r="P11" s="64">
        <v>32477</v>
      </c>
      <c r="Q11" s="64">
        <v>55265</v>
      </c>
      <c r="R11" s="64">
        <v>55045</v>
      </c>
      <c r="S11" s="64"/>
      <c r="T11" s="64">
        <v>63478</v>
      </c>
      <c r="U11" s="64"/>
      <c r="V11" s="64">
        <v>80248</v>
      </c>
      <c r="W11" s="65">
        <v>2</v>
      </c>
    </row>
    <row r="12" spans="1:23" ht="14.25">
      <c r="A12" s="20" t="s">
        <v>60</v>
      </c>
      <c r="B12" s="108">
        <v>42278</v>
      </c>
      <c r="C12" s="66">
        <v>62331</v>
      </c>
      <c r="D12" s="66">
        <v>39125</v>
      </c>
      <c r="E12" s="66"/>
      <c r="F12" s="66">
        <v>33427</v>
      </c>
      <c r="G12" s="66"/>
      <c r="H12" s="66">
        <v>36257</v>
      </c>
      <c r="I12" s="66">
        <v>63430</v>
      </c>
      <c r="J12" s="66">
        <v>40470</v>
      </c>
      <c r="K12" s="64"/>
      <c r="L12" s="66">
        <v>47070</v>
      </c>
      <c r="M12" s="64"/>
      <c r="N12" s="66">
        <v>46729</v>
      </c>
      <c r="O12" s="64"/>
      <c r="P12" s="66">
        <v>72275</v>
      </c>
      <c r="Q12" s="66">
        <v>79173</v>
      </c>
      <c r="R12" s="66">
        <v>99633</v>
      </c>
      <c r="S12" s="64"/>
      <c r="T12" s="66">
        <v>106696</v>
      </c>
      <c r="U12" s="67">
        <v>3</v>
      </c>
      <c r="V12" s="66">
        <v>101271</v>
      </c>
      <c r="W12" s="65">
        <v>2</v>
      </c>
    </row>
    <row r="13" spans="1:23" ht="14.25">
      <c r="A13" s="20" t="s">
        <v>61</v>
      </c>
      <c r="B13" s="108">
        <v>58831</v>
      </c>
      <c r="C13" s="66">
        <v>80647</v>
      </c>
      <c r="D13" s="66">
        <v>75423</v>
      </c>
      <c r="E13" s="66"/>
      <c r="F13" s="66">
        <v>79663</v>
      </c>
      <c r="G13" s="66"/>
      <c r="H13" s="66">
        <v>79130</v>
      </c>
      <c r="I13" s="66">
        <v>79906</v>
      </c>
      <c r="J13" s="66">
        <v>40442</v>
      </c>
      <c r="K13" s="64"/>
      <c r="L13" s="66">
        <v>32858</v>
      </c>
      <c r="M13" s="64"/>
      <c r="N13" s="66">
        <v>48220</v>
      </c>
      <c r="O13" s="64"/>
      <c r="P13" s="66">
        <v>58310</v>
      </c>
      <c r="Q13" s="66">
        <v>61886</v>
      </c>
      <c r="R13" s="66">
        <v>42275</v>
      </c>
      <c r="S13" s="67">
        <v>2</v>
      </c>
      <c r="T13" s="66">
        <v>70439</v>
      </c>
      <c r="U13" s="64" t="s">
        <v>11</v>
      </c>
      <c r="V13" s="66">
        <v>57244</v>
      </c>
      <c r="W13" s="65">
        <v>4</v>
      </c>
    </row>
    <row r="14" spans="1:22" ht="14.25">
      <c r="A14" s="20" t="s">
        <v>62</v>
      </c>
      <c r="B14" s="108">
        <v>18598</v>
      </c>
      <c r="C14" s="66">
        <v>14734</v>
      </c>
      <c r="D14" s="66">
        <v>11029</v>
      </c>
      <c r="E14" s="66"/>
      <c r="F14" s="66">
        <v>12995</v>
      </c>
      <c r="G14" s="66"/>
      <c r="H14" s="66">
        <v>13891</v>
      </c>
      <c r="I14" s="66">
        <v>15424</v>
      </c>
      <c r="J14" s="66">
        <v>12825</v>
      </c>
      <c r="K14" s="67" t="s">
        <v>11</v>
      </c>
      <c r="L14" s="66">
        <v>7933</v>
      </c>
      <c r="M14" s="67" t="s">
        <v>11</v>
      </c>
      <c r="N14" s="66">
        <v>7893</v>
      </c>
      <c r="O14" s="67" t="s">
        <v>11</v>
      </c>
      <c r="P14" s="66">
        <v>10524</v>
      </c>
      <c r="Q14" s="66">
        <v>0</v>
      </c>
      <c r="R14" s="66">
        <v>0</v>
      </c>
      <c r="S14" s="64"/>
      <c r="T14" s="66">
        <v>0</v>
      </c>
      <c r="U14" s="64"/>
      <c r="V14" s="66">
        <v>0</v>
      </c>
    </row>
    <row r="15" spans="1:22" ht="14.25">
      <c r="A15" s="20" t="s">
        <v>63</v>
      </c>
      <c r="B15" s="108">
        <v>302398</v>
      </c>
      <c r="C15" s="66">
        <v>190410</v>
      </c>
      <c r="D15" s="66">
        <v>51217</v>
      </c>
      <c r="E15" s="67" t="s">
        <v>11</v>
      </c>
      <c r="F15" s="66">
        <v>53510</v>
      </c>
      <c r="G15" s="66"/>
      <c r="H15" s="66">
        <v>56597</v>
      </c>
      <c r="I15" s="66">
        <v>46972</v>
      </c>
      <c r="J15" s="66">
        <v>51802</v>
      </c>
      <c r="K15" s="64"/>
      <c r="L15" s="66">
        <v>53422</v>
      </c>
      <c r="M15" s="64"/>
      <c r="N15" s="66">
        <v>46692</v>
      </c>
      <c r="O15" s="67" t="s">
        <v>11</v>
      </c>
      <c r="P15" s="66">
        <v>44994</v>
      </c>
      <c r="Q15" s="66">
        <v>53158</v>
      </c>
      <c r="R15" s="66">
        <v>52240</v>
      </c>
      <c r="S15" s="64"/>
      <c r="T15" s="66">
        <v>53508</v>
      </c>
      <c r="U15" s="64"/>
      <c r="V15" s="66">
        <v>62626</v>
      </c>
    </row>
    <row r="16" spans="1:22" ht="14.25">
      <c r="A16" s="20" t="s">
        <v>64</v>
      </c>
      <c r="B16" s="108">
        <v>0</v>
      </c>
      <c r="C16" s="66">
        <v>0</v>
      </c>
      <c r="D16" s="66">
        <v>95190</v>
      </c>
      <c r="E16" s="67">
        <v>2</v>
      </c>
      <c r="F16" s="66">
        <v>61379</v>
      </c>
      <c r="G16" s="66"/>
      <c r="H16" s="66">
        <v>60412</v>
      </c>
      <c r="I16" s="66">
        <v>64645</v>
      </c>
      <c r="J16" s="66">
        <v>58019</v>
      </c>
      <c r="K16" s="64" t="s">
        <v>11</v>
      </c>
      <c r="L16" s="66">
        <v>55126</v>
      </c>
      <c r="M16" s="64" t="s">
        <v>11</v>
      </c>
      <c r="N16" s="66">
        <v>38572</v>
      </c>
      <c r="O16" s="64"/>
      <c r="P16" s="66">
        <v>32923</v>
      </c>
      <c r="Q16" s="66">
        <v>36909</v>
      </c>
      <c r="R16" s="66">
        <v>40404</v>
      </c>
      <c r="S16" s="64"/>
      <c r="T16" s="66">
        <v>41595</v>
      </c>
      <c r="U16" s="64"/>
      <c r="V16" s="66">
        <v>37036</v>
      </c>
    </row>
    <row r="17" spans="1:22" ht="12.75">
      <c r="A17" s="20" t="s">
        <v>65</v>
      </c>
      <c r="B17" s="108">
        <v>0</v>
      </c>
      <c r="C17" s="66">
        <v>0</v>
      </c>
      <c r="D17" s="66">
        <v>0</v>
      </c>
      <c r="E17" s="66"/>
      <c r="F17" s="66">
        <v>5000</v>
      </c>
      <c r="G17" s="66"/>
      <c r="H17" s="66">
        <v>2775</v>
      </c>
      <c r="I17" s="66">
        <v>2775</v>
      </c>
      <c r="J17" s="66">
        <v>3000</v>
      </c>
      <c r="K17" s="64"/>
      <c r="L17" s="66">
        <v>2215</v>
      </c>
      <c r="M17" s="64"/>
      <c r="N17" s="66">
        <v>2217</v>
      </c>
      <c r="O17" s="64"/>
      <c r="P17" s="66">
        <v>2217</v>
      </c>
      <c r="Q17" s="66">
        <v>2217</v>
      </c>
      <c r="R17" s="66">
        <v>2217</v>
      </c>
      <c r="S17" s="64" t="s">
        <v>11</v>
      </c>
      <c r="T17" s="66">
        <v>2000</v>
      </c>
      <c r="U17" s="64"/>
      <c r="V17" s="66">
        <v>2000</v>
      </c>
    </row>
    <row r="18" spans="1:22" ht="12.75" outlineLevel="1">
      <c r="A18" s="20" t="s">
        <v>90</v>
      </c>
      <c r="B18" s="108">
        <f>14359+7451</f>
        <v>21810</v>
      </c>
      <c r="C18" s="66">
        <v>0</v>
      </c>
      <c r="D18" s="66">
        <v>0</v>
      </c>
      <c r="E18" s="66"/>
      <c r="F18" s="66">
        <v>0</v>
      </c>
      <c r="G18" s="66"/>
      <c r="H18" s="66">
        <v>0</v>
      </c>
      <c r="I18" s="66">
        <v>0</v>
      </c>
      <c r="J18" s="66">
        <v>0</v>
      </c>
      <c r="K18" s="64"/>
      <c r="L18" s="66">
        <v>0</v>
      </c>
      <c r="M18" s="64"/>
      <c r="N18" s="66">
        <v>0</v>
      </c>
      <c r="O18" s="64"/>
      <c r="P18" s="66">
        <v>0</v>
      </c>
      <c r="Q18" s="66">
        <v>0</v>
      </c>
      <c r="R18" s="66">
        <v>0</v>
      </c>
      <c r="S18" s="64"/>
      <c r="T18" s="66">
        <v>0</v>
      </c>
      <c r="U18" s="64"/>
      <c r="V18" s="66">
        <v>0</v>
      </c>
    </row>
    <row r="19" spans="1:22" ht="14.25">
      <c r="A19" s="20" t="s">
        <v>66</v>
      </c>
      <c r="B19" s="108">
        <v>0</v>
      </c>
      <c r="C19" s="66">
        <v>0</v>
      </c>
      <c r="D19" s="66">
        <v>-51217</v>
      </c>
      <c r="E19" s="67">
        <v>3</v>
      </c>
      <c r="F19" s="66">
        <v>0</v>
      </c>
      <c r="G19" s="66"/>
      <c r="H19" s="66">
        <v>0</v>
      </c>
      <c r="I19" s="66">
        <v>0</v>
      </c>
      <c r="J19" s="66">
        <v>0</v>
      </c>
      <c r="K19" s="64"/>
      <c r="L19" s="66">
        <v>0</v>
      </c>
      <c r="M19" s="64"/>
      <c r="N19" s="66">
        <v>0</v>
      </c>
      <c r="O19" s="64"/>
      <c r="P19" s="66">
        <v>0</v>
      </c>
      <c r="Q19" s="66">
        <v>0</v>
      </c>
      <c r="R19" s="66">
        <v>0</v>
      </c>
      <c r="S19" s="64"/>
      <c r="T19" s="66">
        <v>0</v>
      </c>
      <c r="U19" s="64"/>
      <c r="V19" s="66">
        <v>0</v>
      </c>
    </row>
    <row r="20" spans="1:22" ht="14.25">
      <c r="A20" s="20" t="s">
        <v>67</v>
      </c>
      <c r="B20" s="109">
        <v>34626</v>
      </c>
      <c r="C20" s="68">
        <f>26718+4471</f>
        <v>31189</v>
      </c>
      <c r="D20" s="68">
        <f>11420+3376</f>
        <v>14796</v>
      </c>
      <c r="E20" s="67">
        <v>4</v>
      </c>
      <c r="F20" s="68">
        <v>14796</v>
      </c>
      <c r="G20" s="68"/>
      <c r="H20" s="68">
        <v>11677</v>
      </c>
      <c r="I20" s="68">
        <v>13309</v>
      </c>
      <c r="J20" s="68">
        <v>18519</v>
      </c>
      <c r="K20" s="69"/>
      <c r="L20" s="68">
        <v>18164</v>
      </c>
      <c r="M20" s="69"/>
      <c r="N20" s="68">
        <v>20845</v>
      </c>
      <c r="O20" s="69"/>
      <c r="P20" s="70">
        <v>21625</v>
      </c>
      <c r="Q20" s="70">
        <v>21070</v>
      </c>
      <c r="R20" s="70">
        <v>24157</v>
      </c>
      <c r="S20" s="69"/>
      <c r="T20" s="68">
        <v>0</v>
      </c>
      <c r="U20" s="69"/>
      <c r="V20" s="68">
        <v>0</v>
      </c>
    </row>
    <row r="21" spans="2:22" ht="12.75">
      <c r="B21" s="10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5" customFormat="1" ht="12.75">
      <c r="A22" s="15" t="s">
        <v>68</v>
      </c>
      <c r="B22" s="110">
        <f>SUM(B11:B21)</f>
        <v>489226</v>
      </c>
      <c r="C22" s="63">
        <f>SUM(C11:C21)</f>
        <v>397430</v>
      </c>
      <c r="D22" s="63">
        <f>SUM(D11:D21)</f>
        <v>263711</v>
      </c>
      <c r="E22" s="63"/>
      <c r="F22" s="63">
        <f>SUM(F11:F21)</f>
        <v>285105</v>
      </c>
      <c r="G22" s="63"/>
      <c r="H22" s="63">
        <f>SUM(H11:H21)</f>
        <v>283101</v>
      </c>
      <c r="I22" s="63">
        <f>SUM(I11:I21)</f>
        <v>326202</v>
      </c>
      <c r="J22" s="63">
        <f>SUM(J11:J21)</f>
        <v>262347</v>
      </c>
      <c r="K22" s="63"/>
      <c r="L22" s="63">
        <f>SUM(L11:L21)</f>
        <v>251054</v>
      </c>
      <c r="M22" s="63"/>
      <c r="N22" s="63">
        <f>SUM(N11:N21)</f>
        <v>244430</v>
      </c>
      <c r="O22" s="63"/>
      <c r="P22" s="63">
        <f>SUM(P11:P21)</f>
        <v>275345</v>
      </c>
      <c r="Q22" s="63">
        <f>SUM(Q11:Q21)</f>
        <v>309678</v>
      </c>
      <c r="R22" s="63">
        <f>SUM(R11:R21)</f>
        <v>315971</v>
      </c>
      <c r="S22" s="63"/>
      <c r="T22" s="63">
        <f>SUM(T11:T21)</f>
        <v>337716</v>
      </c>
      <c r="U22" s="63"/>
      <c r="V22" s="63">
        <f>SUM(V11:V21)</f>
        <v>340425</v>
      </c>
    </row>
    <row r="23" spans="2:22" ht="12.75">
      <c r="B23" s="107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20" t="s">
        <v>11</v>
      </c>
      <c r="B24" s="107"/>
      <c r="C24" s="64"/>
      <c r="D24" s="64"/>
      <c r="E24" s="64"/>
      <c r="F24" s="64" t="s">
        <v>11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5" t="s">
        <v>69</v>
      </c>
      <c r="B25" s="107"/>
      <c r="C25" s="64"/>
      <c r="D25" s="64"/>
      <c r="E25" s="64"/>
      <c r="F25" s="64" t="s">
        <v>11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20" t="s">
        <v>59</v>
      </c>
      <c r="B26" s="107">
        <v>37655</v>
      </c>
      <c r="C26" s="64">
        <v>35830</v>
      </c>
      <c r="D26" s="64">
        <v>40767</v>
      </c>
      <c r="E26" s="64"/>
      <c r="F26" s="64">
        <v>54747</v>
      </c>
      <c r="G26" s="64"/>
      <c r="H26" s="64">
        <v>52417</v>
      </c>
      <c r="I26" s="64">
        <v>57111</v>
      </c>
      <c r="J26" s="64">
        <v>53954</v>
      </c>
      <c r="K26" s="64"/>
      <c r="L26" s="64">
        <v>51457</v>
      </c>
      <c r="M26" s="64" t="s">
        <v>11</v>
      </c>
      <c r="N26" s="64">
        <v>53457</v>
      </c>
      <c r="O26" s="64"/>
      <c r="P26" s="64">
        <v>64403</v>
      </c>
      <c r="Q26" s="64">
        <v>79453</v>
      </c>
      <c r="R26" s="64">
        <v>66172</v>
      </c>
      <c r="S26" s="64"/>
      <c r="T26" s="64">
        <v>82599</v>
      </c>
      <c r="U26" s="64"/>
      <c r="V26" s="64">
        <v>81508</v>
      </c>
    </row>
    <row r="27" spans="1:22" ht="12.75">
      <c r="A27" s="20" t="s">
        <v>61</v>
      </c>
      <c r="B27" s="107">
        <v>123132</v>
      </c>
      <c r="C27" s="64">
        <v>156789</v>
      </c>
      <c r="D27" s="64">
        <v>161249</v>
      </c>
      <c r="E27" s="64"/>
      <c r="F27" s="64">
        <v>143416</v>
      </c>
      <c r="G27" s="64"/>
      <c r="H27" s="64">
        <v>145459</v>
      </c>
      <c r="I27" s="64">
        <v>135452</v>
      </c>
      <c r="J27" s="64">
        <v>77463</v>
      </c>
      <c r="K27" s="64"/>
      <c r="L27" s="64">
        <v>53877</v>
      </c>
      <c r="M27" s="64"/>
      <c r="N27" s="64">
        <v>56486</v>
      </c>
      <c r="O27" s="64"/>
      <c r="P27" s="64">
        <v>64802</v>
      </c>
      <c r="Q27" s="64">
        <v>65407</v>
      </c>
      <c r="R27" s="64">
        <v>90152</v>
      </c>
      <c r="S27" s="64"/>
      <c r="T27" s="64">
        <v>112540</v>
      </c>
      <c r="U27" s="64"/>
      <c r="V27" s="64">
        <v>76125</v>
      </c>
    </row>
    <row r="28" spans="2:22" ht="12.75">
      <c r="B28" s="10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s="15" customFormat="1" ht="12.75">
      <c r="A29" s="15" t="s">
        <v>68</v>
      </c>
      <c r="B29" s="63">
        <f>SUM(B26:B28)</f>
        <v>160787</v>
      </c>
      <c r="C29" s="63">
        <f>SUM(C26:C28)</f>
        <v>192619</v>
      </c>
      <c r="D29" s="63">
        <f>SUM(D26:D28)</f>
        <v>202016</v>
      </c>
      <c r="E29" s="63"/>
      <c r="F29" s="63">
        <f>SUM(F26:F28)</f>
        <v>198163</v>
      </c>
      <c r="G29" s="63"/>
      <c r="H29" s="63">
        <f>SUM(H26:H28)</f>
        <v>197876</v>
      </c>
      <c r="I29" s="63">
        <f>SUM(I26:I28)</f>
        <v>192563</v>
      </c>
      <c r="J29" s="63">
        <f>SUM(J26:J27)</f>
        <v>131417</v>
      </c>
      <c r="K29" s="63"/>
      <c r="L29" s="63">
        <f>SUM(L26:L28)</f>
        <v>105334</v>
      </c>
      <c r="M29" s="63"/>
      <c r="N29" s="63">
        <f>SUM(N26:N28)</f>
        <v>109943</v>
      </c>
      <c r="O29" s="63"/>
      <c r="P29" s="63">
        <f>SUM(P26:P28)</f>
        <v>129205</v>
      </c>
      <c r="Q29" s="63">
        <f>SUM(Q26:Q28)</f>
        <v>144860</v>
      </c>
      <c r="R29" s="63">
        <f>SUM(R26:R27)</f>
        <v>156324</v>
      </c>
      <c r="S29" s="63"/>
      <c r="T29" s="63">
        <f>SUM(T26:T28)</f>
        <v>195139</v>
      </c>
      <c r="U29" s="63"/>
      <c r="V29" s="63">
        <f>SUM(V26:V28)</f>
        <v>157633</v>
      </c>
    </row>
    <row r="30" spans="2:22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2:22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20" t="s">
        <v>70</v>
      </c>
      <c r="B32" s="71">
        <f>SUM(B8,B22,B29)</f>
        <v>752688</v>
      </c>
      <c r="C32" s="71">
        <f>SUM(C8,C22,C29)</f>
        <v>680893</v>
      </c>
      <c r="D32" s="71">
        <f>SUM(D8,D22,D29)</f>
        <v>558839</v>
      </c>
      <c r="E32" s="71"/>
      <c r="F32" s="71">
        <f>SUM(F8,F22,F29)</f>
        <v>561635</v>
      </c>
      <c r="G32" s="71"/>
      <c r="H32" s="71">
        <f>SUM(H8,H22,H29)</f>
        <v>563182</v>
      </c>
      <c r="I32" s="71">
        <f>SUM(I8,I22,I29)</f>
        <v>600712</v>
      </c>
      <c r="J32" s="71">
        <f>SUM(J8,J22,J29)</f>
        <v>460851</v>
      </c>
      <c r="K32" s="64"/>
      <c r="L32" s="71">
        <f>SUM(L8,L22,L29)</f>
        <v>406354</v>
      </c>
      <c r="M32" s="64"/>
      <c r="N32" s="71">
        <f>SUM(N8,N22,N29)</f>
        <v>394502</v>
      </c>
      <c r="O32" s="64"/>
      <c r="P32" s="71">
        <f>SUM(P8,P22,P29)</f>
        <v>444549</v>
      </c>
      <c r="Q32" s="71">
        <f>SUM(Q8,Q22,Q29)</f>
        <v>482750</v>
      </c>
      <c r="R32" s="71">
        <f>SUM(R8,R22,R29)</f>
        <v>490571</v>
      </c>
      <c r="S32" s="64"/>
      <c r="T32" s="71">
        <f>SUM(T8,T22,T29)</f>
        <v>557591</v>
      </c>
      <c r="U32" s="64"/>
      <c r="V32" s="71">
        <f>SUM(V8,V22,V29)</f>
        <v>514205</v>
      </c>
    </row>
    <row r="33" spans="2:22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91</v>
      </c>
      <c r="B34" s="64"/>
      <c r="C34" s="105" t="s">
        <v>11</v>
      </c>
      <c r="D34" s="105" t="s">
        <v>11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2:22" ht="12.75" hidden="1" outlineLevel="1">
      <c r="B35" s="105">
        <f>+B8/B32</f>
        <v>0.13641110260825204</v>
      </c>
      <c r="C35" s="105">
        <f aca="true" t="shared" si="0" ref="C35:N35">+C8/C32</f>
        <v>0.13341890722918284</v>
      </c>
      <c r="D35" s="105">
        <f t="shared" si="0"/>
        <v>0.1666168610279526</v>
      </c>
      <c r="E35" s="105" t="s">
        <v>11</v>
      </c>
      <c r="F35" s="105">
        <f t="shared" si="0"/>
        <v>0.13953368290793844</v>
      </c>
      <c r="G35" s="105" t="s">
        <v>11</v>
      </c>
      <c r="H35" s="105">
        <f t="shared" si="0"/>
        <v>0.14596524746884665</v>
      </c>
      <c r="I35" s="105">
        <f t="shared" si="0"/>
        <v>0.13641645247639467</v>
      </c>
      <c r="J35" s="105">
        <f t="shared" si="0"/>
        <v>0.14557199615493946</v>
      </c>
      <c r="K35" s="105" t="s">
        <v>11</v>
      </c>
      <c r="L35" s="105">
        <f t="shared" si="0"/>
        <v>0.12296175256057526</v>
      </c>
      <c r="M35" s="105" t="s">
        <v>11</v>
      </c>
      <c r="N35" s="105">
        <f t="shared" si="0"/>
        <v>0.1017206503389083</v>
      </c>
      <c r="O35" s="64"/>
      <c r="P35" s="105">
        <f>+P8/P32</f>
        <v>0.08997658300884717</v>
      </c>
      <c r="Q35" s="64"/>
      <c r="R35" s="64"/>
      <c r="S35" s="64"/>
      <c r="T35" s="64"/>
      <c r="U35" s="64"/>
      <c r="V35" s="64"/>
    </row>
    <row r="36" spans="2:22" ht="12.75" hidden="1" outlineLevel="1">
      <c r="B36" s="105">
        <f>+B29/B32</f>
        <v>0.21361706311247156</v>
      </c>
      <c r="C36" s="105">
        <f aca="true" t="shared" si="1" ref="C36:N36">+C29/C32</f>
        <v>0.2828917318873891</v>
      </c>
      <c r="D36" s="105">
        <f t="shared" si="1"/>
        <v>0.3614923081603109</v>
      </c>
      <c r="E36" s="105" t="s">
        <v>11</v>
      </c>
      <c r="F36" s="105">
        <f t="shared" si="1"/>
        <v>0.35283235553339803</v>
      </c>
      <c r="G36" s="105" t="s">
        <v>11</v>
      </c>
      <c r="H36" s="105">
        <f t="shared" si="1"/>
        <v>0.3513535588850496</v>
      </c>
      <c r="I36" s="105">
        <f t="shared" si="1"/>
        <v>0.32055793791367576</v>
      </c>
      <c r="J36" s="105">
        <f t="shared" si="1"/>
        <v>0.28516158150899096</v>
      </c>
      <c r="K36" s="105" t="s">
        <v>11</v>
      </c>
      <c r="L36" s="105">
        <f t="shared" si="1"/>
        <v>0.25921733267052866</v>
      </c>
      <c r="M36" s="105" t="s">
        <v>11</v>
      </c>
      <c r="N36" s="105">
        <f t="shared" si="1"/>
        <v>0.2786880674876173</v>
      </c>
      <c r="O36" s="64"/>
      <c r="P36" s="105">
        <f>+P29/P32</f>
        <v>0.29064287626335905</v>
      </c>
      <c r="Q36" s="64"/>
      <c r="R36" s="64"/>
      <c r="S36" s="64"/>
      <c r="T36" s="64"/>
      <c r="U36" s="64"/>
      <c r="V36" s="64"/>
    </row>
    <row r="37" spans="2:22" ht="12.75" collapsed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2:2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3.5" thickBot="1">
      <c r="A39" s="72"/>
      <c r="B39" s="73"/>
      <c r="C39" s="73"/>
      <c r="D39" s="73"/>
      <c r="E39" s="73"/>
      <c r="F39" s="73" t="s">
        <v>95</v>
      </c>
      <c r="G39" s="73"/>
      <c r="H39" s="73"/>
      <c r="I39" s="73"/>
      <c r="J39" s="73"/>
      <c r="K39" s="72"/>
      <c r="L39" s="73"/>
      <c r="M39" s="73"/>
      <c r="N39" s="73"/>
      <c r="O39" s="73"/>
      <c r="P39" s="73"/>
      <c r="Q39" s="73"/>
      <c r="R39" s="64"/>
      <c r="S39" s="64"/>
      <c r="T39" s="64"/>
      <c r="U39" s="64"/>
      <c r="V39" s="64"/>
    </row>
    <row r="40" spans="1:22" ht="14.25" outlineLevel="1">
      <c r="A40" s="74" t="s">
        <v>71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2:22" ht="8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4.25" hidden="1" outlineLevel="1">
      <c r="A42" s="74" t="s">
        <v>72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2:22" ht="8.25" customHeight="1" hidden="1" outlineLevel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4.25" hidden="1" outlineLevel="1">
      <c r="A44" s="74" t="s">
        <v>73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2:22" ht="8.25" customHeight="1" hidden="1" outlineLevel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4.25" hidden="1" outlineLevel="1">
      <c r="A46" s="74" t="s">
        <v>74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2:22" ht="8.25" customHeight="1" hidden="1" outlineLevel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4.25" collapsed="1">
      <c r="A48" s="7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2:22" ht="8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4.25">
      <c r="A50" s="74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2:22" ht="8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4.25">
      <c r="A52" s="74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ht="8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4.25">
      <c r="A54" s="74" t="s">
        <v>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2:22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2:22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2:22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2:22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2:22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2:22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2:2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2:2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  <row r="93" spans="2:2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</row>
    <row r="94" spans="2:2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2:2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</row>
    <row r="96" spans="2:2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</row>
    <row r="97" spans="2:2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</row>
    <row r="98" spans="2:2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</row>
    <row r="99" spans="2:2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2:2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</row>
    <row r="101" spans="2:2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</row>
    <row r="102" spans="2:2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</row>
    <row r="103" spans="2:2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</row>
    <row r="104" spans="2:2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</row>
    <row r="105" spans="2:2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</row>
    <row r="106" spans="2:2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2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2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2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2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2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2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2:2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6"/>
      <c r="U113" s="76"/>
      <c r="V113" s="76"/>
    </row>
    <row r="114" spans="2:2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6"/>
      <c r="U114" s="76"/>
      <c r="V114" s="76"/>
    </row>
    <row r="115" spans="2:2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6"/>
      <c r="U115" s="76"/>
      <c r="V115" s="76"/>
    </row>
    <row r="116" spans="2:2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6"/>
      <c r="U116" s="76"/>
      <c r="V116" s="76"/>
    </row>
    <row r="117" spans="2:2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6"/>
      <c r="U117" s="76"/>
      <c r="V117" s="76"/>
    </row>
    <row r="118" spans="2:22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6"/>
      <c r="U118" s="76"/>
      <c r="V118" s="76"/>
    </row>
    <row r="119" spans="2:22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6"/>
      <c r="U119" s="76"/>
      <c r="V119" s="76"/>
    </row>
    <row r="120" spans="2:22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6"/>
      <c r="U120" s="76"/>
      <c r="V120" s="76"/>
    </row>
    <row r="121" spans="2:22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6"/>
      <c r="U121" s="76"/>
      <c r="V121" s="76"/>
    </row>
    <row r="122" spans="2:22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6"/>
      <c r="U122" s="76"/>
      <c r="V122" s="76"/>
    </row>
    <row r="123" spans="2:22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6"/>
      <c r="U123" s="76"/>
      <c r="V123" s="76"/>
    </row>
    <row r="124" spans="2:22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6"/>
      <c r="U124" s="76"/>
      <c r="V124" s="76"/>
    </row>
    <row r="125" spans="2:22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6"/>
      <c r="U125" s="76"/>
      <c r="V125" s="76"/>
    </row>
    <row r="126" spans="2:22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6"/>
      <c r="U126" s="76"/>
      <c r="V126" s="76"/>
    </row>
    <row r="127" spans="2:22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6"/>
      <c r="U127" s="76"/>
      <c r="V127" s="76"/>
    </row>
    <row r="128" spans="2:22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6"/>
      <c r="U128" s="76"/>
      <c r="V128" s="76"/>
    </row>
    <row r="129" spans="2:22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6"/>
      <c r="U129" s="76"/>
      <c r="V129" s="76"/>
    </row>
    <row r="130" spans="2:22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  <c r="U130" s="76"/>
      <c r="V130" s="76"/>
    </row>
    <row r="131" spans="2:22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6"/>
      <c r="U131" s="76"/>
      <c r="V131" s="76"/>
    </row>
    <row r="132" spans="2:22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76"/>
      <c r="V132" s="76"/>
    </row>
    <row r="133" spans="2:22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6"/>
      <c r="U133" s="76"/>
      <c r="V133" s="76"/>
    </row>
    <row r="134" spans="2:22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6"/>
      <c r="U134" s="76"/>
      <c r="V134" s="76"/>
    </row>
    <row r="135" spans="2:22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6"/>
      <c r="V135" s="76"/>
    </row>
    <row r="136" spans="2:22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6"/>
      <c r="U136" s="76"/>
      <c r="V136" s="76"/>
    </row>
    <row r="137" spans="2:22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6"/>
      <c r="U137" s="76"/>
      <c r="V137" s="76"/>
    </row>
    <row r="138" spans="2:22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6"/>
      <c r="U138" s="76"/>
      <c r="V138" s="76"/>
    </row>
    <row r="139" spans="2:22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76"/>
      <c r="V139" s="76"/>
    </row>
    <row r="140" spans="2:22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6"/>
      <c r="U140" s="76"/>
      <c r="V140" s="76"/>
    </row>
    <row r="141" spans="2:22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6"/>
      <c r="U141" s="76"/>
      <c r="V141" s="76"/>
    </row>
    <row r="142" spans="2:22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6"/>
      <c r="U142" s="76"/>
      <c r="V142" s="76"/>
    </row>
    <row r="143" spans="2:22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6"/>
      <c r="U143" s="76"/>
      <c r="V143" s="76"/>
    </row>
    <row r="144" spans="2:22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6"/>
      <c r="U144" s="76"/>
      <c r="V144" s="76"/>
    </row>
    <row r="145" spans="2:22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6"/>
      <c r="U145" s="76"/>
      <c r="V145" s="76"/>
    </row>
    <row r="146" spans="2:22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6"/>
      <c r="U146" s="76"/>
      <c r="V146" s="76"/>
    </row>
    <row r="147" spans="2:22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6"/>
      <c r="U147" s="76"/>
      <c r="V147" s="76"/>
    </row>
    <row r="148" spans="2:22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6"/>
      <c r="U148" s="76"/>
      <c r="V148" s="76"/>
    </row>
    <row r="149" spans="2:22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6"/>
      <c r="U149" s="76"/>
      <c r="V149" s="76"/>
    </row>
    <row r="150" spans="2:22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6"/>
      <c r="U150" s="76"/>
      <c r="V150" s="76"/>
    </row>
    <row r="151" spans="2:22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6"/>
      <c r="U151" s="76"/>
      <c r="V151" s="76"/>
    </row>
    <row r="152" spans="2:22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6"/>
      <c r="U152" s="76"/>
      <c r="V152" s="76"/>
    </row>
    <row r="153" spans="2:22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76"/>
      <c r="V153" s="76"/>
    </row>
    <row r="154" spans="2:22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6"/>
      <c r="U154" s="76"/>
      <c r="V154" s="76"/>
    </row>
    <row r="155" spans="2:22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6"/>
      <c r="U155" s="76"/>
      <c r="V155" s="76"/>
    </row>
    <row r="156" spans="2:22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6"/>
      <c r="U156" s="76"/>
      <c r="V156" s="76"/>
    </row>
    <row r="157" spans="2:22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6"/>
      <c r="U157" s="76"/>
      <c r="V157" s="76"/>
    </row>
    <row r="158" spans="2:22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6"/>
      <c r="U158" s="76"/>
      <c r="V158" s="76"/>
    </row>
    <row r="159" spans="2:22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6"/>
      <c r="U159" s="76"/>
      <c r="V159" s="76"/>
    </row>
    <row r="160" spans="2:22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6"/>
      <c r="U160" s="76"/>
      <c r="V160" s="76"/>
    </row>
    <row r="161" spans="2:22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6"/>
      <c r="U161" s="76"/>
      <c r="V161" s="76"/>
    </row>
    <row r="162" spans="2:22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6"/>
      <c r="U162" s="76"/>
      <c r="V162" s="76"/>
    </row>
    <row r="163" spans="2:22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6"/>
      <c r="U163" s="76"/>
      <c r="V163" s="76"/>
    </row>
    <row r="164" spans="2:22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  <c r="U164" s="76"/>
      <c r="V164" s="76"/>
    </row>
    <row r="165" spans="2:22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6"/>
      <c r="U165" s="76"/>
      <c r="V165" s="76"/>
    </row>
    <row r="166" spans="2:22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6"/>
      <c r="U166" s="76"/>
      <c r="V166" s="76"/>
    </row>
    <row r="167" spans="2:22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6"/>
      <c r="U167" s="76"/>
      <c r="V167" s="76"/>
    </row>
    <row r="168" spans="2:22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6"/>
      <c r="U168" s="76"/>
      <c r="V168" s="76"/>
    </row>
    <row r="169" spans="2:22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6"/>
      <c r="U169" s="76"/>
      <c r="V169" s="76"/>
    </row>
    <row r="170" spans="2:22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6"/>
      <c r="U170" s="76"/>
      <c r="V170" s="76"/>
    </row>
    <row r="171" spans="2:22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6"/>
      <c r="U171" s="76"/>
      <c r="V171" s="76"/>
    </row>
    <row r="172" spans="2:22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6"/>
      <c r="U172" s="76"/>
      <c r="V172" s="76"/>
    </row>
    <row r="173" spans="2:22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6"/>
      <c r="U173" s="76"/>
      <c r="V173" s="76"/>
    </row>
    <row r="174" spans="2:22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6"/>
      <c r="U174" s="76"/>
      <c r="V174" s="76"/>
    </row>
    <row r="175" spans="2:22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6"/>
      <c r="U175" s="76"/>
      <c r="V175" s="76"/>
    </row>
    <row r="176" spans="2:22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6"/>
      <c r="U176" s="76"/>
      <c r="V176" s="76"/>
    </row>
    <row r="177" spans="2:22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6"/>
      <c r="U177" s="76"/>
      <c r="V177" s="76"/>
    </row>
    <row r="178" spans="2:22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6"/>
      <c r="U178" s="76"/>
      <c r="V178" s="76"/>
    </row>
    <row r="179" spans="2:22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6"/>
      <c r="U179" s="76"/>
      <c r="V179" s="76"/>
    </row>
    <row r="180" spans="2:22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6"/>
      <c r="U180" s="76"/>
      <c r="V180" s="76"/>
    </row>
    <row r="181" spans="2:22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6"/>
      <c r="U181" s="76"/>
      <c r="V181" s="76"/>
    </row>
    <row r="182" spans="2:22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6"/>
      <c r="U182" s="76"/>
      <c r="V182" s="76"/>
    </row>
    <row r="183" spans="2:22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6"/>
      <c r="U183" s="76"/>
      <c r="V183" s="76"/>
    </row>
    <row r="184" spans="2:22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6"/>
      <c r="U184" s="76"/>
      <c r="V184" s="76"/>
    </row>
    <row r="185" spans="2:22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6"/>
      <c r="U185" s="76"/>
      <c r="V185" s="76"/>
    </row>
    <row r="186" spans="2:22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6"/>
      <c r="U186" s="76"/>
      <c r="V186" s="76"/>
    </row>
    <row r="187" spans="2:22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6"/>
      <c r="U187" s="76"/>
      <c r="V187" s="76"/>
    </row>
    <row r="188" spans="2:22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6"/>
      <c r="U188" s="76"/>
      <c r="V188" s="76"/>
    </row>
    <row r="189" spans="2:22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6"/>
      <c r="U189" s="76"/>
      <c r="V189" s="76"/>
    </row>
    <row r="190" spans="2:22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6"/>
      <c r="U190" s="76"/>
      <c r="V190" s="76"/>
    </row>
    <row r="191" spans="2:22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6"/>
      <c r="U191" s="76"/>
      <c r="V191" s="76"/>
    </row>
    <row r="192" spans="2:22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6"/>
      <c r="U192" s="76"/>
      <c r="V192" s="76"/>
    </row>
    <row r="193" spans="2:22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6"/>
      <c r="U193" s="76"/>
      <c r="V193" s="76"/>
    </row>
    <row r="194" spans="2:22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6"/>
      <c r="U194" s="76"/>
      <c r="V194" s="76"/>
    </row>
    <row r="195" spans="2:22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6"/>
      <c r="U195" s="76"/>
      <c r="V195" s="76"/>
    </row>
    <row r="196" spans="2:22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6"/>
      <c r="U196" s="76"/>
      <c r="V196" s="76"/>
    </row>
    <row r="197" spans="2:22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6"/>
      <c r="U197" s="76"/>
      <c r="V197" s="76"/>
    </row>
    <row r="198" spans="2:22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6"/>
      <c r="U198" s="76"/>
      <c r="V198" s="76"/>
    </row>
    <row r="199" spans="2:22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6"/>
      <c r="V199" s="76"/>
    </row>
    <row r="200" spans="2:22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6"/>
      <c r="U200" s="76"/>
      <c r="V200" s="76"/>
    </row>
    <row r="201" spans="2:22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6"/>
      <c r="U201" s="76"/>
      <c r="V201" s="76"/>
    </row>
    <row r="202" spans="2:22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6"/>
      <c r="U202" s="76"/>
      <c r="V202" s="76"/>
    </row>
    <row r="203" spans="2:22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6"/>
      <c r="U203" s="76"/>
      <c r="V203" s="76"/>
    </row>
    <row r="204" spans="2:22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6"/>
      <c r="U204" s="76"/>
      <c r="V204" s="76"/>
    </row>
    <row r="205" spans="2:22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6"/>
      <c r="U205" s="76"/>
      <c r="V205" s="76"/>
    </row>
    <row r="206" spans="2:22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6"/>
      <c r="U206" s="76"/>
      <c r="V206" s="76"/>
    </row>
    <row r="207" spans="2:22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6"/>
      <c r="U207" s="76"/>
      <c r="V207" s="76"/>
    </row>
    <row r="208" spans="2:22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6"/>
      <c r="U208" s="76"/>
      <c r="V208" s="76"/>
    </row>
    <row r="209" spans="2:22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6"/>
      <c r="U209" s="76"/>
      <c r="V209" s="76"/>
    </row>
    <row r="210" spans="2:22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6"/>
      <c r="U210" s="76"/>
      <c r="V210" s="76"/>
    </row>
    <row r="211" spans="2:22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6"/>
      <c r="U211" s="76"/>
      <c r="V211" s="76"/>
    </row>
    <row r="212" spans="2:22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6"/>
      <c r="U212" s="76"/>
      <c r="V212" s="76"/>
    </row>
    <row r="213" spans="2:22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6"/>
      <c r="U213" s="76"/>
      <c r="V213" s="76"/>
    </row>
    <row r="214" spans="2:22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6"/>
      <c r="U214" s="76"/>
      <c r="V214" s="76"/>
    </row>
    <row r="215" spans="2:22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6"/>
      <c r="U215" s="76"/>
      <c r="V215" s="76"/>
    </row>
    <row r="216" spans="2:22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6"/>
      <c r="U216" s="76"/>
      <c r="V216" s="76"/>
    </row>
    <row r="217" spans="2:22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6"/>
      <c r="U217" s="76"/>
      <c r="V217" s="76"/>
    </row>
    <row r="218" spans="2:22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6"/>
      <c r="U218" s="76"/>
      <c r="V218" s="76"/>
    </row>
    <row r="219" spans="2:22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6"/>
      <c r="U219" s="76"/>
      <c r="V219" s="76"/>
    </row>
    <row r="220" spans="2:22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6"/>
      <c r="U220" s="76"/>
      <c r="V220" s="76"/>
    </row>
    <row r="221" spans="2:22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6"/>
      <c r="U221" s="76"/>
      <c r="V221" s="76"/>
    </row>
    <row r="222" spans="2:22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6"/>
      <c r="U222" s="76"/>
      <c r="V222" s="76"/>
    </row>
    <row r="223" spans="2:22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6"/>
      <c r="U223" s="76"/>
      <c r="V223" s="76"/>
    </row>
    <row r="224" spans="2:22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6"/>
      <c r="U224" s="76"/>
      <c r="V224" s="76"/>
    </row>
    <row r="225" spans="2:22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6"/>
      <c r="U225" s="76"/>
      <c r="V225" s="76"/>
    </row>
    <row r="226" spans="2:22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6"/>
      <c r="U226" s="76"/>
      <c r="V226" s="76"/>
    </row>
    <row r="227" spans="2:22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6"/>
      <c r="U227" s="76"/>
      <c r="V227" s="76"/>
    </row>
    <row r="228" spans="2:22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6"/>
      <c r="U228" s="76"/>
      <c r="V228" s="76"/>
    </row>
    <row r="229" spans="2:22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6"/>
      <c r="U229" s="76"/>
      <c r="V229" s="76"/>
    </row>
    <row r="230" spans="2:22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6"/>
      <c r="U230" s="76"/>
      <c r="V230" s="76"/>
    </row>
    <row r="231" spans="2:22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6"/>
      <c r="U231" s="76"/>
      <c r="V231" s="76"/>
    </row>
    <row r="232" spans="2:22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6"/>
      <c r="U232" s="76"/>
      <c r="V232" s="76"/>
    </row>
    <row r="233" spans="2:22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6"/>
      <c r="U233" s="76"/>
      <c r="V233" s="76"/>
    </row>
    <row r="234" spans="2:22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6"/>
      <c r="U234" s="76"/>
      <c r="V234" s="76"/>
    </row>
    <row r="235" spans="2:22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6"/>
      <c r="U235" s="76"/>
      <c r="V235" s="76"/>
    </row>
    <row r="236" spans="2:22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6"/>
      <c r="U236" s="76"/>
      <c r="V236" s="76"/>
    </row>
    <row r="237" spans="2:22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6"/>
      <c r="U237" s="76"/>
      <c r="V237" s="76"/>
    </row>
    <row r="238" spans="2:22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6"/>
      <c r="U238" s="76"/>
      <c r="V238" s="76"/>
    </row>
    <row r="239" spans="2:22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6"/>
      <c r="U239" s="76"/>
      <c r="V239" s="76"/>
    </row>
    <row r="240" spans="2:22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6"/>
      <c r="U240" s="76"/>
      <c r="V240" s="76"/>
    </row>
    <row r="241" spans="2:22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6"/>
      <c r="U241" s="76"/>
      <c r="V241" s="76"/>
    </row>
    <row r="242" spans="2:22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6"/>
      <c r="U242" s="76"/>
      <c r="V242" s="76"/>
    </row>
    <row r="243" spans="2:22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6"/>
      <c r="U243" s="76"/>
      <c r="V243" s="76"/>
    </row>
    <row r="244" spans="2:22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6"/>
      <c r="U244" s="76"/>
      <c r="V244" s="76"/>
    </row>
    <row r="245" spans="2:22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6"/>
      <c r="U245" s="76"/>
      <c r="V245" s="76"/>
    </row>
    <row r="246" spans="2:22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6"/>
      <c r="U246" s="76"/>
      <c r="V246" s="76"/>
    </row>
    <row r="247" spans="2:22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6"/>
      <c r="U247" s="76"/>
      <c r="V247" s="76"/>
    </row>
    <row r="248" spans="2:22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6"/>
      <c r="U248" s="76"/>
      <c r="V248" s="76"/>
    </row>
    <row r="249" spans="2:22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6"/>
      <c r="U249" s="76"/>
      <c r="V249" s="76"/>
    </row>
    <row r="250" spans="2:22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6"/>
      <c r="U250" s="76"/>
      <c r="V250" s="76"/>
    </row>
    <row r="251" spans="2:22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6"/>
      <c r="U251" s="76"/>
      <c r="V251" s="76"/>
    </row>
    <row r="252" spans="2:22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6"/>
      <c r="U252" s="76"/>
      <c r="V252" s="76"/>
    </row>
    <row r="253" spans="2:22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6"/>
      <c r="U253" s="76"/>
      <c r="V253" s="76"/>
    </row>
    <row r="254" spans="2:22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6"/>
      <c r="U254" s="76"/>
      <c r="V254" s="76"/>
    </row>
    <row r="255" spans="2:22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6"/>
      <c r="U255" s="76"/>
      <c r="V255" s="76"/>
    </row>
    <row r="256" spans="2:22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6"/>
      <c r="U256" s="76"/>
      <c r="V256" s="76"/>
    </row>
    <row r="257" spans="2:22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6"/>
      <c r="U257" s="76"/>
      <c r="V257" s="76"/>
    </row>
    <row r="258" spans="2:22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6"/>
      <c r="U258" s="76"/>
      <c r="V258" s="76"/>
    </row>
    <row r="259" spans="2:22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6"/>
      <c r="U259" s="76"/>
      <c r="V259" s="76"/>
    </row>
    <row r="260" spans="2:22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6"/>
      <c r="U260" s="76"/>
      <c r="V260" s="76"/>
    </row>
    <row r="261" spans="2:22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6"/>
      <c r="U261" s="76"/>
      <c r="V261" s="76"/>
    </row>
    <row r="262" spans="2:22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6"/>
      <c r="U262" s="76"/>
      <c r="V262" s="76"/>
    </row>
    <row r="263" spans="2:22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6"/>
      <c r="U263" s="76"/>
      <c r="V263" s="76"/>
    </row>
    <row r="264" spans="2:22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6"/>
      <c r="U264" s="76"/>
      <c r="V264" s="76"/>
    </row>
    <row r="265" spans="2:22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6"/>
      <c r="U265" s="76"/>
      <c r="V265" s="76"/>
    </row>
    <row r="266" spans="2:22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6"/>
      <c r="U266" s="76"/>
      <c r="V266" s="76"/>
    </row>
    <row r="267" spans="2:22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6"/>
      <c r="U267" s="76"/>
      <c r="V267" s="76"/>
    </row>
    <row r="268" spans="2:22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6"/>
      <c r="U268" s="76"/>
      <c r="V268" s="76"/>
    </row>
    <row r="269" spans="2:22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6"/>
      <c r="U269" s="76"/>
      <c r="V269" s="76"/>
    </row>
    <row r="270" spans="2:22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6"/>
      <c r="U270" s="76"/>
      <c r="V270" s="76"/>
    </row>
    <row r="271" spans="2:22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6"/>
      <c r="U271" s="76"/>
      <c r="V271" s="76"/>
    </row>
    <row r="272" spans="2:22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6"/>
      <c r="V272" s="76"/>
    </row>
    <row r="273" spans="2:22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6"/>
      <c r="U273" s="76"/>
      <c r="V273" s="76"/>
    </row>
    <row r="274" spans="2:22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6"/>
      <c r="U274" s="76"/>
      <c r="V274" s="76"/>
    </row>
    <row r="275" spans="2:22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6"/>
      <c r="U275" s="76"/>
      <c r="V275" s="76"/>
    </row>
    <row r="276" spans="2:22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6"/>
      <c r="U276" s="76"/>
      <c r="V276" s="76"/>
    </row>
    <row r="277" spans="2:22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6"/>
      <c r="U277" s="76"/>
      <c r="V277" s="76"/>
    </row>
    <row r="278" spans="2:22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6"/>
      <c r="U278" s="76"/>
      <c r="V278" s="76"/>
    </row>
    <row r="279" spans="2:22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6"/>
      <c r="U279" s="76"/>
      <c r="V279" s="76"/>
    </row>
    <row r="280" spans="2:22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6"/>
      <c r="U280" s="76"/>
      <c r="V280" s="76"/>
    </row>
    <row r="281" spans="2:22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6"/>
      <c r="U281" s="76"/>
      <c r="V281" s="76"/>
    </row>
    <row r="282" spans="2:22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6"/>
      <c r="U282" s="76"/>
      <c r="V282" s="76"/>
    </row>
    <row r="283" spans="2:22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6"/>
      <c r="U283" s="76"/>
      <c r="V283" s="76"/>
    </row>
    <row r="284" spans="2:22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6"/>
      <c r="U284" s="76"/>
      <c r="V284" s="76"/>
    </row>
    <row r="285" spans="2:22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6"/>
      <c r="U285" s="76"/>
      <c r="V285" s="76"/>
    </row>
    <row r="286" spans="2:22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6"/>
      <c r="U286" s="76"/>
      <c r="V286" s="76"/>
    </row>
    <row r="287" spans="2:22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6"/>
      <c r="U287" s="76"/>
      <c r="V287" s="76"/>
    </row>
    <row r="288" spans="2:22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6"/>
      <c r="U288" s="76"/>
      <c r="V288" s="76"/>
    </row>
    <row r="289" spans="2:22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6"/>
      <c r="U289" s="76"/>
      <c r="V289" s="76"/>
    </row>
    <row r="290" spans="2:22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6"/>
      <c r="U290" s="76"/>
      <c r="V290" s="76"/>
    </row>
    <row r="291" spans="2:22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6"/>
      <c r="U291" s="76"/>
      <c r="V291" s="76"/>
    </row>
    <row r="292" spans="2:22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6"/>
      <c r="U292" s="76"/>
      <c r="V292" s="76"/>
    </row>
    <row r="293" spans="2:22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6"/>
      <c r="U293" s="76"/>
      <c r="V293" s="76"/>
    </row>
    <row r="294" spans="2:22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6"/>
      <c r="U294" s="76"/>
      <c r="V294" s="76"/>
    </row>
    <row r="295" spans="2:22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6"/>
      <c r="U295" s="76"/>
      <c r="V295" s="76"/>
    </row>
    <row r="296" spans="2:22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6"/>
      <c r="U296" s="76"/>
      <c r="V296" s="76"/>
    </row>
    <row r="297" spans="2:22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6"/>
      <c r="U297" s="76"/>
      <c r="V297" s="76"/>
    </row>
    <row r="298" spans="2:22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6"/>
      <c r="U298" s="76"/>
      <c r="V298" s="76"/>
    </row>
    <row r="299" spans="2:22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6"/>
      <c r="U299" s="76"/>
      <c r="V299" s="76"/>
    </row>
    <row r="300" spans="2:22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6"/>
      <c r="U300" s="76"/>
      <c r="V300" s="76"/>
    </row>
    <row r="301" spans="2:22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6"/>
      <c r="U301" s="76"/>
      <c r="V301" s="76"/>
    </row>
    <row r="302" spans="2:22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6"/>
      <c r="U302" s="76"/>
      <c r="V302" s="76"/>
    </row>
    <row r="303" spans="2:22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6"/>
      <c r="U303" s="76"/>
      <c r="V303" s="76"/>
    </row>
    <row r="304" spans="2:22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6"/>
      <c r="U304" s="76"/>
      <c r="V304" s="76"/>
    </row>
    <row r="305" spans="2:22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6"/>
      <c r="U305" s="76"/>
      <c r="V305" s="76"/>
    </row>
    <row r="306" spans="2:22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6"/>
      <c r="U306" s="76"/>
      <c r="V306" s="76"/>
    </row>
    <row r="307" spans="2:22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6"/>
      <c r="U307" s="76"/>
      <c r="V307" s="76"/>
    </row>
    <row r="308" spans="2:22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6"/>
      <c r="U308" s="76"/>
      <c r="V308" s="76"/>
    </row>
    <row r="309" spans="2:22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6"/>
      <c r="U309" s="76"/>
      <c r="V309" s="76"/>
    </row>
    <row r="310" spans="2:22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6"/>
      <c r="U310" s="76"/>
      <c r="V310" s="76"/>
    </row>
    <row r="311" spans="2:22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6"/>
      <c r="U311" s="76"/>
      <c r="V311" s="76"/>
    </row>
    <row r="312" spans="2:22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6"/>
      <c r="U312" s="76"/>
      <c r="V312" s="76"/>
    </row>
    <row r="313" spans="2:22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6"/>
      <c r="U313" s="76"/>
      <c r="V313" s="76"/>
    </row>
    <row r="314" spans="2:22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6"/>
      <c r="U314" s="76"/>
      <c r="V314" s="76"/>
    </row>
    <row r="315" spans="2:22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6"/>
      <c r="U315" s="76"/>
      <c r="V315" s="76"/>
    </row>
    <row r="316" spans="2:22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6"/>
      <c r="U316" s="76"/>
      <c r="V316" s="76"/>
    </row>
    <row r="317" spans="2:22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6"/>
      <c r="U317" s="76"/>
      <c r="V317" s="76"/>
    </row>
    <row r="318" spans="2:22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6"/>
      <c r="U318" s="76"/>
      <c r="V318" s="76"/>
    </row>
    <row r="319" spans="2:22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6"/>
      <c r="U319" s="76"/>
      <c r="V319" s="76"/>
    </row>
    <row r="320" spans="2:22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6"/>
      <c r="U320" s="76"/>
      <c r="V320" s="76"/>
    </row>
    <row r="321" spans="2:22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6"/>
      <c r="U321" s="76"/>
      <c r="V321" s="76"/>
    </row>
    <row r="322" spans="2:22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6"/>
      <c r="U322" s="76"/>
      <c r="V322" s="76"/>
    </row>
    <row r="323" spans="2:22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6"/>
      <c r="U323" s="76"/>
      <c r="V323" s="76"/>
    </row>
    <row r="324" spans="2:22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6"/>
      <c r="U324" s="76"/>
      <c r="V324" s="76"/>
    </row>
    <row r="325" spans="2:22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6"/>
      <c r="U325" s="76"/>
      <c r="V325" s="76"/>
    </row>
    <row r="326" spans="2:22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6"/>
      <c r="U326" s="76"/>
      <c r="V326" s="76"/>
    </row>
    <row r="327" spans="2:22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6"/>
      <c r="U327" s="76"/>
      <c r="V327" s="76"/>
    </row>
    <row r="328" spans="2:22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6"/>
      <c r="U328" s="76"/>
      <c r="V328" s="76"/>
    </row>
    <row r="329" spans="2:22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6"/>
      <c r="U329" s="76"/>
      <c r="V329" s="76"/>
    </row>
    <row r="330" spans="2:22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6"/>
      <c r="U330" s="76"/>
      <c r="V330" s="76"/>
    </row>
    <row r="331" spans="2:22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6"/>
      <c r="U331" s="76"/>
      <c r="V331" s="76"/>
    </row>
    <row r="332" spans="2:19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</row>
    <row r="333" spans="2:19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spans="2:19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</row>
    <row r="335" spans="2:19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spans="2:19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</row>
    <row r="337" spans="2:19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</row>
    <row r="338" spans="2:19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2:19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2:19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</row>
    <row r="341" spans="2:19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2:19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</row>
    <row r="343" spans="2:19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spans="2:19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2:19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2:19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</row>
    <row r="347" spans="2:19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spans="2:19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spans="2:19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spans="2:19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spans="2:19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2:19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2:19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2:19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</row>
    <row r="355" spans="2:19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spans="2:19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</row>
    <row r="357" spans="2:19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2:19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</row>
    <row r="359" spans="2:19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spans="2:19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</row>
    <row r="361" spans="2:19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spans="2:19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</row>
    <row r="363" spans="2:19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2:19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</row>
    <row r="365" spans="2:19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2:19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2:19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spans="2:19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</row>
    <row r="369" spans="2:19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</row>
    <row r="370" spans="2:19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</row>
    <row r="371" spans="2:19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spans="2:19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</row>
    <row r="373" spans="2:19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2:19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</row>
    <row r="375" spans="2:19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2:19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</row>
    <row r="377" spans="2:19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spans="2:19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</row>
    <row r="379" spans="2:19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2:19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2:19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spans="2:19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</row>
    <row r="383" spans="2:19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spans="2:19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</row>
    <row r="385" spans="2:19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2:19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</row>
    <row r="387" spans="2:19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spans="2:19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</row>
    <row r="389" spans="2:19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2:19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</row>
    <row r="391" spans="2:19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</sheetData>
  <mergeCells count="1">
    <mergeCell ref="F2:H2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91" r:id="rId1"/>
  <headerFooter alignWithMargins="0"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19" t="s">
        <v>92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2.7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6" spans="1:18" s="87" customFormat="1" ht="12.75">
      <c r="A6" s="87" t="s">
        <v>2</v>
      </c>
      <c r="C6" s="118" t="s">
        <v>15</v>
      </c>
      <c r="D6" s="118"/>
      <c r="E6" s="88"/>
      <c r="F6" s="118" t="s">
        <v>4</v>
      </c>
      <c r="G6" s="118"/>
      <c r="H6" s="88"/>
      <c r="I6" s="118" t="s">
        <v>5</v>
      </c>
      <c r="J6" s="118"/>
      <c r="K6" s="88"/>
      <c r="L6" s="118" t="s">
        <v>16</v>
      </c>
      <c r="M6" s="118"/>
      <c r="N6" s="88"/>
      <c r="O6" s="89" t="s">
        <v>78</v>
      </c>
      <c r="Q6" s="87" t="s">
        <v>34</v>
      </c>
      <c r="R6" s="87" t="s">
        <v>79</v>
      </c>
    </row>
    <row r="7" spans="1:18" s="87" customFormat="1" ht="12.75">
      <c r="A7" s="87" t="s">
        <v>7</v>
      </c>
      <c r="C7" s="88" t="s">
        <v>11</v>
      </c>
      <c r="D7" s="88"/>
      <c r="E7" s="88"/>
      <c r="F7" s="118" t="s">
        <v>9</v>
      </c>
      <c r="G7" s="118"/>
      <c r="H7" s="88"/>
      <c r="I7" s="118" t="s">
        <v>10</v>
      </c>
      <c r="J7" s="118"/>
      <c r="K7" s="88"/>
      <c r="L7" s="88" t="s">
        <v>11</v>
      </c>
      <c r="M7" s="88"/>
      <c r="N7" s="88"/>
      <c r="O7" s="89" t="s">
        <v>82</v>
      </c>
      <c r="Q7" s="87" t="s">
        <v>79</v>
      </c>
      <c r="R7" s="87" t="s">
        <v>80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88</v>
      </c>
      <c r="D9" s="88" t="s">
        <v>13</v>
      </c>
      <c r="E9" s="88"/>
      <c r="F9" s="88" t="s">
        <v>88</v>
      </c>
      <c r="G9" s="88" t="s">
        <v>13</v>
      </c>
      <c r="H9" s="88"/>
      <c r="I9" s="88" t="s">
        <v>87</v>
      </c>
      <c r="J9" s="88" t="s">
        <v>13</v>
      </c>
      <c r="K9" s="88"/>
      <c r="L9" s="88" t="s">
        <v>88</v>
      </c>
      <c r="M9" s="88" t="s">
        <v>13</v>
      </c>
      <c r="N9" s="88"/>
      <c r="O9" s="90" t="s">
        <v>83</v>
      </c>
      <c r="Q9" s="90" t="s">
        <v>81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+Premiums!V32-Premiums!V15-Premiums!V16-Premiums!V17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+Premiums!T32-Premiums!T15-Premiums!T16-Premiums!T17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+Premiums!R32-Premiums!R15-Premiums!R16-Premiums!R17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+Premiums!Q32-Premiums!Q15-Premiums!Q16-Premiums!Q17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+Premiums!P32-Premiums!P15-Premiums!P16-Premiums!P17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+Premiums!N32-Premiums!N15-Premiums!N16-Premiums!N17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+Premiums!L32-Premiums!L15-Premiums!L16-Premiums!L17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+Premiums!J32-Premiums!J15-Premiums!J16-Premiums!J17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+Premiums!I32-Premiums!I15-Premiums!I16-Premiums!I17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+Premiums!H32-Premiums!H15-Premiums!H16-Premiums!H17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+Premiums!F32-Premiums!F15-Premiums!F16-Premiums!F17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+Premiums!D32-Premiums!D15-Premiums!D16-Premiums!D17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+Premiums!V53-Premiums!V36-Premiums!V37-Premiums!V38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+Premiums!T53-Premiums!T36-Premiums!T37-Premiums!T38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+Premiums!R53-Premiums!R36-Premiums!R37-Premiums!R38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+Premiums!Q53-Premiums!Q36-Premiums!Q37-Premiums!Q38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+Premiums!P53-Premiums!P36-Premiums!P37-Premiums!P38</f>
        <v>-0.29064287626335905</v>
      </c>
      <c r="Q37" s="95">
        <f t="shared" si="2"/>
        <v>3846400.46</v>
      </c>
      <c r="R37" s="88">
        <f t="shared" si="3"/>
        <v>-7.55623028038425E-08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+Premiums!N53-Premiums!N36-Premiums!N37-Premiums!N38</f>
        <v>-0.2786880674876173</v>
      </c>
      <c r="Q38" s="95">
        <f t="shared" si="2"/>
        <v>2274826.52</v>
      </c>
      <c r="R38" s="88">
        <f t="shared" si="3"/>
        <v>-1.2250959140726797E-07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+Premiums!L53-Premiums!L36-Premiums!L37-Premiums!L38</f>
        <v>-0.25921733267052866</v>
      </c>
      <c r="Q39" s="95">
        <f t="shared" si="2"/>
        <v>2620363.57</v>
      </c>
      <c r="R39" s="88">
        <f t="shared" si="3"/>
        <v>-9.892418580316649E-08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+Premiums!J53-Premiums!J36-Premiums!J37-Premiums!J38</f>
        <v>-0.28516158150899096</v>
      </c>
      <c r="Q40" s="95">
        <f t="shared" si="2"/>
        <v>3023967.0900000003</v>
      </c>
      <c r="R40" s="88">
        <f t="shared" si="3"/>
        <v>-9.4300491050976E-08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+Premiums!I53-Premiums!I36-Premiums!I37-Premiums!I38</f>
        <v>-0.32055793791367576</v>
      </c>
      <c r="Q41" s="95">
        <f t="shared" si="2"/>
        <v>3762295.35</v>
      </c>
      <c r="R41" s="88">
        <f t="shared" si="3"/>
        <v>-8.520275738417925E-08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+Premiums!H53-Premiums!H36-Premiums!H37-Premiums!H38</f>
        <v>-0.3513535588850496</v>
      </c>
      <c r="Q42" s="95">
        <f t="shared" si="2"/>
        <v>3146542.78</v>
      </c>
      <c r="R42" s="88">
        <f t="shared" si="3"/>
        <v>-1.116633662565521E-07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+Premiums!F53-Premiums!F36-Premiums!F37-Premiums!F38</f>
        <v>-0.35283235553339803</v>
      </c>
      <c r="Q43" s="95">
        <f t="shared" si="2"/>
        <v>3611800.28</v>
      </c>
      <c r="R43" s="88">
        <f t="shared" si="3"/>
        <v>-9.768877794466478E-08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>
        <f>+Premiums!D53-Premiums!D36-Premiums!D37-Premiums!D38</f>
        <v>-0.3614923081603109</v>
      </c>
      <c r="Q44" s="95">
        <f t="shared" si="2"/>
        <v>1662928.75</v>
      </c>
      <c r="R44" s="88">
        <f t="shared" si="3"/>
        <v>-2.1738292044100562E-07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>
        <f>SUM(O31:O46)</f>
        <v>-2.4999460184229303</v>
      </c>
      <c r="Q47" s="99">
        <f>SUM(Q31:Q46)</f>
        <v>36849461.410000004</v>
      </c>
      <c r="R47" s="102">
        <f>+O47/Q47</f>
        <v>-6.784213181863518E-08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2003-12-15T14:54:03Z</cp:lastPrinted>
  <dcterms:created xsi:type="dcterms:W3CDTF">2002-05-13T13:35:04Z</dcterms:created>
  <dcterms:modified xsi:type="dcterms:W3CDTF">2003-12-23T16:50:48Z</dcterms:modified>
  <cp:category/>
  <cp:version/>
  <cp:contentType/>
  <cp:contentStatus/>
</cp:coreProperties>
</file>