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U Data Book for Web\Student Information\Enrollment by Geographic Origin(OK)\"/>
    </mc:Choice>
  </mc:AlternateContent>
  <bookViews>
    <workbookView xWindow="0" yWindow="0" windowWidth="20160" windowHeight="9045"/>
  </bookViews>
  <sheets>
    <sheet name="county" sheetId="1" r:id="rId1"/>
    <sheet name="country" sheetId="2" r:id="rId2"/>
    <sheet name="state" sheetId="3" r:id="rId3"/>
  </sheets>
  <definedNames>
    <definedName name="_xlnm.Print_Titles" localSheetId="0">county!$4:$4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3" l="1"/>
  <c r="H50" i="3"/>
  <c r="G50" i="3"/>
  <c r="F50" i="3"/>
  <c r="D50" i="3"/>
  <c r="C50" i="3"/>
  <c r="B50" i="3"/>
  <c r="B51" i="3"/>
  <c r="F69" i="2"/>
  <c r="D66" i="2"/>
  <c r="D68" i="2"/>
  <c r="D65" i="2"/>
  <c r="I69" i="2"/>
  <c r="H69" i="2"/>
  <c r="G69" i="2"/>
  <c r="D69" i="2"/>
  <c r="C69" i="2"/>
  <c r="B69" i="2" l="1"/>
  <c r="B70" i="2" s="1"/>
  <c r="C70" i="2"/>
  <c r="B93" i="1" l="1"/>
  <c r="B92" i="1"/>
  <c r="B91" i="1"/>
  <c r="P90" i="1"/>
  <c r="O90" i="1"/>
  <c r="N90" i="1"/>
  <c r="M90" i="1"/>
  <c r="L90" i="1"/>
  <c r="K90" i="1"/>
  <c r="J90" i="1"/>
  <c r="I90" i="1"/>
  <c r="G90" i="1"/>
  <c r="F90" i="1"/>
  <c r="E90" i="1"/>
  <c r="D90" i="1"/>
  <c r="C90" i="1"/>
  <c r="B90" i="1"/>
  <c r="P89" i="1"/>
  <c r="O89" i="1"/>
  <c r="N89" i="1"/>
  <c r="M89" i="1"/>
  <c r="L89" i="1"/>
  <c r="K89" i="1"/>
  <c r="J89" i="1"/>
  <c r="I89" i="1"/>
  <c r="G89" i="1"/>
  <c r="F89" i="1"/>
  <c r="E89" i="1"/>
  <c r="D89" i="1"/>
  <c r="C89" i="1"/>
  <c r="B89" i="1"/>
  <c r="P88" i="1"/>
  <c r="O88" i="1"/>
  <c r="N88" i="1"/>
  <c r="M88" i="1"/>
  <c r="L88" i="1"/>
  <c r="K88" i="1"/>
  <c r="J88" i="1"/>
  <c r="I88" i="1"/>
  <c r="G88" i="1"/>
  <c r="F88" i="1"/>
  <c r="E88" i="1"/>
  <c r="D88" i="1"/>
  <c r="C88" i="1"/>
  <c r="B88" i="1"/>
  <c r="P87" i="1"/>
  <c r="O87" i="1"/>
  <c r="N87" i="1"/>
  <c r="M87" i="1"/>
  <c r="L87" i="1"/>
  <c r="K87" i="1"/>
  <c r="J87" i="1"/>
  <c r="I87" i="1"/>
  <c r="G87" i="1"/>
  <c r="F87" i="1"/>
  <c r="E87" i="1"/>
  <c r="D87" i="1"/>
  <c r="C87" i="1"/>
  <c r="B87" i="1"/>
  <c r="P91" i="1" l="1"/>
  <c r="O91" i="1"/>
  <c r="N91" i="1"/>
  <c r="M91" i="1"/>
  <c r="L91" i="1"/>
  <c r="K91" i="1"/>
  <c r="J91" i="1"/>
  <c r="I91" i="1"/>
  <c r="D91" i="1"/>
  <c r="B81" i="1"/>
  <c r="B84" i="1" s="1"/>
  <c r="D49" i="3" l="1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E5" i="1" l="1"/>
  <c r="F5" i="1"/>
  <c r="F6" i="1"/>
  <c r="F7" i="1"/>
  <c r="F8" i="1"/>
  <c r="E9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E29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E56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D81" i="1"/>
  <c r="D84" i="1" s="1"/>
  <c r="F82" i="1"/>
  <c r="F83" i="1"/>
  <c r="F91" i="1" s="1"/>
  <c r="F81" i="1" l="1"/>
  <c r="F96" i="1"/>
  <c r="F95" i="1"/>
  <c r="O81" i="1"/>
  <c r="M81" i="1"/>
  <c r="M84" i="1" s="1"/>
  <c r="K81" i="1"/>
  <c r="K84" i="1" s="1"/>
  <c r="K94" i="1" s="1"/>
  <c r="K97" i="1" s="1"/>
  <c r="L57" i="1" s="1"/>
  <c r="I81" i="1"/>
  <c r="I84" i="1" s="1"/>
  <c r="N77" i="1"/>
  <c r="P70" i="1"/>
  <c r="P67" i="1"/>
  <c r="L66" i="1"/>
  <c r="P65" i="1"/>
  <c r="L65" i="1"/>
  <c r="L60" i="1"/>
  <c r="P59" i="1"/>
  <c r="P56" i="1"/>
  <c r="N56" i="1"/>
  <c r="P54" i="1"/>
  <c r="P41" i="1"/>
  <c r="P39" i="1"/>
  <c r="P37" i="1"/>
  <c r="P34" i="1"/>
  <c r="P33" i="1"/>
  <c r="N33" i="1"/>
  <c r="L33" i="1"/>
  <c r="J30" i="1"/>
  <c r="P29" i="1"/>
  <c r="N29" i="1"/>
  <c r="P27" i="1"/>
  <c r="N27" i="1"/>
  <c r="P25" i="1"/>
  <c r="P24" i="1"/>
  <c r="L24" i="1"/>
  <c r="P23" i="1"/>
  <c r="N23" i="1"/>
  <c r="P21" i="1"/>
  <c r="L21" i="1"/>
  <c r="P20" i="1"/>
  <c r="P18" i="1"/>
  <c r="N18" i="1"/>
  <c r="P17" i="1"/>
  <c r="N17" i="1"/>
  <c r="L17" i="1"/>
  <c r="P15" i="1"/>
  <c r="P14" i="1"/>
  <c r="N14" i="1"/>
  <c r="L14" i="1"/>
  <c r="P13" i="1"/>
  <c r="N13" i="1"/>
  <c r="P10" i="1"/>
  <c r="N10" i="1"/>
  <c r="L10" i="1"/>
  <c r="J10" i="1"/>
  <c r="P9" i="1"/>
  <c r="N9" i="1"/>
  <c r="L9" i="1"/>
  <c r="P8" i="1"/>
  <c r="N8" i="1"/>
  <c r="L8" i="1"/>
  <c r="P6" i="1"/>
  <c r="L6" i="1"/>
  <c r="P5" i="1"/>
  <c r="J5" i="1"/>
  <c r="L16" i="1" l="1"/>
  <c r="L45" i="1"/>
  <c r="L37" i="1"/>
  <c r="L43" i="1"/>
  <c r="L11" i="1"/>
  <c r="L55" i="1"/>
  <c r="L67" i="1"/>
  <c r="L46" i="1"/>
  <c r="L78" i="1"/>
  <c r="L31" i="1"/>
  <c r="L59" i="1"/>
  <c r="L51" i="1"/>
  <c r="L18" i="1"/>
  <c r="L29" i="1"/>
  <c r="L15" i="1"/>
  <c r="L39" i="1"/>
  <c r="L40" i="1"/>
  <c r="G51" i="3"/>
  <c r="G70" i="2"/>
  <c r="F84" i="1"/>
  <c r="O92" i="1"/>
  <c r="M92" i="1"/>
  <c r="D92" i="1"/>
  <c r="F92" i="1"/>
  <c r="B94" i="1"/>
  <c r="I94" i="1"/>
  <c r="O84" i="1"/>
  <c r="D94" i="1"/>
  <c r="I92" i="1"/>
  <c r="M94" i="1"/>
  <c r="M97" i="1" s="1"/>
  <c r="K92" i="1"/>
  <c r="K93" i="1" s="1"/>
  <c r="N68" i="1" l="1"/>
  <c r="N30" i="1"/>
  <c r="N71" i="1"/>
  <c r="N67" i="1"/>
  <c r="N43" i="1"/>
  <c r="N51" i="1"/>
  <c r="N78" i="1"/>
  <c r="N53" i="1"/>
  <c r="N46" i="1"/>
  <c r="N40" i="1"/>
  <c r="N57" i="1"/>
  <c r="N37" i="1"/>
  <c r="N63" i="1"/>
  <c r="N15" i="1"/>
  <c r="H51" i="3"/>
  <c r="H70" i="2"/>
  <c r="D97" i="1"/>
  <c r="D93" i="1"/>
  <c r="L84" i="1"/>
  <c r="L49" i="1"/>
  <c r="L5" i="1"/>
  <c r="L23" i="1"/>
  <c r="L72" i="1"/>
  <c r="L25" i="1"/>
  <c r="L22" i="1"/>
  <c r="L71" i="1"/>
  <c r="L34" i="1"/>
  <c r="L75" i="1"/>
  <c r="L41" i="1"/>
  <c r="L79" i="1"/>
  <c r="L38" i="1"/>
  <c r="L27" i="1"/>
  <c r="L62" i="1"/>
  <c r="L20" i="1"/>
  <c r="L19" i="1"/>
  <c r="L93" i="1"/>
  <c r="L94" i="1"/>
  <c r="I97" i="1"/>
  <c r="I93" i="1"/>
  <c r="B97" i="1"/>
  <c r="O94" i="1"/>
  <c r="O97" i="1" s="1"/>
  <c r="M93" i="1"/>
  <c r="L96" i="1"/>
  <c r="L95" i="1"/>
  <c r="L80" i="1"/>
  <c r="L76" i="1"/>
  <c r="L32" i="1"/>
  <c r="L7" i="1"/>
  <c r="L68" i="1"/>
  <c r="L52" i="1"/>
  <c r="L69" i="1"/>
  <c r="L53" i="1"/>
  <c r="L44" i="1"/>
  <c r="L58" i="1"/>
  <c r="L50" i="1"/>
  <c r="L70" i="1"/>
  <c r="L77" i="1"/>
  <c r="L73" i="1"/>
  <c r="L42" i="1"/>
  <c r="L26" i="1"/>
  <c r="L35" i="1"/>
  <c r="L74" i="1"/>
  <c r="L61" i="1"/>
  <c r="L36" i="1"/>
  <c r="L28" i="1"/>
  <c r="L12" i="1"/>
  <c r="L54" i="1"/>
  <c r="L64" i="1"/>
  <c r="L30" i="1"/>
  <c r="L63" i="1"/>
  <c r="L48" i="1"/>
  <c r="L56" i="1"/>
  <c r="L47" i="1"/>
  <c r="P71" i="1" l="1"/>
  <c r="P62" i="1"/>
  <c r="P45" i="1"/>
  <c r="P35" i="1"/>
  <c r="P11" i="1"/>
  <c r="P78" i="1"/>
  <c r="P55" i="1"/>
  <c r="P32" i="1"/>
  <c r="P77" i="1"/>
  <c r="P68" i="1"/>
  <c r="P43" i="1"/>
  <c r="P30" i="1"/>
  <c r="J56" i="1"/>
  <c r="J34" i="1"/>
  <c r="J20" i="1"/>
  <c r="J45" i="1"/>
  <c r="J29" i="1"/>
  <c r="C51" i="3"/>
  <c r="E30" i="1"/>
  <c r="E68" i="1"/>
  <c r="E43" i="1"/>
  <c r="E77" i="1"/>
  <c r="L92" i="1"/>
  <c r="P66" i="1"/>
  <c r="P53" i="1"/>
  <c r="P61" i="1"/>
  <c r="P57" i="1"/>
  <c r="P51" i="1"/>
  <c r="P22" i="1"/>
  <c r="P46" i="1"/>
  <c r="P63" i="1"/>
  <c r="P75" i="1"/>
  <c r="J55" i="1"/>
  <c r="J32" i="1"/>
  <c r="J21" i="1"/>
  <c r="J15" i="1"/>
  <c r="J25" i="1"/>
  <c r="J59" i="1"/>
  <c r="J57" i="1"/>
  <c r="J8" i="1"/>
  <c r="E70" i="1"/>
  <c r="E10" i="1"/>
  <c r="E66" i="1"/>
  <c r="E78" i="1"/>
  <c r="E46" i="1"/>
  <c r="E63" i="1"/>
  <c r="E37" i="1"/>
  <c r="C45" i="1"/>
  <c r="C51" i="1"/>
  <c r="C59" i="1"/>
  <c r="C21" i="1"/>
  <c r="I51" i="3"/>
  <c r="I70" i="2"/>
  <c r="F51" i="3"/>
  <c r="F70" i="2"/>
  <c r="C82" i="1"/>
  <c r="E82" i="1"/>
  <c r="C83" i="1"/>
  <c r="C91" i="1" s="1"/>
  <c r="E83" i="1"/>
  <c r="E91" i="1" s="1"/>
  <c r="N94" i="1"/>
  <c r="N32" i="1"/>
  <c r="N62" i="1"/>
  <c r="N16" i="1"/>
  <c r="N69" i="1"/>
  <c r="N55" i="1"/>
  <c r="N39" i="1"/>
  <c r="N6" i="1"/>
  <c r="N65" i="1"/>
  <c r="N61" i="1"/>
  <c r="N79" i="1"/>
  <c r="N72" i="1"/>
  <c r="N38" i="1"/>
  <c r="N25" i="1"/>
  <c r="N21" i="1"/>
  <c r="N59" i="1"/>
  <c r="J94" i="1"/>
  <c r="J43" i="1"/>
  <c r="J39" i="1"/>
  <c r="J31" i="1"/>
  <c r="J40" i="1"/>
  <c r="E21" i="1"/>
  <c r="E25" i="1"/>
  <c r="E33" i="1"/>
  <c r="E41" i="1"/>
  <c r="E52" i="1"/>
  <c r="E6" i="1"/>
  <c r="E14" i="1"/>
  <c r="E18" i="1"/>
  <c r="E45" i="1"/>
  <c r="E49" i="1"/>
  <c r="E60" i="1"/>
  <c r="E64" i="1"/>
  <c r="E72" i="1"/>
  <c r="E76" i="1"/>
  <c r="E80" i="1"/>
  <c r="E22" i="1"/>
  <c r="E26" i="1"/>
  <c r="E34" i="1"/>
  <c r="E38" i="1"/>
  <c r="E42" i="1"/>
  <c r="E53" i="1"/>
  <c r="E57" i="1"/>
  <c r="E75" i="1"/>
  <c r="E7" i="1"/>
  <c r="E11" i="1"/>
  <c r="E15" i="1"/>
  <c r="E19" i="1"/>
  <c r="E50" i="1"/>
  <c r="E61" i="1"/>
  <c r="E65" i="1"/>
  <c r="E69" i="1"/>
  <c r="E73" i="1"/>
  <c r="E23" i="1"/>
  <c r="E27" i="1"/>
  <c r="E31" i="1"/>
  <c r="E35" i="1"/>
  <c r="E39" i="1"/>
  <c r="E54" i="1"/>
  <c r="E58" i="1"/>
  <c r="E8" i="1"/>
  <c r="E12" i="1"/>
  <c r="E16" i="1"/>
  <c r="E20" i="1"/>
  <c r="E47" i="1"/>
  <c r="E62" i="1"/>
  <c r="E74" i="1"/>
  <c r="E24" i="1"/>
  <c r="E28" i="1"/>
  <c r="E32" i="1"/>
  <c r="E36" i="1"/>
  <c r="E40" i="1"/>
  <c r="E44" i="1"/>
  <c r="E51" i="1"/>
  <c r="E55" i="1"/>
  <c r="E13" i="1"/>
  <c r="E17" i="1"/>
  <c r="E48" i="1"/>
  <c r="E59" i="1"/>
  <c r="E67" i="1"/>
  <c r="E71" i="1"/>
  <c r="E79" i="1"/>
  <c r="E81" i="1"/>
  <c r="E84" i="1"/>
  <c r="C5" i="1"/>
  <c r="C12" i="1"/>
  <c r="C28" i="1"/>
  <c r="C37" i="1"/>
  <c r="C44" i="1"/>
  <c r="C53" i="1"/>
  <c r="C60" i="1"/>
  <c r="C69" i="1"/>
  <c r="C76" i="1"/>
  <c r="C8" i="1"/>
  <c r="C24" i="1"/>
  <c r="C33" i="1"/>
  <c r="C56" i="1"/>
  <c r="C72" i="1"/>
  <c r="C6" i="1"/>
  <c r="C15" i="1"/>
  <c r="C31" i="1"/>
  <c r="C54" i="1"/>
  <c r="C63" i="1"/>
  <c r="C79" i="1"/>
  <c r="C13" i="1"/>
  <c r="C20" i="1"/>
  <c r="C10" i="1"/>
  <c r="C19" i="1"/>
  <c r="C26" i="1"/>
  <c r="C35" i="1"/>
  <c r="C42" i="1"/>
  <c r="C58" i="1"/>
  <c r="C67" i="1"/>
  <c r="C74" i="1"/>
  <c r="C17" i="1"/>
  <c r="C40" i="1"/>
  <c r="C49" i="1"/>
  <c r="C65" i="1"/>
  <c r="C22" i="1"/>
  <c r="C38" i="1"/>
  <c r="C47" i="1"/>
  <c r="C70" i="1"/>
  <c r="C52" i="1"/>
  <c r="C61" i="1"/>
  <c r="C68" i="1"/>
  <c r="C77" i="1"/>
  <c r="C11" i="1"/>
  <c r="C18" i="1"/>
  <c r="C27" i="1"/>
  <c r="C34" i="1"/>
  <c r="C43" i="1"/>
  <c r="C50" i="1"/>
  <c r="C66" i="1"/>
  <c r="C75" i="1"/>
  <c r="C9" i="1"/>
  <c r="C16" i="1"/>
  <c r="C25" i="1"/>
  <c r="C32" i="1"/>
  <c r="C41" i="1"/>
  <c r="C48" i="1"/>
  <c r="C57" i="1"/>
  <c r="C64" i="1"/>
  <c r="C73" i="1"/>
  <c r="C80" i="1"/>
  <c r="C81" i="1"/>
  <c r="C7" i="1"/>
  <c r="C14" i="1"/>
  <c r="C23" i="1"/>
  <c r="C30" i="1"/>
  <c r="C39" i="1"/>
  <c r="C46" i="1"/>
  <c r="C55" i="1"/>
  <c r="C62" i="1"/>
  <c r="C71" i="1"/>
  <c r="C78" i="1"/>
  <c r="G83" i="1"/>
  <c r="G91" i="1" s="1"/>
  <c r="G82" i="1"/>
  <c r="C29" i="1"/>
  <c r="C36" i="1"/>
  <c r="C84" i="1"/>
  <c r="J93" i="1"/>
  <c r="N48" i="1"/>
  <c r="N19" i="1"/>
  <c r="N7" i="1"/>
  <c r="N31" i="1"/>
  <c r="O93" i="1"/>
  <c r="P93" i="1" s="1"/>
  <c r="E95" i="1"/>
  <c r="E96" i="1"/>
  <c r="N96" i="1"/>
  <c r="N95" i="1"/>
  <c r="N66" i="1"/>
  <c r="N58" i="1"/>
  <c r="N50" i="1"/>
  <c r="N41" i="1"/>
  <c r="N24" i="1"/>
  <c r="N74" i="1"/>
  <c r="N45" i="1"/>
  <c r="N36" i="1"/>
  <c r="N75" i="1"/>
  <c r="N47" i="1"/>
  <c r="N73" i="1"/>
  <c r="N42" i="1"/>
  <c r="N34" i="1"/>
  <c r="N26" i="1"/>
  <c r="N12" i="1"/>
  <c r="N20" i="1"/>
  <c r="N60" i="1"/>
  <c r="N52" i="1"/>
  <c r="N35" i="1"/>
  <c r="N11" i="1"/>
  <c r="N44" i="1"/>
  <c r="N28" i="1"/>
  <c r="N70" i="1"/>
  <c r="N54" i="1"/>
  <c r="N64" i="1"/>
  <c r="N49" i="1"/>
  <c r="N80" i="1"/>
  <c r="N76" i="1"/>
  <c r="N22" i="1"/>
  <c r="N84" i="1"/>
  <c r="E94" i="1"/>
  <c r="N93" i="1"/>
  <c r="E93" i="1"/>
  <c r="F94" i="1"/>
  <c r="L81" i="1"/>
  <c r="C95" i="1"/>
  <c r="C96" i="1"/>
  <c r="N81" i="1"/>
  <c r="J81" i="1"/>
  <c r="P81" i="1"/>
  <c r="C94" i="1"/>
  <c r="C93" i="1"/>
  <c r="J96" i="1"/>
  <c r="J95" i="1"/>
  <c r="J64" i="1"/>
  <c r="J48" i="1"/>
  <c r="J22" i="1"/>
  <c r="J14" i="1"/>
  <c r="J6" i="1"/>
  <c r="J42" i="1"/>
  <c r="J27" i="1"/>
  <c r="J11" i="1"/>
  <c r="J69" i="1"/>
  <c r="J36" i="1"/>
  <c r="J80" i="1"/>
  <c r="J76" i="1"/>
  <c r="J72" i="1"/>
  <c r="J65" i="1"/>
  <c r="J49" i="1"/>
  <c r="J23" i="1"/>
  <c r="J7" i="1"/>
  <c r="J77" i="1"/>
  <c r="J73" i="1"/>
  <c r="J67" i="1"/>
  <c r="J26" i="1"/>
  <c r="J9" i="1"/>
  <c r="J60" i="1"/>
  <c r="J35" i="1"/>
  <c r="J18" i="1"/>
  <c r="J61" i="1"/>
  <c r="J66" i="1"/>
  <c r="J58" i="1"/>
  <c r="J50" i="1"/>
  <c r="J41" i="1"/>
  <c r="J33" i="1"/>
  <c r="J24" i="1"/>
  <c r="J16" i="1"/>
  <c r="J51" i="1"/>
  <c r="J17" i="1"/>
  <c r="J68" i="1"/>
  <c r="J52" i="1"/>
  <c r="J78" i="1"/>
  <c r="J74" i="1"/>
  <c r="J53" i="1"/>
  <c r="J44" i="1"/>
  <c r="J54" i="1"/>
  <c r="J47" i="1"/>
  <c r="J12" i="1"/>
  <c r="J62" i="1"/>
  <c r="J38" i="1"/>
  <c r="J46" i="1"/>
  <c r="J13" i="1"/>
  <c r="J75" i="1"/>
  <c r="J63" i="1"/>
  <c r="J79" i="1"/>
  <c r="J70" i="1"/>
  <c r="J37" i="1"/>
  <c r="J19" i="1"/>
  <c r="J71" i="1"/>
  <c r="J28" i="1"/>
  <c r="J84" i="1"/>
  <c r="E92" i="1" l="1"/>
  <c r="N92" i="1"/>
  <c r="J92" i="1"/>
  <c r="C92" i="1"/>
  <c r="P94" i="1"/>
  <c r="P73" i="1"/>
  <c r="P58" i="1"/>
  <c r="P79" i="1"/>
  <c r="P72" i="1"/>
  <c r="P38" i="1"/>
  <c r="P16" i="1"/>
  <c r="P40" i="1"/>
  <c r="P69" i="1"/>
  <c r="F97" i="1"/>
  <c r="F93" i="1"/>
  <c r="P12" i="1"/>
  <c r="P7" i="1"/>
  <c r="P42" i="1"/>
  <c r="P26" i="1"/>
  <c r="P31" i="1"/>
  <c r="P60" i="1"/>
  <c r="P52" i="1"/>
  <c r="P64" i="1"/>
  <c r="P44" i="1"/>
  <c r="P36" i="1"/>
  <c r="P28" i="1"/>
  <c r="P19" i="1"/>
  <c r="P96" i="1"/>
  <c r="P47" i="1"/>
  <c r="P48" i="1"/>
  <c r="P49" i="1"/>
  <c r="P80" i="1"/>
  <c r="P76" i="1"/>
  <c r="P95" i="1"/>
  <c r="P50" i="1"/>
  <c r="P84" i="1"/>
  <c r="P92" i="1" l="1"/>
  <c r="D51" i="3"/>
  <c r="D70" i="2"/>
  <c r="G94" i="1"/>
  <c r="G14" i="1"/>
  <c r="G30" i="1"/>
  <c r="G62" i="1"/>
  <c r="G44" i="1"/>
  <c r="G42" i="1"/>
  <c r="G58" i="1"/>
  <c r="G16" i="1"/>
  <c r="G32" i="1"/>
  <c r="G46" i="1"/>
  <c r="G78" i="1"/>
  <c r="G12" i="1"/>
  <c r="G28" i="1"/>
  <c r="G60" i="1"/>
  <c r="G76" i="1"/>
  <c r="G10" i="1"/>
  <c r="G26" i="1"/>
  <c r="G6" i="1"/>
  <c r="G22" i="1"/>
  <c r="G38" i="1"/>
  <c r="G54" i="1"/>
  <c r="G70" i="1"/>
  <c r="G20" i="1"/>
  <c r="G36" i="1"/>
  <c r="G52" i="1"/>
  <c r="G68" i="1"/>
  <c r="G74" i="1"/>
  <c r="G34" i="1"/>
  <c r="G24" i="1"/>
  <c r="G43" i="1"/>
  <c r="G79" i="1"/>
  <c r="G69" i="1"/>
  <c r="G7" i="1"/>
  <c r="G57" i="1"/>
  <c r="G8" i="1"/>
  <c r="G64" i="1"/>
  <c r="G77" i="1"/>
  <c r="G31" i="1"/>
  <c r="G67" i="1"/>
  <c r="G18" i="1"/>
  <c r="G61" i="1"/>
  <c r="G71" i="1"/>
  <c r="G80" i="1"/>
  <c r="G66" i="1"/>
  <c r="G27" i="1"/>
  <c r="G63" i="1"/>
  <c r="G53" i="1"/>
  <c r="G65" i="1"/>
  <c r="G41" i="1"/>
  <c r="G72" i="1"/>
  <c r="G11" i="1"/>
  <c r="G47" i="1"/>
  <c r="G21" i="1"/>
  <c r="G49" i="1"/>
  <c r="G25" i="1"/>
  <c r="G5" i="1"/>
  <c r="G9" i="1"/>
  <c r="G50" i="1"/>
  <c r="G15" i="1"/>
  <c r="G35" i="1"/>
  <c r="G56" i="1"/>
  <c r="G17" i="1"/>
  <c r="G45" i="1"/>
  <c r="G55" i="1"/>
  <c r="G19" i="1"/>
  <c r="G48" i="1"/>
  <c r="G75" i="1"/>
  <c r="G29" i="1"/>
  <c r="G33" i="1"/>
  <c r="G39" i="1"/>
  <c r="G37" i="1"/>
  <c r="G40" i="1"/>
  <c r="G59" i="1"/>
  <c r="G13" i="1"/>
  <c r="G51" i="1"/>
  <c r="G23" i="1"/>
  <c r="G73" i="1"/>
  <c r="G81" i="1"/>
  <c r="G84" i="1"/>
  <c r="G93" i="1"/>
  <c r="G96" i="1"/>
  <c r="G95" i="1"/>
  <c r="G92" i="1" l="1"/>
</calcChain>
</file>

<file path=xl/sharedStrings.xml><?xml version="1.0" encoding="utf-8"?>
<sst xmlns="http://schemas.openxmlformats.org/spreadsheetml/2006/main" count="227" uniqueCount="210">
  <si>
    <t>Michigan Residents by County of Origin</t>
  </si>
  <si>
    <t>UG</t>
  </si>
  <si>
    <t>Grad</t>
  </si>
  <si>
    <t>Total</t>
  </si>
  <si>
    <t>FTIAC</t>
  </si>
  <si>
    <t>New Transfer</t>
  </si>
  <si>
    <t>New GradI</t>
  </si>
  <si>
    <t>New GradII</t>
  </si>
  <si>
    <t>001 Alcona</t>
  </si>
  <si>
    <t>005 Allegan</t>
  </si>
  <si>
    <t>007 Alpena</t>
  </si>
  <si>
    <t>009 Antrim</t>
  </si>
  <si>
    <t>011 Arenac</t>
  </si>
  <si>
    <t>013 Baraga</t>
  </si>
  <si>
    <t>015 Barry</t>
  </si>
  <si>
    <t>017 Bay</t>
  </si>
  <si>
    <t>019 Benzie</t>
  </si>
  <si>
    <t>021 Berrien</t>
  </si>
  <si>
    <t>023 Branch</t>
  </si>
  <si>
    <t>025 Calhoun</t>
  </si>
  <si>
    <t>027 Cass</t>
  </si>
  <si>
    <t>029 Charlevoix</t>
  </si>
  <si>
    <t>031 Cheboygan</t>
  </si>
  <si>
    <t>033 Chippewa</t>
  </si>
  <si>
    <t>035 Clare</t>
  </si>
  <si>
    <t>037 Clinton</t>
  </si>
  <si>
    <t>039 Crawford</t>
  </si>
  <si>
    <t>041 Delta</t>
  </si>
  <si>
    <t>043 Dickinson</t>
  </si>
  <si>
    <t>045 Eaton</t>
  </si>
  <si>
    <t>047 Emmet</t>
  </si>
  <si>
    <t>049 Genesee</t>
  </si>
  <si>
    <t>051 Gladwin</t>
  </si>
  <si>
    <t>055 Grand Traverse</t>
  </si>
  <si>
    <t>057 Gratiot</t>
  </si>
  <si>
    <t>059 Hillsdale</t>
  </si>
  <si>
    <t>061 Houghton</t>
  </si>
  <si>
    <t>063 Huron</t>
  </si>
  <si>
    <t>065 Ingham</t>
  </si>
  <si>
    <t>067 Ionia</t>
  </si>
  <si>
    <t>069 Iosco</t>
  </si>
  <si>
    <t>071 Iron</t>
  </si>
  <si>
    <t>073 Isabella</t>
  </si>
  <si>
    <t>075 Jackson</t>
  </si>
  <si>
    <t>077 Kalamazoo</t>
  </si>
  <si>
    <t>079 Kalkaska</t>
  </si>
  <si>
    <t>081 Kent</t>
  </si>
  <si>
    <t>085 Lake</t>
  </si>
  <si>
    <t>087 Lapeer</t>
  </si>
  <si>
    <t>091 Lenawee</t>
  </si>
  <si>
    <t>093 Livingston</t>
  </si>
  <si>
    <t>097 Mackinac</t>
  </si>
  <si>
    <t>099 Macomb</t>
  </si>
  <si>
    <t>101 Manistee</t>
  </si>
  <si>
    <t>103 Marquette</t>
  </si>
  <si>
    <t>105 Mason</t>
  </si>
  <si>
    <t>107 Mecosta</t>
  </si>
  <si>
    <t>111 Midland</t>
  </si>
  <si>
    <t>113 Missaukee</t>
  </si>
  <si>
    <t>115 Monroe</t>
  </si>
  <si>
    <t>117 Montcalm</t>
  </si>
  <si>
    <t>121 Muskegon</t>
  </si>
  <si>
    <t>123 Newaygo</t>
  </si>
  <si>
    <t>125 Oakland</t>
  </si>
  <si>
    <t>129 Ogemaw</t>
  </si>
  <si>
    <t>131 Ontonagon</t>
  </si>
  <si>
    <t>133 Osceola</t>
  </si>
  <si>
    <t>137 Otsego</t>
  </si>
  <si>
    <t>139 Ottawa</t>
  </si>
  <si>
    <t>141 Presque Isle</t>
  </si>
  <si>
    <t>143 Roscommon</t>
  </si>
  <si>
    <t>145 Saginaw</t>
  </si>
  <si>
    <t>147 St.Clair</t>
  </si>
  <si>
    <t>149 St.Joseph</t>
  </si>
  <si>
    <t>151 Sanilac</t>
  </si>
  <si>
    <t>155 Shiawassee</t>
  </si>
  <si>
    <t>157 Tuscola</t>
  </si>
  <si>
    <t>159 Van Buren</t>
  </si>
  <si>
    <t>161 Washtenaw</t>
  </si>
  <si>
    <t>163 Wayne</t>
  </si>
  <si>
    <t>165 Wexford</t>
  </si>
  <si>
    <t>Unknown</t>
  </si>
  <si>
    <t>County N/A</t>
  </si>
  <si>
    <t>Michigan Residents</t>
  </si>
  <si>
    <t>Oakland</t>
  </si>
  <si>
    <t>Macomb</t>
  </si>
  <si>
    <t>Wayne</t>
  </si>
  <si>
    <t>Gen,Lap,StCl</t>
  </si>
  <si>
    <t>Sub-total</t>
  </si>
  <si>
    <t>Other Mich Counties</t>
  </si>
  <si>
    <t>Total Michigan</t>
  </si>
  <si>
    <t>Other States</t>
  </si>
  <si>
    <t>Foreign</t>
  </si>
  <si>
    <t>089 Leelanau'</t>
  </si>
  <si>
    <t>OU Students by Nation Legal</t>
  </si>
  <si>
    <t>AL Albania</t>
  </si>
  <si>
    <t>BD Bangladesh</t>
  </si>
  <si>
    <t>BE Belgium</t>
  </si>
  <si>
    <t>BR Brazil</t>
  </si>
  <si>
    <t>CA Canada</t>
  </si>
  <si>
    <t>CN China Peoples Rep</t>
  </si>
  <si>
    <t>DE Germany</t>
  </si>
  <si>
    <t>EC Ecuador</t>
  </si>
  <si>
    <t>EG Egypt</t>
  </si>
  <si>
    <t>FI Finland</t>
  </si>
  <si>
    <t>FR France</t>
  </si>
  <si>
    <t>GB Great Britain</t>
  </si>
  <si>
    <t>GH Ghana</t>
  </si>
  <si>
    <t>GT Guatemala</t>
  </si>
  <si>
    <t>IN India</t>
  </si>
  <si>
    <t>IQ Iraq</t>
  </si>
  <si>
    <t>IR Iran Islamic Rep</t>
  </si>
  <si>
    <t>IT Italy</t>
  </si>
  <si>
    <t>JO Jordan</t>
  </si>
  <si>
    <t>JP Japan</t>
  </si>
  <si>
    <t>KR Korea Rep</t>
  </si>
  <si>
    <t>KS Korea, Rep South</t>
  </si>
  <si>
    <t>KW Kuwait</t>
  </si>
  <si>
    <t>KZ Kazakhstan</t>
  </si>
  <si>
    <t>LB Lebanon</t>
  </si>
  <si>
    <t>LK Sri Lanka</t>
  </si>
  <si>
    <t>LY Libyan Jamahiriya</t>
  </si>
  <si>
    <t>MX Mexico</t>
  </si>
  <si>
    <t>NG Nigeria</t>
  </si>
  <si>
    <t>NO Norway</t>
  </si>
  <si>
    <t>NP Nepal</t>
  </si>
  <si>
    <t>OM Oman</t>
  </si>
  <si>
    <t>PK Pakistan</t>
  </si>
  <si>
    <t>PL Poland Rep</t>
  </si>
  <si>
    <t>RU Russian Federation</t>
  </si>
  <si>
    <t>SA Saudi Arabia</t>
  </si>
  <si>
    <t>SE Sweden</t>
  </si>
  <si>
    <t>SY Syrian Arab Rep</t>
  </si>
  <si>
    <t>TA Taiwan</t>
  </si>
  <si>
    <t>TH Thailand</t>
  </si>
  <si>
    <t>TN Tunisia</t>
  </si>
  <si>
    <t>TR Turkey</t>
  </si>
  <si>
    <t>UA Ukraine</t>
  </si>
  <si>
    <t>UG Uganda</t>
  </si>
  <si>
    <t>VN Viet Nam</t>
  </si>
  <si>
    <t>TOTAL</t>
  </si>
  <si>
    <t>OU Students by State of Origin</t>
  </si>
  <si>
    <t>AL Alabama</t>
  </si>
  <si>
    <t>AZ Arizona</t>
  </si>
  <si>
    <t>CA California</t>
  </si>
  <si>
    <t>CO Colorado</t>
  </si>
  <si>
    <t>CT Conneticut</t>
  </si>
  <si>
    <t>FL Florida</t>
  </si>
  <si>
    <t>GA Georgia</t>
  </si>
  <si>
    <t>HI Hawaii</t>
  </si>
  <si>
    <t>IA Iowa</t>
  </si>
  <si>
    <t>IL Illinois</t>
  </si>
  <si>
    <t>IN Indiana</t>
  </si>
  <si>
    <t>KS Kansas</t>
  </si>
  <si>
    <t>KY Kentucky</t>
  </si>
  <si>
    <t>LA Louisiana</t>
  </si>
  <si>
    <t>MA Massachusetts</t>
  </si>
  <si>
    <t>MD Maryland</t>
  </si>
  <si>
    <t>MN Minnesota</t>
  </si>
  <si>
    <t>MO Missouri</t>
  </si>
  <si>
    <t>MS Mississippi</t>
  </si>
  <si>
    <t>MT Montana</t>
  </si>
  <si>
    <t>NC North Carolina</t>
  </si>
  <si>
    <t>NE Nebraska</t>
  </si>
  <si>
    <t>NJ New Jersey</t>
  </si>
  <si>
    <t>NV Nevada</t>
  </si>
  <si>
    <t>NY New York</t>
  </si>
  <si>
    <t>OH Ohio</t>
  </si>
  <si>
    <t>OK Oklahoma</t>
  </si>
  <si>
    <t>ON Ontario</t>
  </si>
  <si>
    <t>OR Oregon</t>
  </si>
  <si>
    <t>PA Pennsylvania</t>
  </si>
  <si>
    <t>SC South Carolina</t>
  </si>
  <si>
    <t>TN Tennessee</t>
  </si>
  <si>
    <t>TX Texas</t>
  </si>
  <si>
    <t>UT Utah</t>
  </si>
  <si>
    <t>VA Virginia</t>
  </si>
  <si>
    <t>WA Washington</t>
  </si>
  <si>
    <t>WI Wisconsin</t>
  </si>
  <si>
    <t>AR Argentina</t>
  </si>
  <si>
    <t>BS Bahamas</t>
  </si>
  <si>
    <t>MO Macao</t>
  </si>
  <si>
    <t>MY Malaysia</t>
  </si>
  <si>
    <t>SD Sudan</t>
  </si>
  <si>
    <t>UK United Kingdom</t>
  </si>
  <si>
    <t>AK Alaska</t>
  </si>
  <si>
    <t>NM New Mexico</t>
  </si>
  <si>
    <t>Fall 2017</t>
  </si>
  <si>
    <t>KE Kenya</t>
  </si>
  <si>
    <t>LT Lithuania</t>
  </si>
  <si>
    <t>NL Netherlands</t>
  </si>
  <si>
    <t>NZ New Zealand</t>
  </si>
  <si>
    <t>AR Arkansas</t>
  </si>
  <si>
    <t>DE Delaware</t>
  </si>
  <si>
    <t>GU Guam</t>
  </si>
  <si>
    <t>SD South Dakota</t>
  </si>
  <si>
    <t>Fall 2018</t>
  </si>
  <si>
    <t>FALL 2018</t>
  </si>
  <si>
    <t>119 Montmorency</t>
  </si>
  <si>
    <t>127 Oceana</t>
  </si>
  <si>
    <t>CH Switerland</t>
  </si>
  <si>
    <t>CO Colombia</t>
  </si>
  <si>
    <t>ES Spain</t>
  </si>
  <si>
    <t>HR Croatia</t>
  </si>
  <si>
    <t>IL Israel</t>
  </si>
  <si>
    <t>JM Jamaica</t>
  </si>
  <si>
    <t>SN Senegal</t>
  </si>
  <si>
    <t>UNKNOWN</t>
  </si>
  <si>
    <t>AE Armed Forces Contact State</t>
  </si>
  <si>
    <t>ME Maine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</si>
</sst>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1" fillId="0" borderId="0" xfId="0" applyFont="1" applyBorder="1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4" xfId="1" applyNumberFormat="1" applyFont="1" applyBorder="1"/>
    <xf numFmtId="0" fontId="2" fillId="0" borderId="5" xfId="0" applyFont="1" applyBorder="1"/>
    <xf numFmtId="10" fontId="2" fillId="0" borderId="6" xfId="1" applyNumberFormat="1" applyFont="1" applyBorder="1"/>
    <xf numFmtId="1" fontId="2" fillId="0" borderId="4" xfId="1" applyNumberFormat="1" applyFont="1" applyBorder="1"/>
    <xf numFmtId="0" fontId="2" fillId="0" borderId="7" xfId="0" applyFont="1" applyBorder="1"/>
    <xf numFmtId="10" fontId="2" fillId="0" borderId="0" xfId="1" applyNumberFormat="1" applyFont="1"/>
    <xf numFmtId="0" fontId="2" fillId="0" borderId="8" xfId="0" applyFont="1" applyBorder="1"/>
    <xf numFmtId="10" fontId="2" fillId="0" borderId="9" xfId="1" applyNumberFormat="1" applyFont="1" applyBorder="1"/>
    <xf numFmtId="10" fontId="2" fillId="0" borderId="0" xfId="1" applyNumberFormat="1" applyFont="1" applyBorder="1"/>
    <xf numFmtId="0" fontId="2" fillId="0" borderId="10" xfId="0" applyFont="1" applyBorder="1"/>
    <xf numFmtId="1" fontId="2" fillId="0" borderId="0" xfId="0" applyNumberFormat="1" applyFont="1"/>
    <xf numFmtId="0" fontId="2" fillId="0" borderId="0" xfId="2" applyFont="1"/>
    <xf numFmtId="0" fontId="3" fillId="0" borderId="0" xfId="0" applyFont="1"/>
    <xf numFmtId="0" fontId="3" fillId="0" borderId="8" xfId="0" applyFont="1" applyBorder="1"/>
    <xf numFmtId="10" fontId="3" fillId="0" borderId="0" xfId="1" applyNumberFormat="1" applyFont="1" applyBorder="1"/>
    <xf numFmtId="10" fontId="3" fillId="0" borderId="9" xfId="1" applyNumberFormat="1" applyFont="1" applyBorder="1"/>
    <xf numFmtId="10" fontId="3" fillId="0" borderId="0" xfId="1" applyNumberFormat="1" applyFont="1"/>
    <xf numFmtId="0" fontId="3" fillId="0" borderId="10" xfId="0" applyFont="1" applyBorder="1"/>
    <xf numFmtId="164" fontId="3" fillId="0" borderId="9" xfId="1" applyNumberFormat="1" applyFont="1" applyBorder="1"/>
    <xf numFmtId="164" fontId="3" fillId="0" borderId="0" xfId="1" applyNumberFormat="1" applyFont="1"/>
    <xf numFmtId="10" fontId="2" fillId="0" borderId="0" xfId="0" applyNumberFormat="1" applyFont="1"/>
    <xf numFmtId="10" fontId="2" fillId="0" borderId="1" xfId="0" applyNumberFormat="1" applyFont="1" applyBorder="1"/>
    <xf numFmtId="164" fontId="2" fillId="0" borderId="7" xfId="1" applyNumberFormat="1" applyFont="1" applyBorder="1"/>
    <xf numFmtId="164" fontId="2" fillId="0" borderId="10" xfId="1" applyNumberFormat="1" applyFont="1" applyBorder="1"/>
    <xf numFmtId="0" fontId="2" fillId="0" borderId="0" xfId="0" applyFont="1" applyAlignment="1">
      <alignment horizontal="right"/>
    </xf>
    <xf numFmtId="10" fontId="2" fillId="0" borderId="10" xfId="1" applyNumberFormat="1" applyFont="1" applyBorder="1"/>
    <xf numFmtId="10" fontId="3" fillId="0" borderId="10" xfId="1" applyNumberFormat="1" applyFont="1" applyBorder="1"/>
    <xf numFmtId="164" fontId="2" fillId="0" borderId="0" xfId="0" applyNumberFormat="1" applyFont="1"/>
    <xf numFmtId="10" fontId="2" fillId="0" borderId="0" xfId="1" applyNumberFormat="1" applyFont="1" applyFill="1" applyBorder="1"/>
    <xf numFmtId="0" fontId="4" fillId="0" borderId="0" xfId="0" applyFont="1"/>
    <xf numFmtId="0" fontId="0" fillId="0" borderId="11" xfId="0" applyBorder="1"/>
    <xf numFmtId="0" fontId="0" fillId="0" borderId="11" xfId="0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164" fontId="0" fillId="2" borderId="0" xfId="1" applyNumberFormat="1" applyFont="1" applyFill="1" applyBorder="1"/>
    <xf numFmtId="164" fontId="0" fillId="2" borderId="0" xfId="1" applyNumberFormat="1" applyFont="1" applyFill="1"/>
    <xf numFmtId="164" fontId="0" fillId="2" borderId="0" xfId="0" applyNumberFormat="1" applyFill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 x14ac:dyDescent="0.2"/>
  <cols>
    <col min="1" max="1" width="19" style="2" bestFit="1" customWidth="1"/>
    <col min="2" max="2" width="7.28515625" style="2" customWidth="1"/>
    <col min="3" max="3" width="8.85546875" style="2" customWidth="1"/>
    <col min="4" max="4" width="7.28515625" style="2" customWidth="1"/>
    <col min="5" max="5" width="8.28515625" style="2" customWidth="1"/>
    <col min="6" max="6" width="7.28515625" style="2" customWidth="1"/>
    <col min="7" max="7" width="8.5703125" style="2" customWidth="1"/>
    <col min="8" max="8" width="3.28515625" style="2" customWidth="1"/>
    <col min="9" max="9" width="7.28515625" style="2" customWidth="1"/>
    <col min="10" max="10" width="8.5703125" style="2" customWidth="1"/>
    <col min="11" max="11" width="7.28515625" style="2" customWidth="1"/>
    <col min="12" max="12" width="8.28515625" style="2" customWidth="1"/>
    <col min="13" max="13" width="7.28515625" style="2" customWidth="1"/>
    <col min="14" max="14" width="8.28515625" style="2" customWidth="1"/>
    <col min="15" max="15" width="7.28515625" style="2" customWidth="1"/>
    <col min="16" max="16" width="8.28515625" style="2" customWidth="1"/>
    <col min="17" max="16384" width="9.140625" style="2"/>
  </cols>
  <sheetData>
    <row r="1" spans="1:16" ht="14.25" x14ac:dyDescent="0.2">
      <c r="A1" s="1" t="s">
        <v>0</v>
      </c>
    </row>
    <row r="2" spans="1:16" ht="14.25" x14ac:dyDescent="0.2">
      <c r="A2" s="1" t="s">
        <v>196</v>
      </c>
    </row>
    <row r="3" spans="1:16" x14ac:dyDescent="0.2">
      <c r="A3" s="3"/>
    </row>
    <row r="4" spans="1:16" s="6" customFormat="1" ht="13.5" thickBot="1" x14ac:dyDescent="0.25">
      <c r="A4" s="4"/>
      <c r="B4" s="47" t="s">
        <v>1</v>
      </c>
      <c r="C4" s="48"/>
      <c r="D4" s="47" t="s">
        <v>2</v>
      </c>
      <c r="E4" s="48"/>
      <c r="F4" s="47" t="s">
        <v>3</v>
      </c>
      <c r="G4" s="48"/>
      <c r="H4" s="5"/>
      <c r="I4" s="47" t="s">
        <v>4</v>
      </c>
      <c r="J4" s="48"/>
      <c r="K4" s="47" t="s">
        <v>5</v>
      </c>
      <c r="L4" s="48"/>
      <c r="M4" s="49" t="s">
        <v>6</v>
      </c>
      <c r="N4" s="49"/>
      <c r="O4" s="47" t="s">
        <v>7</v>
      </c>
      <c r="P4" s="48"/>
    </row>
    <row r="5" spans="1:16" ht="13.5" thickTop="1" x14ac:dyDescent="0.2">
      <c r="A5" s="2" t="s">
        <v>8</v>
      </c>
      <c r="B5" s="2">
        <v>1</v>
      </c>
      <c r="C5" s="7">
        <f>IF(B5&gt;0,B5/$B$97," ")</f>
        <v>6.3295145262358372E-5</v>
      </c>
      <c r="D5" s="8">
        <v>0</v>
      </c>
      <c r="E5" s="9" t="str">
        <f>IF(D5&gt;0,D5/$D$97," ")</f>
        <v xml:space="preserve"> </v>
      </c>
      <c r="F5" s="10">
        <f>IF(B5+D5&gt;0,B5+D5," ")</f>
        <v>1</v>
      </c>
      <c r="G5" s="9">
        <f>IF(F5&gt;0,F5/$F$97," ")</f>
        <v>5.1789321042001138E-5</v>
      </c>
      <c r="H5" s="11"/>
      <c r="I5" s="2">
        <v>0</v>
      </c>
      <c r="J5" s="12" t="str">
        <f>IF(I5&gt;0,I5/$I$97,"")</f>
        <v/>
      </c>
      <c r="K5" s="13">
        <v>0</v>
      </c>
      <c r="L5" s="14" t="str">
        <f>IF(K5&gt;0,K5/$K$97,"")</f>
        <v/>
      </c>
      <c r="M5" s="2">
        <v>0</v>
      </c>
      <c r="N5" s="12"/>
      <c r="O5" s="13">
        <v>0</v>
      </c>
      <c r="P5" s="14" t="str">
        <f>IF(O5&gt;0,O5/$O$97,"")</f>
        <v/>
      </c>
    </row>
    <row r="6" spans="1:16" x14ac:dyDescent="0.2">
      <c r="A6" s="2" t="s">
        <v>9</v>
      </c>
      <c r="B6" s="2">
        <v>9</v>
      </c>
      <c r="C6" s="15">
        <f>IF(B6&gt;0,B6/$B$97," ")</f>
        <v>5.6965630736122543E-4</v>
      </c>
      <c r="D6" s="13">
        <v>4</v>
      </c>
      <c r="E6" s="14">
        <f>IF(D6&gt;0,D6/$D$97," ")</f>
        <v>1.1396011396011395E-3</v>
      </c>
      <c r="F6" s="2">
        <f t="shared" ref="F6:F70" si="0">IF(B6+D6&gt;0,B6+D6," ")</f>
        <v>13</v>
      </c>
      <c r="G6" s="12">
        <f>IF(F6&gt;0,F6/$F$97," ")</f>
        <v>6.7326117354601478E-4</v>
      </c>
      <c r="H6" s="16"/>
      <c r="I6" s="2">
        <v>3</v>
      </c>
      <c r="J6" s="12">
        <f>IF(I6&gt;0,I6/$I$97,"")</f>
        <v>1.1111111111111111E-3</v>
      </c>
      <c r="K6" s="13">
        <v>0</v>
      </c>
      <c r="L6" s="14" t="str">
        <f>IF(K6&gt;0,K6/$K$97,"")</f>
        <v/>
      </c>
      <c r="M6" s="2">
        <v>1</v>
      </c>
      <c r="N6" s="12">
        <f>IF(M6&gt;0,M6/$M$97,"")</f>
        <v>1.3404825737265416E-3</v>
      </c>
      <c r="O6" s="13">
        <v>0</v>
      </c>
      <c r="P6" s="14" t="str">
        <f>IF(O6&gt;0,O6/$O$97,"")</f>
        <v/>
      </c>
    </row>
    <row r="7" spans="1:16" x14ac:dyDescent="0.2">
      <c r="A7" s="2" t="s">
        <v>10</v>
      </c>
      <c r="B7" s="2">
        <v>10</v>
      </c>
      <c r="C7" s="15">
        <f>IF(B7&gt;0,B7/$B$97," ")</f>
        <v>6.3295145262358377E-4</v>
      </c>
      <c r="D7" s="13">
        <v>2</v>
      </c>
      <c r="E7" s="14">
        <f>IF(D7&gt;0,D7/$D$97," ")</f>
        <v>5.6980056980056976E-4</v>
      </c>
      <c r="F7" s="2">
        <f t="shared" si="0"/>
        <v>12</v>
      </c>
      <c r="G7" s="12">
        <f>IF(F7&gt;0,F7/$F$97," ")</f>
        <v>6.2147185250401363E-4</v>
      </c>
      <c r="H7" s="16"/>
      <c r="I7" s="2">
        <v>3</v>
      </c>
      <c r="J7" s="12">
        <f>IF(I7&gt;0,I7/$I$97,"")</f>
        <v>1.1111111111111111E-3</v>
      </c>
      <c r="K7" s="13">
        <v>2</v>
      </c>
      <c r="L7" s="14">
        <f>IF(K7&gt;0,K7/$K$97,"")</f>
        <v>1.364256480218281E-3</v>
      </c>
      <c r="M7" s="2">
        <v>0</v>
      </c>
      <c r="N7" s="12" t="str">
        <f>IF(M7&gt;0,M7/$M$97,"")</f>
        <v/>
      </c>
      <c r="O7" s="13">
        <v>1</v>
      </c>
      <c r="P7" s="14">
        <f>IF(O7&gt;0,O7/$O$97,"")</f>
        <v>3.3783783783783786E-3</v>
      </c>
    </row>
    <row r="8" spans="1:16" x14ac:dyDescent="0.2">
      <c r="A8" s="2" t="s">
        <v>11</v>
      </c>
      <c r="B8" s="2">
        <v>4</v>
      </c>
      <c r="C8" s="15">
        <f>IF(B8&gt;0,B8/$B$97," ")</f>
        <v>2.5318058104943349E-4</v>
      </c>
      <c r="D8" s="13">
        <v>0</v>
      </c>
      <c r="E8" s="14" t="str">
        <f>IF(D8&gt;0,D8/$D$97," ")</f>
        <v xml:space="preserve"> </v>
      </c>
      <c r="F8" s="2">
        <f t="shared" si="0"/>
        <v>4</v>
      </c>
      <c r="G8" s="12">
        <f>IF(F8&gt;0,F8/$F$97," ")</f>
        <v>2.0715728416800455E-4</v>
      </c>
      <c r="H8" s="16"/>
      <c r="I8" s="2">
        <v>1</v>
      </c>
      <c r="J8" s="12">
        <f>IF(I8&gt;0,I8/$I$97,"")</f>
        <v>3.7037037037037035E-4</v>
      </c>
      <c r="K8" s="13">
        <v>0</v>
      </c>
      <c r="L8" s="14" t="str">
        <f>IF(K8&gt;0,K8/$K$97,"")</f>
        <v/>
      </c>
      <c r="M8" s="2">
        <v>0</v>
      </c>
      <c r="N8" s="12" t="str">
        <f>IF(M8&gt;0,M8/$M$97,"")</f>
        <v/>
      </c>
      <c r="O8" s="13">
        <v>0</v>
      </c>
      <c r="P8" s="14" t="str">
        <f>IF(O8&gt;0,O8/$O$97,"")</f>
        <v/>
      </c>
    </row>
    <row r="9" spans="1:16" x14ac:dyDescent="0.2">
      <c r="A9" s="2" t="s">
        <v>12</v>
      </c>
      <c r="B9" s="2">
        <v>2</v>
      </c>
      <c r="C9" s="15">
        <f>IF(B9&gt;0,B9/$B$97," ")</f>
        <v>1.2659029052471674E-4</v>
      </c>
      <c r="D9" s="13">
        <v>0</v>
      </c>
      <c r="E9" s="14" t="str">
        <f>IF(D9&gt;0,D9/$D$97," ")</f>
        <v xml:space="preserve"> </v>
      </c>
      <c r="F9" s="2">
        <f t="shared" si="0"/>
        <v>2</v>
      </c>
      <c r="G9" s="12">
        <f>IF(F9&gt;0,F9/$F$97," ")</f>
        <v>1.0357864208400228E-4</v>
      </c>
      <c r="H9" s="16"/>
      <c r="I9" s="2">
        <v>0</v>
      </c>
      <c r="J9" s="12" t="str">
        <f>IF(I9&gt;0,I9/$I$97,"")</f>
        <v/>
      </c>
      <c r="K9" s="13">
        <v>0</v>
      </c>
      <c r="L9" s="14" t="str">
        <f>IF(K9&gt;0,K9/$K$97,"")</f>
        <v/>
      </c>
      <c r="M9" s="2">
        <v>0</v>
      </c>
      <c r="N9" s="12" t="str">
        <f>IF(M9&gt;0,M9/$M$97,"")</f>
        <v/>
      </c>
      <c r="O9" s="13">
        <v>0</v>
      </c>
      <c r="P9" s="14" t="str">
        <f>IF(O9&gt;0,O9/$O$97,"")</f>
        <v/>
      </c>
    </row>
    <row r="10" spans="1:16" x14ac:dyDescent="0.2">
      <c r="A10" s="2" t="s">
        <v>13</v>
      </c>
      <c r="B10" s="2">
        <v>1</v>
      </c>
      <c r="C10" s="15">
        <f>IF(B10&gt;0,B10/$B$97," ")</f>
        <v>6.3295145262358372E-5</v>
      </c>
      <c r="D10" s="13">
        <v>1</v>
      </c>
      <c r="E10" s="14">
        <f>IF(D10&gt;0,D10/$D$97," ")</f>
        <v>2.8490028490028488E-4</v>
      </c>
      <c r="F10" s="2">
        <f t="shared" si="0"/>
        <v>2</v>
      </c>
      <c r="G10" s="12">
        <f>IF(F10&gt;0,F10/$F$97," ")</f>
        <v>1.0357864208400228E-4</v>
      </c>
      <c r="H10" s="16"/>
      <c r="I10" s="2">
        <v>0</v>
      </c>
      <c r="J10" s="12" t="str">
        <f>IF(I10&gt;0,I10/$I$97,"")</f>
        <v/>
      </c>
      <c r="K10" s="13">
        <v>0</v>
      </c>
      <c r="L10" s="14" t="str">
        <f>IF(K10&gt;0,K10/$K$97,"")</f>
        <v/>
      </c>
      <c r="M10" s="2">
        <v>0</v>
      </c>
      <c r="N10" s="12" t="str">
        <f>IF(M10&gt;0,M10/$M$97,"")</f>
        <v/>
      </c>
      <c r="O10" s="13">
        <v>0</v>
      </c>
      <c r="P10" s="14" t="str">
        <f>IF(O10&gt;0,O10/$O$97,"")</f>
        <v/>
      </c>
    </row>
    <row r="11" spans="1:16" x14ac:dyDescent="0.2">
      <c r="A11" s="2" t="s">
        <v>14</v>
      </c>
      <c r="B11" s="2">
        <v>8</v>
      </c>
      <c r="C11" s="15">
        <f>IF(B11&gt;0,B11/$B$97," ")</f>
        <v>5.0636116209886698E-4</v>
      </c>
      <c r="D11" s="13">
        <v>2</v>
      </c>
      <c r="E11" s="14">
        <f>IF(D11&gt;0,D11/$D$97," ")</f>
        <v>5.6980056980056976E-4</v>
      </c>
      <c r="F11" s="2">
        <f t="shared" si="0"/>
        <v>10</v>
      </c>
      <c r="G11" s="12">
        <f>IF(F11&gt;0,F11/$F$97," ")</f>
        <v>5.1789321042001134E-4</v>
      </c>
      <c r="H11" s="16"/>
      <c r="I11" s="2">
        <v>2</v>
      </c>
      <c r="J11" s="12">
        <f>IF(I11&gt;0,I11/$I$97,"")</f>
        <v>7.407407407407407E-4</v>
      </c>
      <c r="K11" s="13">
        <v>2</v>
      </c>
      <c r="L11" s="14">
        <f>IF(K11&gt;0,K11/$K$97,"")</f>
        <v>1.364256480218281E-3</v>
      </c>
      <c r="M11" s="2">
        <v>0</v>
      </c>
      <c r="N11" s="12" t="str">
        <f>IF(M11&gt;0,M11/$M$97,"")</f>
        <v/>
      </c>
      <c r="O11" s="13">
        <v>1</v>
      </c>
      <c r="P11" s="14">
        <f>IF(O11&gt;0,O11/$O$97,"")</f>
        <v>3.3783783783783786E-3</v>
      </c>
    </row>
    <row r="12" spans="1:16" x14ac:dyDescent="0.2">
      <c r="A12" s="2" t="s">
        <v>15</v>
      </c>
      <c r="B12" s="2">
        <v>22</v>
      </c>
      <c r="C12" s="15">
        <f>IF(B12&gt;0,B12/$B$97," ")</f>
        <v>1.3924931957718842E-3</v>
      </c>
      <c r="D12" s="13">
        <v>6</v>
      </c>
      <c r="E12" s="14">
        <f>IF(D12&gt;0,D12/$D$97," ")</f>
        <v>1.7094017094017094E-3</v>
      </c>
      <c r="F12" s="2">
        <f t="shared" si="0"/>
        <v>28</v>
      </c>
      <c r="G12" s="12">
        <f>IF(F12&gt;0,F12/$F$97," ")</f>
        <v>1.4501009891760318E-3</v>
      </c>
      <c r="H12" s="16"/>
      <c r="I12" s="2">
        <v>3</v>
      </c>
      <c r="J12" s="12">
        <f>IF(I12&gt;0,I12/$I$97,"")</f>
        <v>1.1111111111111111E-3</v>
      </c>
      <c r="K12" s="13">
        <v>1</v>
      </c>
      <c r="L12" s="14">
        <f>IF(K12&gt;0,K12/$K$97,"")</f>
        <v>6.8212824010914052E-4</v>
      </c>
      <c r="M12" s="2">
        <v>0</v>
      </c>
      <c r="N12" s="12" t="str">
        <f>IF(M12&gt;0,M12/$M$97,"")</f>
        <v/>
      </c>
      <c r="O12" s="13">
        <v>1</v>
      </c>
      <c r="P12" s="14">
        <f>IF(O12&gt;0,O12/$O$97,"")</f>
        <v>3.3783783783783786E-3</v>
      </c>
    </row>
    <row r="13" spans="1:16" x14ac:dyDescent="0.2">
      <c r="A13" s="2" t="s">
        <v>16</v>
      </c>
      <c r="B13" s="2">
        <v>6</v>
      </c>
      <c r="C13" s="15">
        <f>IF(B13&gt;0,B13/$B$97," ")</f>
        <v>3.7977087157415029E-4</v>
      </c>
      <c r="D13" s="13">
        <v>0</v>
      </c>
      <c r="E13" s="14" t="str">
        <f>IF(D13&gt;0,D13/$D$97," ")</f>
        <v xml:space="preserve"> </v>
      </c>
      <c r="F13" s="2">
        <f t="shared" si="0"/>
        <v>6</v>
      </c>
      <c r="G13" s="12">
        <f>IF(F13&gt;0,F13/$F$97," ")</f>
        <v>3.1073592625200682E-4</v>
      </c>
      <c r="H13" s="16"/>
      <c r="I13" s="2">
        <v>1</v>
      </c>
      <c r="J13" s="12">
        <f>IF(I13&gt;0,I13/$I$97,"")</f>
        <v>3.7037037037037035E-4</v>
      </c>
      <c r="K13" s="13">
        <v>0</v>
      </c>
      <c r="L13" s="14"/>
      <c r="M13" s="2">
        <v>0</v>
      </c>
      <c r="N13" s="12" t="str">
        <f>IF(M13&gt;0,M13/$M$97,"")</f>
        <v/>
      </c>
      <c r="O13" s="13">
        <v>0</v>
      </c>
      <c r="P13" s="14" t="str">
        <f>IF(O13&gt;0,O13/$O$97,"")</f>
        <v/>
      </c>
    </row>
    <row r="14" spans="1:16" x14ac:dyDescent="0.2">
      <c r="A14" s="2" t="s">
        <v>17</v>
      </c>
      <c r="B14" s="2">
        <v>3</v>
      </c>
      <c r="C14" s="15">
        <f>IF(B14&gt;0,B14/$B$97," ")</f>
        <v>1.8988543578707514E-4</v>
      </c>
      <c r="D14" s="13">
        <v>0</v>
      </c>
      <c r="E14" s="14" t="str">
        <f>IF(D14&gt;0,D14/$D$97," ")</f>
        <v xml:space="preserve"> </v>
      </c>
      <c r="F14" s="2">
        <f t="shared" si="0"/>
        <v>3</v>
      </c>
      <c r="G14" s="12">
        <f>IF(F14&gt;0,F14/$F$97," ")</f>
        <v>1.5536796312600341E-4</v>
      </c>
      <c r="H14" s="16"/>
      <c r="I14" s="2">
        <v>2</v>
      </c>
      <c r="J14" s="12">
        <f>IF(I14&gt;0,I14/$I$97,"")</f>
        <v>7.407407407407407E-4</v>
      </c>
      <c r="K14" s="13">
        <v>0</v>
      </c>
      <c r="L14" s="14" t="str">
        <f>IF(K14&gt;0,K14/$K$97,"")</f>
        <v/>
      </c>
      <c r="M14" s="2">
        <v>0</v>
      </c>
      <c r="N14" s="12" t="str">
        <f>IF(M14&gt;0,M14/$M$97,"")</f>
        <v/>
      </c>
      <c r="O14" s="13">
        <v>0</v>
      </c>
      <c r="P14" s="14" t="str">
        <f>IF(O14&gt;0,O14/$O$97,"")</f>
        <v/>
      </c>
    </row>
    <row r="15" spans="1:16" x14ac:dyDescent="0.2">
      <c r="A15" s="2" t="s">
        <v>18</v>
      </c>
      <c r="B15" s="2">
        <v>6</v>
      </c>
      <c r="C15" s="15">
        <f>IF(B15&gt;0,B15/$B$97," ")</f>
        <v>3.7977087157415029E-4</v>
      </c>
      <c r="D15" s="13">
        <v>2</v>
      </c>
      <c r="E15" s="14">
        <f>IF(D15&gt;0,D15/$D$97," ")</f>
        <v>5.6980056980056976E-4</v>
      </c>
      <c r="F15" s="2">
        <f t="shared" si="0"/>
        <v>8</v>
      </c>
      <c r="G15" s="12">
        <f>IF(F15&gt;0,F15/$F$97," ")</f>
        <v>4.143145683360091E-4</v>
      </c>
      <c r="H15" s="16"/>
      <c r="I15" s="2">
        <v>1</v>
      </c>
      <c r="J15" s="12">
        <f>IF(I15&gt;0,I15/$I$97,"")</f>
        <v>3.7037037037037035E-4</v>
      </c>
      <c r="K15" s="13">
        <v>1</v>
      </c>
      <c r="L15" s="14">
        <f>IF(K15&gt;0,K15/$K$97,"")</f>
        <v>6.8212824010914052E-4</v>
      </c>
      <c r="M15" s="2">
        <v>1</v>
      </c>
      <c r="N15" s="12">
        <f>IF(M15&gt;0,M15/$M$97,"")</f>
        <v>1.3404825737265416E-3</v>
      </c>
      <c r="O15" s="13">
        <v>0</v>
      </c>
      <c r="P15" s="14" t="str">
        <f>IF(O15&gt;0,O15/$O$97,"")</f>
        <v/>
      </c>
    </row>
    <row r="16" spans="1:16" x14ac:dyDescent="0.2">
      <c r="A16" s="2" t="s">
        <v>19</v>
      </c>
      <c r="B16" s="2">
        <v>15</v>
      </c>
      <c r="C16" s="15">
        <f>IF(B16&gt;0,B16/$B$97," ")</f>
        <v>9.4942717893537561E-4</v>
      </c>
      <c r="D16" s="13">
        <v>4</v>
      </c>
      <c r="E16" s="14">
        <f>IF(D16&gt;0,D16/$D$97," ")</f>
        <v>1.1396011396011395E-3</v>
      </c>
      <c r="F16" s="2">
        <f t="shared" si="0"/>
        <v>19</v>
      </c>
      <c r="G16" s="12">
        <f>IF(F16&gt;0,F16/$F$97," ")</f>
        <v>9.8399709979802175E-4</v>
      </c>
      <c r="H16" s="16"/>
      <c r="I16" s="2">
        <v>3</v>
      </c>
      <c r="J16" s="12">
        <f>IF(I16&gt;0,I16/$I$97,"")</f>
        <v>1.1111111111111111E-3</v>
      </c>
      <c r="K16" s="13">
        <v>1</v>
      </c>
      <c r="L16" s="14">
        <f>IF(K16&gt;0,K16/$K$97,"")</f>
        <v>6.8212824010914052E-4</v>
      </c>
      <c r="M16" s="2">
        <v>0</v>
      </c>
      <c r="N16" s="12" t="str">
        <f>IF(M16&gt;0,M16/$M$97,"")</f>
        <v/>
      </c>
      <c r="O16" s="13">
        <v>1</v>
      </c>
      <c r="P16" s="14">
        <f>IF(O16&gt;0,O16/$O$97,"")</f>
        <v>3.3783783783783786E-3</v>
      </c>
    </row>
    <row r="17" spans="1:16" x14ac:dyDescent="0.2">
      <c r="A17" s="2" t="s">
        <v>20</v>
      </c>
      <c r="B17" s="2">
        <v>1</v>
      </c>
      <c r="C17" s="15">
        <f>IF(B17&gt;0,B17/$B$97," ")</f>
        <v>6.3295145262358372E-5</v>
      </c>
      <c r="D17" s="13">
        <v>0</v>
      </c>
      <c r="E17" s="14" t="str">
        <f>IF(D17&gt;0,D17/$D$97," ")</f>
        <v xml:space="preserve"> </v>
      </c>
      <c r="F17" s="2">
        <f t="shared" si="0"/>
        <v>1</v>
      </c>
      <c r="G17" s="12">
        <f>IF(F17&gt;0,F17/$F$97," ")</f>
        <v>5.1789321042001138E-5</v>
      </c>
      <c r="H17" s="16"/>
      <c r="I17" s="2">
        <v>0</v>
      </c>
      <c r="J17" s="12" t="str">
        <f>IF(I17&gt;0,I17/$I$97,"")</f>
        <v/>
      </c>
      <c r="K17" s="13">
        <v>0</v>
      </c>
      <c r="L17" s="14" t="str">
        <f>IF(K17&gt;0,K17/$K$97,"")</f>
        <v/>
      </c>
      <c r="M17" s="2">
        <v>0</v>
      </c>
      <c r="N17" s="12" t="str">
        <f>IF(M17&gt;0,M17/$M$97,"")</f>
        <v/>
      </c>
      <c r="O17" s="13">
        <v>0</v>
      </c>
      <c r="P17" s="14" t="str">
        <f>IF(O17&gt;0,O17/$O$97,"")</f>
        <v/>
      </c>
    </row>
    <row r="18" spans="1:16" x14ac:dyDescent="0.2">
      <c r="A18" s="2" t="s">
        <v>21</v>
      </c>
      <c r="B18" s="2">
        <v>8</v>
      </c>
      <c r="C18" s="15">
        <f>IF(B18&gt;0,B18/$B$97," ")</f>
        <v>5.0636116209886698E-4</v>
      </c>
      <c r="D18" s="13">
        <v>0</v>
      </c>
      <c r="E18" s="14" t="str">
        <f>IF(D18&gt;0,D18/$D$97," ")</f>
        <v xml:space="preserve"> </v>
      </c>
      <c r="F18" s="2">
        <f t="shared" si="0"/>
        <v>8</v>
      </c>
      <c r="G18" s="12">
        <f>IF(F18&gt;0,F18/$F$97," ")</f>
        <v>4.143145683360091E-4</v>
      </c>
      <c r="H18" s="16"/>
      <c r="I18" s="2">
        <v>2</v>
      </c>
      <c r="J18" s="12">
        <f>IF(I18&gt;0,I18/$I$97,"")</f>
        <v>7.407407407407407E-4</v>
      </c>
      <c r="K18" s="13">
        <v>1</v>
      </c>
      <c r="L18" s="14">
        <f>IF(K18&gt;0,K18/$K$97,"")</f>
        <v>6.8212824010914052E-4</v>
      </c>
      <c r="M18" s="2">
        <v>0</v>
      </c>
      <c r="N18" s="12" t="str">
        <f>IF(M18&gt;0,M18/$M$97,"")</f>
        <v/>
      </c>
      <c r="O18" s="13">
        <v>0</v>
      </c>
      <c r="P18" s="14" t="str">
        <f>IF(O18&gt;0,O18/$O$97,"")</f>
        <v/>
      </c>
    </row>
    <row r="19" spans="1:16" x14ac:dyDescent="0.2">
      <c r="A19" s="2" t="s">
        <v>22</v>
      </c>
      <c r="B19" s="2">
        <v>3</v>
      </c>
      <c r="C19" s="15">
        <f>IF(B19&gt;0,B19/$B$97," ")</f>
        <v>1.8988543578707514E-4</v>
      </c>
      <c r="D19" s="13">
        <v>3</v>
      </c>
      <c r="E19" s="14">
        <f>IF(D19&gt;0,D19/$D$97," ")</f>
        <v>8.547008547008547E-4</v>
      </c>
      <c r="F19" s="2">
        <f t="shared" si="0"/>
        <v>6</v>
      </c>
      <c r="G19" s="12">
        <f>IF(F19&gt;0,F19/$F$97," ")</f>
        <v>3.1073592625200682E-4</v>
      </c>
      <c r="H19" s="16"/>
      <c r="I19" s="2">
        <v>0</v>
      </c>
      <c r="J19" s="12" t="str">
        <f>IF(I19&gt;0,I19/$I$97,"")</f>
        <v/>
      </c>
      <c r="K19" s="13">
        <v>0</v>
      </c>
      <c r="L19" s="14" t="str">
        <f>IF(K19&gt;0,K19/$K$97,"")</f>
        <v/>
      </c>
      <c r="M19" s="2">
        <v>1</v>
      </c>
      <c r="N19" s="12">
        <f>IF(M19&gt;0,M19/$M$97,"")</f>
        <v>1.3404825737265416E-3</v>
      </c>
      <c r="O19" s="13">
        <v>0</v>
      </c>
      <c r="P19" s="14" t="str">
        <f>IF(O19&gt;0,O19/$O$97,"")</f>
        <v/>
      </c>
    </row>
    <row r="20" spans="1:16" x14ac:dyDescent="0.2">
      <c r="A20" s="2" t="s">
        <v>23</v>
      </c>
      <c r="B20" s="2">
        <v>3</v>
      </c>
      <c r="C20" s="15">
        <f>IF(B20&gt;0,B20/$B$97," ")</f>
        <v>1.8988543578707514E-4</v>
      </c>
      <c r="D20" s="13">
        <v>11</v>
      </c>
      <c r="E20" s="14">
        <f>IF(D20&gt;0,D20/$D$97," ")</f>
        <v>3.1339031339031338E-3</v>
      </c>
      <c r="F20" s="2">
        <f t="shared" si="0"/>
        <v>14</v>
      </c>
      <c r="G20" s="12">
        <f>IF(F20&gt;0,F20/$F$97," ")</f>
        <v>7.2505049458801592E-4</v>
      </c>
      <c r="H20" s="16"/>
      <c r="I20" s="2">
        <v>1</v>
      </c>
      <c r="J20" s="12">
        <f>IF(I20&gt;0,I20/$I$97,"")</f>
        <v>3.7037037037037035E-4</v>
      </c>
      <c r="K20" s="13">
        <v>0</v>
      </c>
      <c r="L20" s="14" t="str">
        <f>IF(K20&gt;0,K20/$K$97,"")</f>
        <v/>
      </c>
      <c r="M20" s="2">
        <v>0</v>
      </c>
      <c r="N20" s="12" t="str">
        <f>IF(M20&gt;0,M20/$M$97,"")</f>
        <v/>
      </c>
      <c r="O20" s="13">
        <v>0</v>
      </c>
      <c r="P20" s="14" t="str">
        <f>IF(O20&gt;0,O20/$O$97,"")</f>
        <v/>
      </c>
    </row>
    <row r="21" spans="1:16" x14ac:dyDescent="0.2">
      <c r="A21" s="2" t="s">
        <v>24</v>
      </c>
      <c r="B21" s="2">
        <v>2</v>
      </c>
      <c r="C21" s="15">
        <f>IF(B21&gt;0,B21/$B$97," ")</f>
        <v>1.2659029052471674E-4</v>
      </c>
      <c r="D21" s="13">
        <v>2</v>
      </c>
      <c r="E21" s="14">
        <f>IF(D21&gt;0,D21/$D$97," ")</f>
        <v>5.6980056980056976E-4</v>
      </c>
      <c r="F21" s="2">
        <f t="shared" si="0"/>
        <v>4</v>
      </c>
      <c r="G21" s="12">
        <f>IF(F21&gt;0,F21/$F$97," ")</f>
        <v>2.0715728416800455E-4</v>
      </c>
      <c r="H21" s="16"/>
      <c r="I21" s="2">
        <v>0</v>
      </c>
      <c r="J21" s="12" t="str">
        <f>IF(I21&gt;0,I21/$I$97,"")</f>
        <v/>
      </c>
      <c r="K21" s="13">
        <v>0</v>
      </c>
      <c r="L21" s="14" t="str">
        <f>IF(K21&gt;0,K21/$K$97,"")</f>
        <v/>
      </c>
      <c r="M21" s="2">
        <v>0</v>
      </c>
      <c r="N21" s="12" t="str">
        <f>IF(M21&gt;0,M21/$M$97,"")</f>
        <v/>
      </c>
      <c r="O21" s="13">
        <v>0</v>
      </c>
      <c r="P21" s="14" t="str">
        <f>IF(O21&gt;0,O21/$O$97,"")</f>
        <v/>
      </c>
    </row>
    <row r="22" spans="1:16" x14ac:dyDescent="0.2">
      <c r="A22" s="2" t="s">
        <v>25</v>
      </c>
      <c r="B22" s="2">
        <v>17</v>
      </c>
      <c r="C22" s="15">
        <f>IF(B22&gt;0,B22/$B$97," ")</f>
        <v>1.0760174694600924E-3</v>
      </c>
      <c r="D22" s="13">
        <v>4</v>
      </c>
      <c r="E22" s="14">
        <f>IF(D22&gt;0,D22/$D$97," ")</f>
        <v>1.1396011396011395E-3</v>
      </c>
      <c r="F22" s="2">
        <f t="shared" si="0"/>
        <v>21</v>
      </c>
      <c r="G22" s="12">
        <f>IF(F22&gt;0,F22/$F$97," ")</f>
        <v>1.0875757418820238E-3</v>
      </c>
      <c r="H22" s="16"/>
      <c r="I22" s="2">
        <v>4</v>
      </c>
      <c r="J22" s="12">
        <f>IF(I22&gt;0,I22/$I$97,"")</f>
        <v>1.4814814814814814E-3</v>
      </c>
      <c r="K22" s="13">
        <v>1</v>
      </c>
      <c r="L22" s="14">
        <f>IF(K22&gt;0,K22/$K$97,"")</f>
        <v>6.8212824010914052E-4</v>
      </c>
      <c r="M22" s="2">
        <v>0</v>
      </c>
      <c r="N22" s="12" t="str">
        <f>IF(M22&gt;0,M22/$M$97,"")</f>
        <v/>
      </c>
      <c r="O22" s="13">
        <v>0</v>
      </c>
      <c r="P22" s="14" t="str">
        <f>IF(O22&gt;0,O22/$O$97,"")</f>
        <v/>
      </c>
    </row>
    <row r="23" spans="1:16" x14ac:dyDescent="0.2">
      <c r="A23" s="2" t="s">
        <v>26</v>
      </c>
      <c r="B23" s="2">
        <v>5</v>
      </c>
      <c r="C23" s="15">
        <f>IF(B23&gt;0,B23/$B$97," ")</f>
        <v>3.1647572631179189E-4</v>
      </c>
      <c r="D23" s="13">
        <v>1</v>
      </c>
      <c r="E23" s="14">
        <f>IF(D23&gt;0,D23/$D$97," ")</f>
        <v>2.8490028490028488E-4</v>
      </c>
      <c r="F23" s="2">
        <f t="shared" si="0"/>
        <v>6</v>
      </c>
      <c r="G23" s="12">
        <f>IF(F23&gt;0,F23/$F$97," ")</f>
        <v>3.1073592625200682E-4</v>
      </c>
      <c r="H23" s="16"/>
      <c r="I23" s="2">
        <v>2</v>
      </c>
      <c r="J23" s="12">
        <f>IF(I23&gt;0,I23/$I$97,"")</f>
        <v>7.407407407407407E-4</v>
      </c>
      <c r="K23" s="13">
        <v>0</v>
      </c>
      <c r="L23" s="14" t="str">
        <f>IF(K23&gt;0,K23/$K$97,"")</f>
        <v/>
      </c>
      <c r="M23" s="2">
        <v>0</v>
      </c>
      <c r="N23" s="12" t="str">
        <f>IF(M23&gt;0,M23/$M$97,"")</f>
        <v/>
      </c>
      <c r="O23" s="13">
        <v>0</v>
      </c>
      <c r="P23" s="14" t="str">
        <f>IF(O23&gt;0,O23/$O$97,"")</f>
        <v/>
      </c>
    </row>
    <row r="24" spans="1:16" x14ac:dyDescent="0.2">
      <c r="A24" s="2" t="s">
        <v>27</v>
      </c>
      <c r="B24" s="2">
        <v>2</v>
      </c>
      <c r="C24" s="15">
        <f>IF(B24&gt;0,B24/$B$97," ")</f>
        <v>1.2659029052471674E-4</v>
      </c>
      <c r="D24" s="13">
        <v>0</v>
      </c>
      <c r="E24" s="14" t="str">
        <f>IF(D24&gt;0,D24/$D$97," ")</f>
        <v xml:space="preserve"> </v>
      </c>
      <c r="F24" s="2">
        <f t="shared" si="0"/>
        <v>2</v>
      </c>
      <c r="G24" s="12">
        <f>IF(F24&gt;0,F24/$F$97," ")</f>
        <v>1.0357864208400228E-4</v>
      </c>
      <c r="H24" s="16"/>
      <c r="I24" s="2">
        <v>1</v>
      </c>
      <c r="J24" s="12">
        <f>IF(I24&gt;0,I24/$I$97,"")</f>
        <v>3.7037037037037035E-4</v>
      </c>
      <c r="K24" s="13">
        <v>0</v>
      </c>
      <c r="L24" s="14" t="str">
        <f>IF(K24&gt;0,K24/$K$97,"")</f>
        <v/>
      </c>
      <c r="M24" s="2">
        <v>0</v>
      </c>
      <c r="N24" s="12" t="str">
        <f>IF(M24&gt;0,M24/$M$97,"")</f>
        <v/>
      </c>
      <c r="O24" s="13">
        <v>0</v>
      </c>
      <c r="P24" s="14" t="str">
        <f>IF(O24&gt;0,O24/$O$97,"")</f>
        <v/>
      </c>
    </row>
    <row r="25" spans="1:16" x14ac:dyDescent="0.2">
      <c r="A25" s="2" t="s">
        <v>28</v>
      </c>
      <c r="B25" s="2">
        <v>4</v>
      </c>
      <c r="C25" s="15">
        <f>IF(B25&gt;0,B25/$B$97," ")</f>
        <v>2.5318058104943349E-4</v>
      </c>
      <c r="D25" s="13">
        <v>2</v>
      </c>
      <c r="E25" s="14">
        <f>IF(D25&gt;0,D25/$D$97," ")</f>
        <v>5.6980056980056976E-4</v>
      </c>
      <c r="F25" s="2">
        <f t="shared" si="0"/>
        <v>6</v>
      </c>
      <c r="G25" s="12">
        <f>IF(F25&gt;0,F25/$F$97," ")</f>
        <v>3.1073592625200682E-4</v>
      </c>
      <c r="H25" s="16"/>
      <c r="I25" s="2">
        <v>3</v>
      </c>
      <c r="J25" s="12">
        <f>IF(I25&gt;0,I25/$I$97,"")</f>
        <v>1.1111111111111111E-3</v>
      </c>
      <c r="K25" s="13">
        <v>0</v>
      </c>
      <c r="L25" s="14" t="str">
        <f>IF(K25&gt;0,K25/$K$97,"")</f>
        <v/>
      </c>
      <c r="M25" s="2">
        <v>1</v>
      </c>
      <c r="N25" s="12">
        <f>IF(M25&gt;0,M25/$M$97,"")</f>
        <v>1.3404825737265416E-3</v>
      </c>
      <c r="O25" s="13">
        <v>0</v>
      </c>
      <c r="P25" s="14" t="str">
        <f>IF(O25&gt;0,O25/$O$97,"")</f>
        <v/>
      </c>
    </row>
    <row r="26" spans="1:16" x14ac:dyDescent="0.2">
      <c r="A26" s="2" t="s">
        <v>29</v>
      </c>
      <c r="B26" s="2">
        <v>19</v>
      </c>
      <c r="C26" s="15">
        <f>IF(B26&gt;0,B26/$B$97," ")</f>
        <v>1.2026077599848091E-3</v>
      </c>
      <c r="D26" s="13">
        <v>4</v>
      </c>
      <c r="E26" s="14">
        <f>IF(D26&gt;0,D26/$D$97," ")</f>
        <v>1.1396011396011395E-3</v>
      </c>
      <c r="F26" s="2">
        <f t="shared" si="0"/>
        <v>23</v>
      </c>
      <c r="G26" s="12">
        <f>IF(F26&gt;0,F26/$F$97," ")</f>
        <v>1.1911543839660261E-3</v>
      </c>
      <c r="H26" s="16"/>
      <c r="I26" s="2">
        <v>3</v>
      </c>
      <c r="J26" s="12">
        <f>IF(I26&gt;0,I26/$I$97,"")</f>
        <v>1.1111111111111111E-3</v>
      </c>
      <c r="K26" s="13">
        <v>1</v>
      </c>
      <c r="L26" s="14">
        <f>IF(K26&gt;0,K26/$K$97,"")</f>
        <v>6.8212824010914052E-4</v>
      </c>
      <c r="M26" s="2">
        <v>1</v>
      </c>
      <c r="N26" s="12">
        <f>IF(M26&gt;0,M26/$M$97,"")</f>
        <v>1.3404825737265416E-3</v>
      </c>
      <c r="O26" s="13">
        <v>0</v>
      </c>
      <c r="P26" s="14" t="str">
        <f>IF(O26&gt;0,O26/$O$97,"")</f>
        <v/>
      </c>
    </row>
    <row r="27" spans="1:16" x14ac:dyDescent="0.2">
      <c r="A27" s="2" t="s">
        <v>30</v>
      </c>
      <c r="B27" s="2">
        <v>8</v>
      </c>
      <c r="C27" s="15">
        <f>IF(B27&gt;0,B27/$B$97," ")</f>
        <v>5.0636116209886698E-4</v>
      </c>
      <c r="D27" s="13">
        <v>2</v>
      </c>
      <c r="E27" s="14">
        <f>IF(D27&gt;0,D27/$D$97," ")</f>
        <v>5.6980056980056976E-4</v>
      </c>
      <c r="F27" s="2">
        <f t="shared" si="0"/>
        <v>10</v>
      </c>
      <c r="G27" s="12">
        <f>IF(F27&gt;0,F27/$F$97," ")</f>
        <v>5.1789321042001134E-4</v>
      </c>
      <c r="H27" s="16"/>
      <c r="I27" s="2">
        <v>3</v>
      </c>
      <c r="J27" s="12">
        <f>IF(I27&gt;0,I27/$I$97,"")</f>
        <v>1.1111111111111111E-3</v>
      </c>
      <c r="K27" s="13">
        <v>0</v>
      </c>
      <c r="L27" s="14" t="str">
        <f>IF(K27&gt;0,K27/$K$97,"")</f>
        <v/>
      </c>
      <c r="M27" s="2">
        <v>0</v>
      </c>
      <c r="N27" s="12" t="str">
        <f>IF(M27&gt;0,M27/$M$97,"")</f>
        <v/>
      </c>
      <c r="O27" s="13">
        <v>0</v>
      </c>
      <c r="P27" s="14" t="str">
        <f>IF(O27&gt;0,O27/$O$97,"")</f>
        <v/>
      </c>
    </row>
    <row r="28" spans="1:16" x14ac:dyDescent="0.2">
      <c r="A28" s="2" t="s">
        <v>31</v>
      </c>
      <c r="B28" s="2">
        <v>449</v>
      </c>
      <c r="C28" s="15">
        <f>IF(B28&gt;0,B28/$B$97," ")</f>
        <v>2.8419520222798911E-2</v>
      </c>
      <c r="D28" s="13">
        <v>76</v>
      </c>
      <c r="E28" s="14">
        <f>IF(D28&gt;0,D28/$D$97," ")</f>
        <v>2.1652421652421653E-2</v>
      </c>
      <c r="F28" s="2">
        <f t="shared" si="0"/>
        <v>525</v>
      </c>
      <c r="G28" s="12">
        <f>IF(F28&gt;0,F28/$F$97," ")</f>
        <v>2.7189393547050598E-2</v>
      </c>
      <c r="H28" s="16"/>
      <c r="I28" s="2">
        <v>99</v>
      </c>
      <c r="J28" s="12">
        <f>IF(I28&gt;0,I28/$I$97,"")</f>
        <v>3.6666666666666667E-2</v>
      </c>
      <c r="K28" s="13">
        <v>31</v>
      </c>
      <c r="L28" s="14">
        <f>IF(K28&gt;0,K28/$K$97,"")</f>
        <v>2.1145975443383355E-2</v>
      </c>
      <c r="M28" s="2">
        <v>21</v>
      </c>
      <c r="N28" s="12">
        <f>IF(M28&gt;0,M28/$M$97,"")</f>
        <v>2.8150134048257374E-2</v>
      </c>
      <c r="O28" s="13">
        <v>3</v>
      </c>
      <c r="P28" s="14">
        <f>IF(O28&gt;0,O28/$O$97,"")</f>
        <v>1.0135135135135136E-2</v>
      </c>
    </row>
    <row r="29" spans="1:16" x14ac:dyDescent="0.2">
      <c r="A29" s="2" t="s">
        <v>32</v>
      </c>
      <c r="B29" s="2">
        <v>4</v>
      </c>
      <c r="C29" s="15">
        <f>IF(B29&gt;0,B29/$B$97," ")</f>
        <v>2.5318058104943349E-4</v>
      </c>
      <c r="D29" s="13">
        <v>0</v>
      </c>
      <c r="E29" s="14" t="str">
        <f>IF(D29&gt;0,D29/$D$97," ")</f>
        <v xml:space="preserve"> </v>
      </c>
      <c r="F29" s="2">
        <f t="shared" si="0"/>
        <v>4</v>
      </c>
      <c r="G29" s="12">
        <f>IF(F29&gt;0,F29/$F$97," ")</f>
        <v>2.0715728416800455E-4</v>
      </c>
      <c r="H29" s="16"/>
      <c r="I29" s="2">
        <v>2</v>
      </c>
      <c r="J29" s="12">
        <f>IF(I29&gt;0,I29/$I$97,"")</f>
        <v>7.407407407407407E-4</v>
      </c>
      <c r="K29" s="13">
        <v>0</v>
      </c>
      <c r="L29" s="14" t="str">
        <f>IF(K29&gt;0,K29/$K$97,"")</f>
        <v/>
      </c>
      <c r="M29" s="2">
        <v>0</v>
      </c>
      <c r="N29" s="12" t="str">
        <f>IF(M29&gt;0,M29/$M$97,"")</f>
        <v/>
      </c>
      <c r="O29" s="13">
        <v>0</v>
      </c>
      <c r="P29" s="14" t="str">
        <f>IF(O29&gt;0,O29/$O$97,"")</f>
        <v/>
      </c>
    </row>
    <row r="30" spans="1:16" x14ac:dyDescent="0.2">
      <c r="A30" s="2" t="s">
        <v>33</v>
      </c>
      <c r="B30" s="2">
        <v>8</v>
      </c>
      <c r="C30" s="15">
        <f>IF(B30&gt;0,B30/$B$97," ")</f>
        <v>5.0636116209886698E-4</v>
      </c>
      <c r="D30" s="13">
        <v>4</v>
      </c>
      <c r="E30" s="14">
        <f>IF(D30&gt;0,D30/$D$97," ")</f>
        <v>1.1396011396011395E-3</v>
      </c>
      <c r="F30" s="2">
        <f t="shared" si="0"/>
        <v>12</v>
      </c>
      <c r="G30" s="12">
        <f>IF(F30&gt;0,F30/$F$97," ")</f>
        <v>6.2147185250401363E-4</v>
      </c>
      <c r="H30" s="16"/>
      <c r="I30" s="2">
        <v>0</v>
      </c>
      <c r="J30" s="12" t="str">
        <f>IF(I30&gt;0,I30/$I$97,"")</f>
        <v/>
      </c>
      <c r="K30" s="13">
        <v>2</v>
      </c>
      <c r="L30" s="14">
        <f>IF(K30&gt;0,K30/$K$97,"")</f>
        <v>1.364256480218281E-3</v>
      </c>
      <c r="M30" s="2">
        <v>1</v>
      </c>
      <c r="N30" s="12">
        <f>IF(M30&gt;0,M30/$M$97,"")</f>
        <v>1.3404825737265416E-3</v>
      </c>
      <c r="O30" s="13">
        <v>1</v>
      </c>
      <c r="P30" s="14">
        <f>IF(O30&gt;0,O30/$O$97,"")</f>
        <v>3.3783783783783786E-3</v>
      </c>
    </row>
    <row r="31" spans="1:16" x14ac:dyDescent="0.2">
      <c r="A31" s="2" t="s">
        <v>34</v>
      </c>
      <c r="B31" s="2">
        <v>5</v>
      </c>
      <c r="C31" s="15">
        <f>IF(B31&gt;0,B31/$B$97," ")</f>
        <v>3.1647572631179189E-4</v>
      </c>
      <c r="D31" s="13">
        <v>2</v>
      </c>
      <c r="E31" s="14">
        <f>IF(D31&gt;0,D31/$D$97," ")</f>
        <v>5.6980056980056976E-4</v>
      </c>
      <c r="F31" s="2">
        <f t="shared" si="0"/>
        <v>7</v>
      </c>
      <c r="G31" s="12">
        <f>IF(F31&gt;0,F31/$F$97," ")</f>
        <v>3.6252524729400796E-4</v>
      </c>
      <c r="H31" s="16"/>
      <c r="I31" s="2">
        <v>1</v>
      </c>
      <c r="J31" s="12">
        <f>IF(I31&gt;0,I31/$I$97,"")</f>
        <v>3.7037037037037035E-4</v>
      </c>
      <c r="K31" s="13">
        <v>0</v>
      </c>
      <c r="L31" s="14" t="str">
        <f>IF(K31&gt;0,K31/$K$97,"")</f>
        <v/>
      </c>
      <c r="M31" s="2">
        <v>0</v>
      </c>
      <c r="N31" s="12" t="str">
        <f>IF(M31&gt;0,M31/$M$97,"")</f>
        <v/>
      </c>
      <c r="O31" s="13">
        <v>0</v>
      </c>
      <c r="P31" s="14" t="str">
        <f>IF(O31&gt;0,O31/$O$97,"")</f>
        <v/>
      </c>
    </row>
    <row r="32" spans="1:16" x14ac:dyDescent="0.2">
      <c r="A32" s="2" t="s">
        <v>35</v>
      </c>
      <c r="B32" s="2">
        <v>15</v>
      </c>
      <c r="C32" s="15">
        <f>IF(B32&gt;0,B32/$B$97," ")</f>
        <v>9.4942717893537561E-4</v>
      </c>
      <c r="D32" s="13">
        <v>1</v>
      </c>
      <c r="E32" s="14">
        <f>IF(D32&gt;0,D32/$D$97," ")</f>
        <v>2.8490028490028488E-4</v>
      </c>
      <c r="F32" s="2">
        <f t="shared" si="0"/>
        <v>16</v>
      </c>
      <c r="G32" s="12">
        <f>IF(F32&gt;0,F32/$F$97," ")</f>
        <v>8.2862913667201821E-4</v>
      </c>
      <c r="H32" s="16"/>
      <c r="I32" s="2">
        <v>8</v>
      </c>
      <c r="J32" s="12">
        <f>IF(I32&gt;0,I32/$I$97,"")</f>
        <v>2.9629629629629628E-3</v>
      </c>
      <c r="K32" s="13">
        <v>0</v>
      </c>
      <c r="L32" s="14" t="str">
        <f>IF(K32&gt;0,K32/$K$97,"")</f>
        <v/>
      </c>
      <c r="M32" s="2">
        <v>0</v>
      </c>
      <c r="N32" s="12" t="str">
        <f>IF(M32&gt;0,M32/$M$97,"")</f>
        <v/>
      </c>
      <c r="O32" s="13">
        <v>1</v>
      </c>
      <c r="P32" s="14">
        <f>IF(O32&gt;0,O32/$O$97,"")</f>
        <v>3.3783783783783786E-3</v>
      </c>
    </row>
    <row r="33" spans="1:16" x14ac:dyDescent="0.2">
      <c r="A33" s="2" t="s">
        <v>36</v>
      </c>
      <c r="B33" s="2">
        <v>1</v>
      </c>
      <c r="C33" s="15">
        <f>IF(B33&gt;0,B33/$B$97," ")</f>
        <v>6.3295145262358372E-5</v>
      </c>
      <c r="D33" s="13">
        <v>0</v>
      </c>
      <c r="E33" s="14" t="str">
        <f>IF(D33&gt;0,D33/$D$97," ")</f>
        <v xml:space="preserve"> </v>
      </c>
      <c r="F33" s="2">
        <f t="shared" si="0"/>
        <v>1</v>
      </c>
      <c r="G33" s="12">
        <f>IF(F33&gt;0,F33/$F$97," ")</f>
        <v>5.1789321042001138E-5</v>
      </c>
      <c r="H33" s="16"/>
      <c r="I33" s="2">
        <v>0</v>
      </c>
      <c r="J33" s="12" t="str">
        <f>IF(I33&gt;0,I33/$I$97,"")</f>
        <v/>
      </c>
      <c r="K33" s="13">
        <v>0</v>
      </c>
      <c r="L33" s="14" t="str">
        <f>IF(K33&gt;0,K33/$K$97,"")</f>
        <v/>
      </c>
      <c r="M33" s="2">
        <v>0</v>
      </c>
      <c r="N33" s="12" t="str">
        <f>IF(M33&gt;0,M33/$M$97,"")</f>
        <v/>
      </c>
      <c r="O33" s="13">
        <v>0</v>
      </c>
      <c r="P33" s="14" t="str">
        <f>IF(O33&gt;0,O33/$O$97,"")</f>
        <v/>
      </c>
    </row>
    <row r="34" spans="1:16" x14ac:dyDescent="0.2">
      <c r="A34" s="2" t="s">
        <v>37</v>
      </c>
      <c r="B34" s="2">
        <v>36</v>
      </c>
      <c r="C34" s="15">
        <f>IF(B34&gt;0,B34/$B$97," ")</f>
        <v>2.2786252294449017E-3</v>
      </c>
      <c r="D34" s="13">
        <v>2</v>
      </c>
      <c r="E34" s="14">
        <f>IF(D34&gt;0,D34/$D$97," ")</f>
        <v>5.6980056980056976E-4</v>
      </c>
      <c r="F34" s="2">
        <f t="shared" si="0"/>
        <v>38</v>
      </c>
      <c r="G34" s="12">
        <f>IF(F34&gt;0,F34/$F$97," ")</f>
        <v>1.9679941995960435E-3</v>
      </c>
      <c r="H34" s="16"/>
      <c r="I34" s="2">
        <v>9</v>
      </c>
      <c r="J34" s="12">
        <f>IF(I34&gt;0,I34/$I$97,"")</f>
        <v>3.3333333333333335E-3</v>
      </c>
      <c r="K34" s="13">
        <v>3</v>
      </c>
      <c r="L34" s="14">
        <f>IF(K34&gt;0,K34/$K$97,"")</f>
        <v>2.0463847203274215E-3</v>
      </c>
      <c r="M34" s="2">
        <v>1</v>
      </c>
      <c r="N34" s="12">
        <f>IF(M34&gt;0,M34/$M$97,"")</f>
        <v>1.3404825737265416E-3</v>
      </c>
      <c r="O34" s="13">
        <v>0</v>
      </c>
      <c r="P34" s="14" t="str">
        <f>IF(O34&gt;0,O34/$O$97,"")</f>
        <v/>
      </c>
    </row>
    <row r="35" spans="1:16" x14ac:dyDescent="0.2">
      <c r="A35" s="2" t="s">
        <v>38</v>
      </c>
      <c r="B35" s="2">
        <v>65</v>
      </c>
      <c r="C35" s="15">
        <f>IF(B35&gt;0,B35/$B$97," ")</f>
        <v>4.1141844420532949E-3</v>
      </c>
      <c r="D35" s="13">
        <v>16</v>
      </c>
      <c r="E35" s="14">
        <f>IF(D35&gt;0,D35/$D$97," ")</f>
        <v>4.5584045584045581E-3</v>
      </c>
      <c r="F35" s="2">
        <f t="shared" si="0"/>
        <v>81</v>
      </c>
      <c r="G35" s="12">
        <f>IF(F35&gt;0,F35/$F$97," ")</f>
        <v>4.1949350044020919E-3</v>
      </c>
      <c r="H35" s="16"/>
      <c r="I35" s="2">
        <v>17</v>
      </c>
      <c r="J35" s="12">
        <f>IF(I35&gt;0,I35/$I$97,"")</f>
        <v>6.2962962962962964E-3</v>
      </c>
      <c r="K35" s="13">
        <v>3</v>
      </c>
      <c r="L35" s="14">
        <f>IF(K35&gt;0,K35/$K$97,"")</f>
        <v>2.0463847203274215E-3</v>
      </c>
      <c r="M35" s="2">
        <v>4</v>
      </c>
      <c r="N35" s="12">
        <f>IF(M35&gt;0,M35/$M$97,"")</f>
        <v>5.3619302949061663E-3</v>
      </c>
      <c r="O35" s="13">
        <v>2</v>
      </c>
      <c r="P35" s="14">
        <f>IF(O35&gt;0,O35/$O$97,"")</f>
        <v>6.7567567567567571E-3</v>
      </c>
    </row>
    <row r="36" spans="1:16" x14ac:dyDescent="0.2">
      <c r="A36" s="2" t="s">
        <v>39</v>
      </c>
      <c r="B36" s="2">
        <v>4</v>
      </c>
      <c r="C36" s="15">
        <f>IF(B36&gt;0,B36/$B$97," ")</f>
        <v>2.5318058104943349E-4</v>
      </c>
      <c r="D36" s="13">
        <v>3</v>
      </c>
      <c r="E36" s="14">
        <f>IF(D36&gt;0,D36/$D$97," ")</f>
        <v>8.547008547008547E-4</v>
      </c>
      <c r="F36" s="2">
        <f t="shared" si="0"/>
        <v>7</v>
      </c>
      <c r="G36" s="12">
        <f>IF(F36&gt;0,F36/$F$97," ")</f>
        <v>3.6252524729400796E-4</v>
      </c>
      <c r="H36" s="16"/>
      <c r="I36" s="2">
        <v>1</v>
      </c>
      <c r="J36" s="12">
        <f>IF(I36&gt;0,I36/$I$97,"")</f>
        <v>3.7037037037037035E-4</v>
      </c>
      <c r="K36" s="13">
        <v>0</v>
      </c>
      <c r="L36" s="14" t="str">
        <f>IF(K36&gt;0,K36/$K$97,"")</f>
        <v/>
      </c>
      <c r="M36" s="2">
        <v>1</v>
      </c>
      <c r="N36" s="12">
        <f>IF(M36&gt;0,M36/$M$97,"")</f>
        <v>1.3404825737265416E-3</v>
      </c>
      <c r="O36" s="13">
        <v>0</v>
      </c>
      <c r="P36" s="14" t="str">
        <f>IF(O36&gt;0,O36/$O$97,"")</f>
        <v/>
      </c>
    </row>
    <row r="37" spans="1:16" x14ac:dyDescent="0.2">
      <c r="A37" s="2" t="s">
        <v>40</v>
      </c>
      <c r="B37" s="2">
        <v>12</v>
      </c>
      <c r="C37" s="15">
        <f>IF(B37&gt;0,B37/$B$97," ")</f>
        <v>7.5954174314830057E-4</v>
      </c>
      <c r="D37" s="13">
        <v>1</v>
      </c>
      <c r="E37" s="14">
        <f>IF(D37&gt;0,D37/$D$97," ")</f>
        <v>2.8490028490028488E-4</v>
      </c>
      <c r="F37" s="2">
        <f t="shared" si="0"/>
        <v>13</v>
      </c>
      <c r="G37" s="12">
        <f>IF(F37&gt;0,F37/$F$97," ")</f>
        <v>6.7326117354601478E-4</v>
      </c>
      <c r="H37" s="16"/>
      <c r="I37" s="2">
        <v>3</v>
      </c>
      <c r="J37" s="12">
        <f>IF(I37&gt;0,I37/$I$97,"")</f>
        <v>1.1111111111111111E-3</v>
      </c>
      <c r="K37" s="13">
        <v>2</v>
      </c>
      <c r="L37" s="14">
        <f>IF(K37&gt;0,K37/$K$97,"")</f>
        <v>1.364256480218281E-3</v>
      </c>
      <c r="M37" s="2">
        <v>0</v>
      </c>
      <c r="N37" s="12" t="str">
        <f>IF(M37&gt;0,M37/$M$97,"")</f>
        <v/>
      </c>
      <c r="O37" s="13">
        <v>0</v>
      </c>
      <c r="P37" s="14" t="str">
        <f>IF(O37&gt;0,O37/$O$97,"")</f>
        <v/>
      </c>
    </row>
    <row r="38" spans="1:16" x14ac:dyDescent="0.2">
      <c r="A38" s="2" t="s">
        <v>41</v>
      </c>
      <c r="B38" s="2">
        <v>3</v>
      </c>
      <c r="C38" s="15">
        <f>IF(B38&gt;0,B38/$B$97," ")</f>
        <v>1.8988543578707514E-4</v>
      </c>
      <c r="D38" s="13">
        <v>0</v>
      </c>
      <c r="E38" s="14" t="str">
        <f>IF(D38&gt;0,D38/$D$97," ")</f>
        <v xml:space="preserve"> </v>
      </c>
      <c r="F38" s="2">
        <f t="shared" si="0"/>
        <v>3</v>
      </c>
      <c r="G38" s="12">
        <f>IF(F38&gt;0,F38/$F$97," ")</f>
        <v>1.5536796312600341E-4</v>
      </c>
      <c r="H38" s="16"/>
      <c r="I38" s="2">
        <v>1</v>
      </c>
      <c r="J38" s="12">
        <f>IF(I38&gt;0,I38/$I$97,"")</f>
        <v>3.7037037037037035E-4</v>
      </c>
      <c r="K38" s="13">
        <v>0</v>
      </c>
      <c r="L38" s="14" t="str">
        <f>IF(K38&gt;0,K38/$K$97,"")</f>
        <v/>
      </c>
      <c r="M38" s="2">
        <v>0</v>
      </c>
      <c r="N38" s="12" t="str">
        <f>IF(M38&gt;0,M38/$M$97,"")</f>
        <v/>
      </c>
      <c r="O38" s="13">
        <v>0</v>
      </c>
      <c r="P38" s="14" t="str">
        <f>IF(O38&gt;0,O38/$O$97,"")</f>
        <v/>
      </c>
    </row>
    <row r="39" spans="1:16" x14ac:dyDescent="0.2">
      <c r="A39" s="2" t="s">
        <v>42</v>
      </c>
      <c r="B39" s="2">
        <v>6</v>
      </c>
      <c r="C39" s="15">
        <f>IF(B39&gt;0,B39/$B$97," ")</f>
        <v>3.7977087157415029E-4</v>
      </c>
      <c r="D39" s="13">
        <v>5</v>
      </c>
      <c r="E39" s="14">
        <f>IF(D39&gt;0,D39/$D$97," ")</f>
        <v>1.4245014245014246E-3</v>
      </c>
      <c r="F39" s="2">
        <f t="shared" si="0"/>
        <v>11</v>
      </c>
      <c r="G39" s="12">
        <f>IF(F39&gt;0,F39/$F$97," ")</f>
        <v>5.6968253146201249E-4</v>
      </c>
      <c r="H39" s="16"/>
      <c r="I39" s="2">
        <v>1</v>
      </c>
      <c r="J39" s="12">
        <f>IF(I39&gt;0,I39/$I$97,"")</f>
        <v>3.7037037037037035E-4</v>
      </c>
      <c r="K39" s="13">
        <v>1</v>
      </c>
      <c r="L39" s="14">
        <f>IF(K39&gt;0,K39/$K$97,"")</f>
        <v>6.8212824010914052E-4</v>
      </c>
      <c r="M39" s="2">
        <v>1</v>
      </c>
      <c r="N39" s="12">
        <f>IF(M39&gt;0,M39/$M$97,"")</f>
        <v>1.3404825737265416E-3</v>
      </c>
      <c r="O39" s="13">
        <v>0</v>
      </c>
      <c r="P39" s="14" t="str">
        <f>IF(O39&gt;0,O39/$O$97,"")</f>
        <v/>
      </c>
    </row>
    <row r="40" spans="1:16" x14ac:dyDescent="0.2">
      <c r="A40" s="2" t="s">
        <v>43</v>
      </c>
      <c r="B40" s="2">
        <v>15</v>
      </c>
      <c r="C40" s="15">
        <f>IF(B40&gt;0,B40/$B$97," ")</f>
        <v>9.4942717893537561E-4</v>
      </c>
      <c r="D40" s="13">
        <v>3</v>
      </c>
      <c r="E40" s="14">
        <f>IF(D40&gt;0,D40/$D$97," ")</f>
        <v>8.547008547008547E-4</v>
      </c>
      <c r="F40" s="2">
        <f t="shared" si="0"/>
        <v>18</v>
      </c>
      <c r="G40" s="12">
        <f>IF(F40&gt;0,F40/$F$97," ")</f>
        <v>9.322077787560205E-4</v>
      </c>
      <c r="H40" s="16"/>
      <c r="I40" s="2">
        <v>9</v>
      </c>
      <c r="J40" s="12">
        <f>IF(I40&gt;0,I40/$I$97,"")</f>
        <v>3.3333333333333335E-3</v>
      </c>
      <c r="K40" s="13">
        <v>1</v>
      </c>
      <c r="L40" s="14">
        <f>IF(K40&gt;0,K40/$K$97,"")</f>
        <v>6.8212824010914052E-4</v>
      </c>
      <c r="M40" s="2">
        <v>0</v>
      </c>
      <c r="N40" s="12" t="str">
        <f>IF(M40&gt;0,M40/$M$97,"")</f>
        <v/>
      </c>
      <c r="O40" s="13">
        <v>0</v>
      </c>
      <c r="P40" s="14" t="str">
        <f>IF(O40&gt;0,O40/$O$97,"")</f>
        <v/>
      </c>
    </row>
    <row r="41" spans="1:16" x14ac:dyDescent="0.2">
      <c r="A41" s="2" t="s">
        <v>44</v>
      </c>
      <c r="B41" s="2">
        <v>38</v>
      </c>
      <c r="C41" s="15">
        <f>IF(B41&gt;0,B41/$B$97," ")</f>
        <v>2.4052155199696182E-3</v>
      </c>
      <c r="D41" s="13">
        <v>17</v>
      </c>
      <c r="E41" s="14">
        <f>IF(D41&gt;0,D41/$D$97," ")</f>
        <v>4.8433048433048432E-3</v>
      </c>
      <c r="F41" s="2">
        <f t="shared" si="0"/>
        <v>55</v>
      </c>
      <c r="G41" s="12">
        <f>IF(F41&gt;0,F41/$F$97," ")</f>
        <v>2.8484126573100625E-3</v>
      </c>
      <c r="H41" s="16"/>
      <c r="I41" s="2">
        <v>10</v>
      </c>
      <c r="J41" s="12">
        <f>IF(I41&gt;0,I41/$I$97,"")</f>
        <v>3.7037037037037038E-3</v>
      </c>
      <c r="K41" s="13">
        <v>2</v>
      </c>
      <c r="L41" s="14">
        <f>IF(K41&gt;0,K41/$K$97,"")</f>
        <v>1.364256480218281E-3</v>
      </c>
      <c r="M41" s="2">
        <v>5</v>
      </c>
      <c r="N41" s="12">
        <f>IF(M41&gt;0,M41/$M$97,"")</f>
        <v>6.7024128686327079E-3</v>
      </c>
      <c r="O41" s="13">
        <v>0</v>
      </c>
      <c r="P41" s="14" t="str">
        <f>IF(O41&gt;0,O41/$O$97,"")</f>
        <v/>
      </c>
    </row>
    <row r="42" spans="1:16" x14ac:dyDescent="0.2">
      <c r="A42" s="2" t="s">
        <v>45</v>
      </c>
      <c r="B42" s="2">
        <v>1</v>
      </c>
      <c r="C42" s="15">
        <f>IF(B42&gt;0,B42/$B$97," ")</f>
        <v>6.3295145262358372E-5</v>
      </c>
      <c r="D42" s="13">
        <v>0</v>
      </c>
      <c r="E42" s="14" t="str">
        <f>IF(D42&gt;0,D42/$D$97," ")</f>
        <v xml:space="preserve"> </v>
      </c>
      <c r="F42" s="2">
        <f t="shared" si="0"/>
        <v>1</v>
      </c>
      <c r="G42" s="12">
        <f>IF(F42&gt;0,F42/$F$97," ")</f>
        <v>5.1789321042001138E-5</v>
      </c>
      <c r="H42" s="16"/>
      <c r="I42" s="2">
        <v>0</v>
      </c>
      <c r="J42" s="12" t="str">
        <f>IF(I42&gt;0,I42/$I$97,"")</f>
        <v/>
      </c>
      <c r="K42" s="13">
        <v>0</v>
      </c>
      <c r="L42" s="14" t="str">
        <f>IF(K42&gt;0,K42/$K$97,"")</f>
        <v/>
      </c>
      <c r="M42" s="2">
        <v>0</v>
      </c>
      <c r="N42" s="12" t="str">
        <f>IF(M42&gt;0,M42/$M$97,"")</f>
        <v/>
      </c>
      <c r="O42" s="13">
        <v>0</v>
      </c>
      <c r="P42" s="14" t="str">
        <f>IF(O42&gt;0,O42/$O$97,"")</f>
        <v/>
      </c>
    </row>
    <row r="43" spans="1:16" x14ac:dyDescent="0.2">
      <c r="A43" s="2" t="s">
        <v>46</v>
      </c>
      <c r="B43" s="2">
        <v>69</v>
      </c>
      <c r="C43" s="15">
        <f>IF(B43&gt;0,B43/$B$97," ")</f>
        <v>4.3673650231027279E-3</v>
      </c>
      <c r="D43" s="13">
        <v>19</v>
      </c>
      <c r="E43" s="14">
        <f>IF(D43&gt;0,D43/$D$97," ")</f>
        <v>5.4131054131054132E-3</v>
      </c>
      <c r="F43" s="2">
        <f t="shared" si="0"/>
        <v>88</v>
      </c>
      <c r="G43" s="12">
        <f>IF(F43&gt;0,F43/$F$97," ")</f>
        <v>4.5574602516960999E-3</v>
      </c>
      <c r="H43" s="16"/>
      <c r="I43" s="2">
        <v>19</v>
      </c>
      <c r="J43" s="12">
        <f>IF(I43&gt;0,I43/$I$97,"")</f>
        <v>7.037037037037037E-3</v>
      </c>
      <c r="K43" s="13">
        <v>7</v>
      </c>
      <c r="L43" s="14">
        <f>IF(K43&gt;0,K43/$K$97,"")</f>
        <v>4.7748976807639835E-3</v>
      </c>
      <c r="M43" s="2">
        <v>3</v>
      </c>
      <c r="N43" s="12">
        <f>IF(M43&gt;0,M43/$M$97,"")</f>
        <v>4.0214477211796247E-3</v>
      </c>
      <c r="O43" s="13">
        <v>4</v>
      </c>
      <c r="P43" s="14">
        <f>IF(O43&gt;0,O43/$O$97,"")</f>
        <v>1.3513513513513514E-2</v>
      </c>
    </row>
    <row r="44" spans="1:16" x14ac:dyDescent="0.2">
      <c r="A44" s="2" t="s">
        <v>47</v>
      </c>
      <c r="B44" s="2">
        <v>2</v>
      </c>
      <c r="C44" s="15">
        <f>IF(B44&gt;0,B44/$B$97," ")</f>
        <v>1.2659029052471674E-4</v>
      </c>
      <c r="D44" s="13">
        <v>0</v>
      </c>
      <c r="E44" s="14" t="str">
        <f>IF(D44&gt;0,D44/$D$97," ")</f>
        <v xml:space="preserve"> </v>
      </c>
      <c r="F44" s="2">
        <f t="shared" si="0"/>
        <v>2</v>
      </c>
      <c r="G44" s="12">
        <f>IF(F44&gt;0,F44/$F$97," ")</f>
        <v>1.0357864208400228E-4</v>
      </c>
      <c r="H44" s="16"/>
      <c r="I44" s="2">
        <v>0</v>
      </c>
      <c r="J44" s="12" t="str">
        <f>IF(I44&gt;0,I44/$I$97,"")</f>
        <v/>
      </c>
      <c r="K44" s="13">
        <v>0</v>
      </c>
      <c r="L44" s="14" t="str">
        <f>IF(K44&gt;0,K44/$K$97,"")</f>
        <v/>
      </c>
      <c r="M44" s="2">
        <v>0</v>
      </c>
      <c r="N44" s="12" t="str">
        <f>IF(M44&gt;0,M44/$M$97,"")</f>
        <v/>
      </c>
      <c r="O44" s="13">
        <v>0</v>
      </c>
      <c r="P44" s="14" t="str">
        <f>IF(O44&gt;0,O44/$O$97,"")</f>
        <v/>
      </c>
    </row>
    <row r="45" spans="1:16" x14ac:dyDescent="0.2">
      <c r="A45" s="2" t="s">
        <v>48</v>
      </c>
      <c r="B45" s="2">
        <v>290</v>
      </c>
      <c r="C45" s="15">
        <f>IF(B45&gt;0,B45/$B$97," ")</f>
        <v>1.8355592126083928E-2</v>
      </c>
      <c r="D45" s="13">
        <v>27</v>
      </c>
      <c r="E45" s="14">
        <f>IF(D45&gt;0,D45/$D$97," ")</f>
        <v>7.6923076923076927E-3</v>
      </c>
      <c r="F45" s="2">
        <f t="shared" si="0"/>
        <v>317</v>
      </c>
      <c r="G45" s="12">
        <f>IF(F45&gt;0,F45/$F$97," ")</f>
        <v>1.641721477031436E-2</v>
      </c>
      <c r="H45" s="16"/>
      <c r="I45" s="2">
        <v>61</v>
      </c>
      <c r="J45" s="12">
        <f>IF(I45&gt;0,I45/$I$97,"")</f>
        <v>2.2592592592592591E-2</v>
      </c>
      <c r="K45" s="13">
        <v>18</v>
      </c>
      <c r="L45" s="14">
        <f>IF(K45&gt;0,K45/$K$97,"")</f>
        <v>1.227830832196453E-2</v>
      </c>
      <c r="M45" s="2">
        <v>5</v>
      </c>
      <c r="N45" s="12">
        <f>IF(M45&gt;0,M45/$M$97,"")</f>
        <v>6.7024128686327079E-3</v>
      </c>
      <c r="O45" s="13">
        <v>5</v>
      </c>
      <c r="P45" s="14">
        <f>IF(O45&gt;0,O45/$O$97,"")</f>
        <v>1.6891891891891893E-2</v>
      </c>
    </row>
    <row r="46" spans="1:16" x14ac:dyDescent="0.2">
      <c r="A46" s="2" t="s">
        <v>93</v>
      </c>
      <c r="B46" s="2">
        <v>2</v>
      </c>
      <c r="C46" s="15">
        <f>IF(B46&gt;0,B46/$B$97," ")</f>
        <v>1.2659029052471674E-4</v>
      </c>
      <c r="D46" s="13">
        <v>1</v>
      </c>
      <c r="E46" s="14">
        <f>IF(D46&gt;0,D46/$D$97," ")</f>
        <v>2.8490028490028488E-4</v>
      </c>
      <c r="F46" s="2">
        <f t="shared" si="0"/>
        <v>3</v>
      </c>
      <c r="G46" s="12">
        <f>IF(F46&gt;0,F46/$F$97," ")</f>
        <v>1.5536796312600341E-4</v>
      </c>
      <c r="H46" s="16"/>
      <c r="I46" s="2">
        <v>2</v>
      </c>
      <c r="J46" s="12">
        <f>IF(I46&gt;0,I46/$I$97,"")</f>
        <v>7.407407407407407E-4</v>
      </c>
      <c r="K46" s="13">
        <v>0</v>
      </c>
      <c r="L46" s="14" t="str">
        <f>IF(K46&gt;0,K46/$K$97,"")</f>
        <v/>
      </c>
      <c r="M46" s="2">
        <v>0</v>
      </c>
      <c r="N46" s="12" t="str">
        <f>IF(M46&gt;0,M46/$M$97,"")</f>
        <v/>
      </c>
      <c r="O46" s="13">
        <v>0</v>
      </c>
      <c r="P46" s="14" t="str">
        <f>IF(O46&gt;0,O46/$O$97,"")</f>
        <v/>
      </c>
    </row>
    <row r="47" spans="1:16" x14ac:dyDescent="0.2">
      <c r="A47" s="2" t="s">
        <v>49</v>
      </c>
      <c r="B47" s="2">
        <v>24</v>
      </c>
      <c r="C47" s="15">
        <f>IF(B47&gt;0,B47/$B$97," ")</f>
        <v>1.5190834862966011E-3</v>
      </c>
      <c r="D47" s="13">
        <v>4</v>
      </c>
      <c r="E47" s="14">
        <f>IF(D47&gt;0,D47/$D$97," ")</f>
        <v>1.1396011396011395E-3</v>
      </c>
      <c r="F47" s="2">
        <f t="shared" si="0"/>
        <v>28</v>
      </c>
      <c r="G47" s="12">
        <f>IF(F47&gt;0,F47/$F$97," ")</f>
        <v>1.4501009891760318E-3</v>
      </c>
      <c r="H47" s="16"/>
      <c r="I47" s="2">
        <v>10</v>
      </c>
      <c r="J47" s="12">
        <f>IF(I47&gt;0,I47/$I$97,"")</f>
        <v>3.7037037037037038E-3</v>
      </c>
      <c r="K47" s="13">
        <v>3</v>
      </c>
      <c r="L47" s="14">
        <f>IF(K47&gt;0,K47/$K$97,"")</f>
        <v>2.0463847203274215E-3</v>
      </c>
      <c r="M47" s="2">
        <v>0</v>
      </c>
      <c r="N47" s="12" t="str">
        <f>IF(M47&gt;0,M47/$M$97,"")</f>
        <v/>
      </c>
      <c r="O47" s="13">
        <v>0</v>
      </c>
      <c r="P47" s="14" t="str">
        <f>IF(O47&gt;0,O47/$O$97,"")</f>
        <v/>
      </c>
    </row>
    <row r="48" spans="1:16" x14ac:dyDescent="0.2">
      <c r="A48" s="2" t="s">
        <v>50</v>
      </c>
      <c r="B48" s="2">
        <v>237</v>
      </c>
      <c r="C48" s="15">
        <f>IF(B48&gt;0,B48/$B$97," ")</f>
        <v>1.5000949427178936E-2</v>
      </c>
      <c r="D48" s="13">
        <v>36</v>
      </c>
      <c r="E48" s="14">
        <f>IF(D48&gt;0,D48/$D$97," ")</f>
        <v>1.0256410256410256E-2</v>
      </c>
      <c r="F48" s="2">
        <f t="shared" si="0"/>
        <v>273</v>
      </c>
      <c r="G48" s="12">
        <f>IF(F48&gt;0,F48/$F$97," ")</f>
        <v>1.4138484644466312E-2</v>
      </c>
      <c r="H48" s="16"/>
      <c r="I48" s="2">
        <v>61</v>
      </c>
      <c r="J48" s="12">
        <f>IF(I48&gt;0,I48/$I$97,"")</f>
        <v>2.2592592592592591E-2</v>
      </c>
      <c r="K48" s="13">
        <v>16</v>
      </c>
      <c r="L48" s="14">
        <f>IF(K48&gt;0,K48/$K$97,"")</f>
        <v>1.0914051841746248E-2</v>
      </c>
      <c r="M48" s="2">
        <v>9</v>
      </c>
      <c r="N48" s="12">
        <f>IF(M48&gt;0,M48/$M$97,"")</f>
        <v>1.2064343163538873E-2</v>
      </c>
      <c r="O48" s="13">
        <v>6</v>
      </c>
      <c r="P48" s="14">
        <f>IF(O48&gt;0,O48/$O$97,"")</f>
        <v>2.0270270270270271E-2</v>
      </c>
    </row>
    <row r="49" spans="1:16" x14ac:dyDescent="0.2">
      <c r="A49" s="2" t="s">
        <v>51</v>
      </c>
      <c r="B49" s="2">
        <v>1</v>
      </c>
      <c r="C49" s="15">
        <f>IF(B49&gt;0,B49/$B$97," ")</f>
        <v>6.3295145262358372E-5</v>
      </c>
      <c r="D49" s="13">
        <v>1</v>
      </c>
      <c r="E49" s="14">
        <f>IF(D49&gt;0,D49/$D$97," ")</f>
        <v>2.8490028490028488E-4</v>
      </c>
      <c r="F49" s="2">
        <f t="shared" si="0"/>
        <v>2</v>
      </c>
      <c r="G49" s="12">
        <f>IF(F49&gt;0,F49/$F$97," ")</f>
        <v>1.0357864208400228E-4</v>
      </c>
      <c r="H49" s="16"/>
      <c r="I49" s="2">
        <v>0</v>
      </c>
      <c r="J49" s="12" t="str">
        <f>IF(I49&gt;0,I49/$I$97,"")</f>
        <v/>
      </c>
      <c r="K49" s="13">
        <v>0</v>
      </c>
      <c r="L49" s="14" t="str">
        <f>IF(K49&gt;0,K49/$K$97,"")</f>
        <v/>
      </c>
      <c r="M49" s="2">
        <v>0</v>
      </c>
      <c r="N49" s="12" t="str">
        <f>IF(M49&gt;0,M49/$M$97,"")</f>
        <v/>
      </c>
      <c r="O49" s="13">
        <v>0</v>
      </c>
      <c r="P49" s="14" t="str">
        <f>IF(O49&gt;0,O49/$O$97,"")</f>
        <v/>
      </c>
    </row>
    <row r="50" spans="1:16" x14ac:dyDescent="0.2">
      <c r="A50" s="2" t="s">
        <v>52</v>
      </c>
      <c r="B50" s="2">
        <v>5323</v>
      </c>
      <c r="C50" s="15">
        <f>IF(B50&gt;0,B50/$B$97," ")</f>
        <v>0.33692005823153365</v>
      </c>
      <c r="D50" s="13">
        <v>658</v>
      </c>
      <c r="E50" s="14">
        <f>IF(D50&gt;0,D50/$D$97," ")</f>
        <v>0.18746438746438746</v>
      </c>
      <c r="F50" s="2">
        <f t="shared" si="0"/>
        <v>5981</v>
      </c>
      <c r="G50" s="12">
        <f>IF(F50&gt;0,F50/$F$97," ")</f>
        <v>0.30975192915220884</v>
      </c>
      <c r="H50" s="16"/>
      <c r="I50" s="2">
        <v>823</v>
      </c>
      <c r="J50" s="12">
        <f>IF(I50&gt;0,I50/$I$97,"")</f>
        <v>0.30481481481481482</v>
      </c>
      <c r="K50" s="13">
        <v>502</v>
      </c>
      <c r="L50" s="14">
        <f>IF(K50&gt;0,K50/$K$97,"")</f>
        <v>0.34242837653478853</v>
      </c>
      <c r="M50" s="2">
        <v>163</v>
      </c>
      <c r="N50" s="12">
        <f>IF(M50&gt;0,M50/$M$97,"")</f>
        <v>0.21849865951742628</v>
      </c>
      <c r="O50" s="13">
        <v>50</v>
      </c>
      <c r="P50" s="14">
        <f>IF(O50&gt;0,O50/$O$97,"")</f>
        <v>0.16891891891891891</v>
      </c>
    </row>
    <row r="51" spans="1:16" x14ac:dyDescent="0.2">
      <c r="A51" s="2" t="s">
        <v>53</v>
      </c>
      <c r="B51" s="2">
        <v>3</v>
      </c>
      <c r="C51" s="15">
        <f>IF(B51&gt;0,B51/$B$97," ")</f>
        <v>1.8988543578707514E-4</v>
      </c>
      <c r="D51" s="13">
        <v>0</v>
      </c>
      <c r="E51" s="14" t="str">
        <f>IF(D51&gt;0,D51/$D$97," ")</f>
        <v xml:space="preserve"> </v>
      </c>
      <c r="F51" s="2">
        <f t="shared" si="0"/>
        <v>3</v>
      </c>
      <c r="G51" s="12">
        <f>IF(F51&gt;0,F51/$F$97," ")</f>
        <v>1.5536796312600341E-4</v>
      </c>
      <c r="H51" s="16"/>
      <c r="I51" s="2">
        <v>1</v>
      </c>
      <c r="J51" s="12">
        <f>IF(I51&gt;0,I51/$I$97,"")</f>
        <v>3.7037037037037035E-4</v>
      </c>
      <c r="K51" s="13">
        <v>1</v>
      </c>
      <c r="L51" s="14">
        <f>IF(K51&gt;0,K51/$K$97,"")</f>
        <v>6.8212824010914052E-4</v>
      </c>
      <c r="M51" s="2">
        <v>0</v>
      </c>
      <c r="N51" s="12" t="str">
        <f>IF(M51&gt;0,M51/$M$97,"")</f>
        <v/>
      </c>
      <c r="O51" s="13">
        <v>0</v>
      </c>
      <c r="P51" s="14" t="str">
        <f>IF(O51&gt;0,O51/$O$97,"")</f>
        <v/>
      </c>
    </row>
    <row r="52" spans="1:16" x14ac:dyDescent="0.2">
      <c r="A52" s="2" t="s">
        <v>54</v>
      </c>
      <c r="B52" s="2">
        <v>3</v>
      </c>
      <c r="C52" s="15">
        <f>IF(B52&gt;0,B52/$B$97," ")</f>
        <v>1.8988543578707514E-4</v>
      </c>
      <c r="D52" s="13">
        <v>6</v>
      </c>
      <c r="E52" s="14">
        <f>IF(D52&gt;0,D52/$D$97," ")</f>
        <v>1.7094017094017094E-3</v>
      </c>
      <c r="F52" s="2">
        <f t="shared" si="0"/>
        <v>9</v>
      </c>
      <c r="G52" s="12">
        <f>IF(F52&gt;0,F52/$F$97," ")</f>
        <v>4.6610388937801025E-4</v>
      </c>
      <c r="H52" s="16"/>
      <c r="I52" s="2">
        <v>0</v>
      </c>
      <c r="J52" s="12" t="str">
        <f>IF(I52&gt;0,I52/$I$97,"")</f>
        <v/>
      </c>
      <c r="K52" s="13">
        <v>0</v>
      </c>
      <c r="L52" s="14" t="str">
        <f>IF(K52&gt;0,K52/$K$97,"")</f>
        <v/>
      </c>
      <c r="M52" s="2">
        <v>0</v>
      </c>
      <c r="N52" s="12" t="str">
        <f>IF(M52&gt;0,M52/$M$97,"")</f>
        <v/>
      </c>
      <c r="O52" s="13">
        <v>0</v>
      </c>
      <c r="P52" s="14" t="str">
        <f>IF(O52&gt;0,O52/$O$97,"")</f>
        <v/>
      </c>
    </row>
    <row r="53" spans="1:16" x14ac:dyDescent="0.2">
      <c r="A53" s="2" t="s">
        <v>55</v>
      </c>
      <c r="B53" s="2">
        <v>6</v>
      </c>
      <c r="C53" s="15">
        <f>IF(B53&gt;0,B53/$B$97," ")</f>
        <v>3.7977087157415029E-4</v>
      </c>
      <c r="D53" s="13">
        <v>1</v>
      </c>
      <c r="E53" s="14">
        <f>IF(D53&gt;0,D53/$D$97," ")</f>
        <v>2.8490028490028488E-4</v>
      </c>
      <c r="F53" s="2">
        <f t="shared" si="0"/>
        <v>7</v>
      </c>
      <c r="G53" s="12">
        <f>IF(F53&gt;0,F53/$F$97," ")</f>
        <v>3.6252524729400796E-4</v>
      </c>
      <c r="H53" s="16"/>
      <c r="I53" s="2">
        <v>1</v>
      </c>
      <c r="J53" s="12">
        <f>IF(I53&gt;0,I53/$I$97,"")</f>
        <v>3.7037037037037035E-4</v>
      </c>
      <c r="K53" s="13">
        <v>1</v>
      </c>
      <c r="L53" s="14">
        <f>IF(K53&gt;0,K53/$K$97,"")</f>
        <v>6.8212824010914052E-4</v>
      </c>
      <c r="M53" s="2">
        <v>0</v>
      </c>
      <c r="N53" s="12" t="str">
        <f>IF(M53&gt;0,M53/$M$97,"")</f>
        <v/>
      </c>
      <c r="O53" s="13">
        <v>0</v>
      </c>
      <c r="P53" s="14" t="str">
        <f>IF(O53&gt;0,O53/$O$97,"")</f>
        <v/>
      </c>
    </row>
    <row r="54" spans="1:16" x14ac:dyDescent="0.2">
      <c r="A54" s="2" t="s">
        <v>56</v>
      </c>
      <c r="B54" s="2">
        <v>1</v>
      </c>
      <c r="C54" s="15">
        <f>IF(B54&gt;0,B54/$B$97," ")</f>
        <v>6.3295145262358372E-5</v>
      </c>
      <c r="D54" s="13">
        <v>1</v>
      </c>
      <c r="E54" s="14">
        <f>IF(D54&gt;0,D54/$D$97," ")</f>
        <v>2.8490028490028488E-4</v>
      </c>
      <c r="F54" s="2">
        <f t="shared" si="0"/>
        <v>2</v>
      </c>
      <c r="G54" s="12">
        <f>IF(F54&gt;0,F54/$F$97," ")</f>
        <v>1.0357864208400228E-4</v>
      </c>
      <c r="H54" s="16"/>
      <c r="I54" s="2">
        <v>0</v>
      </c>
      <c r="J54" s="12" t="str">
        <f>IF(I54&gt;0,I54/$I$97,"")</f>
        <v/>
      </c>
      <c r="K54" s="13">
        <v>0</v>
      </c>
      <c r="L54" s="14" t="str">
        <f>IF(K54&gt;0,K54/$K$97,"")</f>
        <v/>
      </c>
      <c r="M54" s="2">
        <v>1</v>
      </c>
      <c r="N54" s="12">
        <f>IF(M54&gt;0,M54/$M$97,"")</f>
        <v>1.3404825737265416E-3</v>
      </c>
      <c r="O54" s="13">
        <v>0</v>
      </c>
      <c r="P54" s="14" t="str">
        <f>IF(O54&gt;0,O54/$O$97,"")</f>
        <v/>
      </c>
    </row>
    <row r="55" spans="1:16" x14ac:dyDescent="0.2">
      <c r="A55" s="2" t="s">
        <v>57</v>
      </c>
      <c r="B55" s="2">
        <v>30</v>
      </c>
      <c r="C55" s="15">
        <f>IF(B55&gt;0,B55/$B$97," ")</f>
        <v>1.8988543578707512E-3</v>
      </c>
      <c r="D55" s="13">
        <v>7</v>
      </c>
      <c r="E55" s="14">
        <f>IF(D55&gt;0,D55/$D$97," ")</f>
        <v>1.9943019943019944E-3</v>
      </c>
      <c r="F55" s="2">
        <f t="shared" si="0"/>
        <v>37</v>
      </c>
      <c r="G55" s="12">
        <f>IF(F55&gt;0,F55/$F$97," ")</f>
        <v>1.9162048785540421E-3</v>
      </c>
      <c r="H55" s="16"/>
      <c r="I55" s="2">
        <v>10</v>
      </c>
      <c r="J55" s="12">
        <f>IF(I55&gt;0,I55/$I$97,"")</f>
        <v>3.7037037037037038E-3</v>
      </c>
      <c r="K55" s="13">
        <v>1</v>
      </c>
      <c r="L55" s="14">
        <f>IF(K55&gt;0,K55/$K$97,"")</f>
        <v>6.8212824010914052E-4</v>
      </c>
      <c r="M55" s="2">
        <v>1</v>
      </c>
      <c r="N55" s="12">
        <f>IF(M55&gt;0,M55/$M$97,"")</f>
        <v>1.3404825737265416E-3</v>
      </c>
      <c r="O55" s="13">
        <v>1</v>
      </c>
      <c r="P55" s="14">
        <f>IF(O55&gt;0,O55/$O$97,"")</f>
        <v>3.3783783783783786E-3</v>
      </c>
    </row>
    <row r="56" spans="1:16" x14ac:dyDescent="0.2">
      <c r="A56" s="2" t="s">
        <v>58</v>
      </c>
      <c r="B56" s="2">
        <v>2</v>
      </c>
      <c r="C56" s="15">
        <f>IF(B56&gt;0,B56/$B$97," ")</f>
        <v>1.2659029052471674E-4</v>
      </c>
      <c r="D56" s="13">
        <v>0</v>
      </c>
      <c r="E56" s="14" t="str">
        <f>IF(D56&gt;0,D56/$D$97," ")</f>
        <v xml:space="preserve"> </v>
      </c>
      <c r="F56" s="2">
        <f t="shared" si="0"/>
        <v>2</v>
      </c>
      <c r="G56" s="12">
        <f>IF(F56&gt;0,F56/$F$97," ")</f>
        <v>1.0357864208400228E-4</v>
      </c>
      <c r="H56" s="16"/>
      <c r="I56" s="2">
        <v>1</v>
      </c>
      <c r="J56" s="12">
        <f>IF(I56&gt;0,I56/$I$97,"")</f>
        <v>3.7037037037037035E-4</v>
      </c>
      <c r="K56" s="13">
        <v>1</v>
      </c>
      <c r="L56" s="14">
        <f>IF(K56&gt;0,K56/$K$97,"")</f>
        <v>6.8212824010914052E-4</v>
      </c>
      <c r="M56" s="2">
        <v>0</v>
      </c>
      <c r="N56" s="12" t="str">
        <f>IF(M56&gt;0,M56/$M$97,"")</f>
        <v/>
      </c>
      <c r="O56" s="13">
        <v>0</v>
      </c>
      <c r="P56" s="14" t="str">
        <f>IF(O56&gt;0,O56/$O$97,"")</f>
        <v/>
      </c>
    </row>
    <row r="57" spans="1:16" x14ac:dyDescent="0.2">
      <c r="A57" s="2" t="s">
        <v>59</v>
      </c>
      <c r="B57" s="2">
        <v>33</v>
      </c>
      <c r="C57" s="15">
        <f>IF(B57&gt;0,B57/$B$97," ")</f>
        <v>2.0887397936578266E-3</v>
      </c>
      <c r="D57" s="13">
        <v>6</v>
      </c>
      <c r="E57" s="14">
        <f>IF(D57&gt;0,D57/$D$97," ")</f>
        <v>1.7094017094017094E-3</v>
      </c>
      <c r="F57" s="2">
        <f t="shared" si="0"/>
        <v>39</v>
      </c>
      <c r="G57" s="12">
        <f>IF(F57&gt;0,F57/$F$97," ")</f>
        <v>2.0197835206380447E-3</v>
      </c>
      <c r="H57" s="16"/>
      <c r="I57" s="2">
        <v>8</v>
      </c>
      <c r="J57" s="12">
        <f>IF(I57&gt;0,I57/$I$97,"")</f>
        <v>2.9629629629629628E-3</v>
      </c>
      <c r="K57" s="13">
        <v>1</v>
      </c>
      <c r="L57" s="14">
        <f>IF(K57&gt;0,K57/$K$97,"")</f>
        <v>6.8212824010914052E-4</v>
      </c>
      <c r="M57" s="2">
        <v>2</v>
      </c>
      <c r="N57" s="12">
        <f>IF(M57&gt;0,M57/$M$97,"")</f>
        <v>2.6809651474530832E-3</v>
      </c>
      <c r="O57" s="13">
        <v>1</v>
      </c>
      <c r="P57" s="14">
        <f>IF(O57&gt;0,O57/$O$97,"")</f>
        <v>3.3783783783783786E-3</v>
      </c>
    </row>
    <row r="58" spans="1:16" x14ac:dyDescent="0.2">
      <c r="A58" s="2" t="s">
        <v>60</v>
      </c>
      <c r="B58" s="2">
        <v>9</v>
      </c>
      <c r="C58" s="15">
        <f>IF(B58&gt;0,B58/$B$97," ")</f>
        <v>5.6965630736122543E-4</v>
      </c>
      <c r="D58" s="13">
        <v>0</v>
      </c>
      <c r="E58" s="14" t="str">
        <f>IF(D58&gt;0,D58/$D$97," ")</f>
        <v xml:space="preserve"> </v>
      </c>
      <c r="F58" s="2">
        <f t="shared" si="0"/>
        <v>9</v>
      </c>
      <c r="G58" s="12">
        <f>IF(F58&gt;0,F58/$F$97," ")</f>
        <v>4.6610388937801025E-4</v>
      </c>
      <c r="H58" s="16"/>
      <c r="I58" s="2">
        <v>2</v>
      </c>
      <c r="J58" s="12">
        <f>IF(I58&gt;0,I58/$I$97,"")</f>
        <v>7.407407407407407E-4</v>
      </c>
      <c r="K58" s="13">
        <v>0</v>
      </c>
      <c r="L58" s="14" t="str">
        <f>IF(K58&gt;0,K58/$K$97,"")</f>
        <v/>
      </c>
      <c r="M58" s="2">
        <v>0</v>
      </c>
      <c r="N58" s="12" t="str">
        <f>IF(M58&gt;0,M58/$M$97,"")</f>
        <v/>
      </c>
      <c r="O58" s="13">
        <v>0</v>
      </c>
      <c r="P58" s="14" t="str">
        <f>IF(O58&gt;0,O58/$O$97,"")</f>
        <v/>
      </c>
    </row>
    <row r="59" spans="1:16" x14ac:dyDescent="0.2">
      <c r="A59" s="2" t="s">
        <v>198</v>
      </c>
      <c r="B59" s="2">
        <v>1</v>
      </c>
      <c r="C59" s="15">
        <f>IF(B59&gt;0,B59/$B$97," ")</f>
        <v>6.3295145262358372E-5</v>
      </c>
      <c r="D59" s="13">
        <v>0</v>
      </c>
      <c r="E59" s="14" t="str">
        <f>IF(D59&gt;0,D59/$D$97," ")</f>
        <v xml:space="preserve"> </v>
      </c>
      <c r="F59" s="2">
        <f t="shared" si="0"/>
        <v>1</v>
      </c>
      <c r="G59" s="12">
        <f>IF(F59&gt;0,F59/$F$97," ")</f>
        <v>5.1789321042001138E-5</v>
      </c>
      <c r="H59" s="16"/>
      <c r="I59" s="2">
        <v>0</v>
      </c>
      <c r="J59" s="12" t="str">
        <f>IF(I59&gt;0,I59/$I$97,"")</f>
        <v/>
      </c>
      <c r="K59" s="13">
        <v>0</v>
      </c>
      <c r="L59" s="14" t="str">
        <f>IF(K59&gt;0,K59/$K$97,"")</f>
        <v/>
      </c>
      <c r="M59" s="2">
        <v>0</v>
      </c>
      <c r="N59" s="12" t="str">
        <f>IF(M59&gt;0,M59/$M$97,"")</f>
        <v/>
      </c>
      <c r="O59" s="13">
        <v>0</v>
      </c>
      <c r="P59" s="14" t="str">
        <f>IF(O59&gt;0,O59/$O$97,"")</f>
        <v/>
      </c>
    </row>
    <row r="60" spans="1:16" x14ac:dyDescent="0.2">
      <c r="A60" s="2" t="s">
        <v>61</v>
      </c>
      <c r="B60" s="2">
        <v>11</v>
      </c>
      <c r="C60" s="15">
        <f>IF(B60&gt;0,B60/$B$97," ")</f>
        <v>6.9624659788594212E-4</v>
      </c>
      <c r="D60" s="13">
        <v>5</v>
      </c>
      <c r="E60" s="14">
        <f>IF(D60&gt;0,D60/$D$97," ")</f>
        <v>1.4245014245014246E-3</v>
      </c>
      <c r="F60" s="2">
        <f t="shared" si="0"/>
        <v>16</v>
      </c>
      <c r="G60" s="12">
        <f>IF(F60&gt;0,F60/$F$97," ")</f>
        <v>8.2862913667201821E-4</v>
      </c>
      <c r="H60" s="16"/>
      <c r="I60" s="2">
        <v>6</v>
      </c>
      <c r="J60" s="12">
        <f>IF(I60&gt;0,I60/$I$97,"")</f>
        <v>2.2222222222222222E-3</v>
      </c>
      <c r="K60" s="13">
        <v>0</v>
      </c>
      <c r="L60" s="14" t="str">
        <f>IF(K60&gt;0,K60/$K$97,"")</f>
        <v/>
      </c>
      <c r="M60" s="2">
        <v>1</v>
      </c>
      <c r="N60" s="12">
        <f>IF(M60&gt;0,M60/$M$97,"")</f>
        <v>1.3404825737265416E-3</v>
      </c>
      <c r="O60" s="13">
        <v>2</v>
      </c>
      <c r="P60" s="14">
        <f>IF(O60&gt;0,O60/$O$97,"")</f>
        <v>6.7567567567567571E-3</v>
      </c>
    </row>
    <row r="61" spans="1:16" x14ac:dyDescent="0.2">
      <c r="A61" s="2" t="s">
        <v>62</v>
      </c>
      <c r="B61" s="2">
        <v>4</v>
      </c>
      <c r="C61" s="15">
        <f>IF(B61&gt;0,B61/$B$97," ")</f>
        <v>2.5318058104943349E-4</v>
      </c>
      <c r="D61" s="13">
        <v>0</v>
      </c>
      <c r="E61" s="14" t="str">
        <f>IF(D61&gt;0,D61/$D$97," ")</f>
        <v xml:space="preserve"> </v>
      </c>
      <c r="F61" s="2">
        <f t="shared" si="0"/>
        <v>4</v>
      </c>
      <c r="G61" s="12">
        <f>IF(F61&gt;0,F61/$F$97," ")</f>
        <v>2.0715728416800455E-4</v>
      </c>
      <c r="H61" s="16"/>
      <c r="I61" s="2">
        <v>0</v>
      </c>
      <c r="J61" s="12" t="str">
        <f>IF(I61&gt;0,I61/$I$97,"")</f>
        <v/>
      </c>
      <c r="K61" s="13">
        <v>0</v>
      </c>
      <c r="L61" s="14" t="str">
        <f>IF(K61&gt;0,K61/$K$97,"")</f>
        <v/>
      </c>
      <c r="M61" s="2">
        <v>0</v>
      </c>
      <c r="N61" s="12" t="str">
        <f>IF(M61&gt;0,M61/$M$97,"")</f>
        <v/>
      </c>
      <c r="O61" s="13">
        <v>0</v>
      </c>
      <c r="P61" s="14" t="str">
        <f>IF(O61&gt;0,O61/$O$97,"")</f>
        <v/>
      </c>
    </row>
    <row r="62" spans="1:16" x14ac:dyDescent="0.2">
      <c r="A62" s="2" t="s">
        <v>63</v>
      </c>
      <c r="B62" s="2">
        <v>6546</v>
      </c>
      <c r="C62" s="15">
        <f>IF(B62&gt;0,B62/$B$97," ")</f>
        <v>0.41433002088739795</v>
      </c>
      <c r="D62" s="13">
        <v>1280</v>
      </c>
      <c r="E62" s="14">
        <f>IF(D62&gt;0,D62/$D$97," ")</f>
        <v>0.36467236467236469</v>
      </c>
      <c r="F62" s="2">
        <f t="shared" si="0"/>
        <v>7826</v>
      </c>
      <c r="G62" s="12">
        <f>IF(F62&gt;0,F62/$F$97," ")</f>
        <v>0.40530322647470091</v>
      </c>
      <c r="H62" s="16"/>
      <c r="I62" s="2">
        <v>984</v>
      </c>
      <c r="J62" s="12">
        <f>IF(I62&gt;0,I62/$I$97,"")</f>
        <v>0.36444444444444446</v>
      </c>
      <c r="K62" s="13">
        <v>651</v>
      </c>
      <c r="L62" s="14">
        <f>IF(K62&gt;0,K62/$K$97,"")</f>
        <v>0.44406548431105047</v>
      </c>
      <c r="M62" s="2">
        <v>314</v>
      </c>
      <c r="N62" s="12">
        <f>IF(M62&gt;0,M62/$M$97,"")</f>
        <v>0.42091152815013405</v>
      </c>
      <c r="O62" s="13">
        <v>83</v>
      </c>
      <c r="P62" s="14">
        <f>IF(O62&gt;0,O62/$O$97,"")</f>
        <v>0.28040540540540543</v>
      </c>
    </row>
    <row r="63" spans="1:16" x14ac:dyDescent="0.2">
      <c r="A63" s="2" t="s">
        <v>199</v>
      </c>
      <c r="B63" s="2">
        <v>1</v>
      </c>
      <c r="C63" s="15">
        <f>IF(B63&gt;0,B63/$B$97," ")</f>
        <v>6.3295145262358372E-5</v>
      </c>
      <c r="D63" s="13">
        <v>0</v>
      </c>
      <c r="E63" s="14" t="str">
        <f>IF(D63&gt;0,D63/$D$97," ")</f>
        <v xml:space="preserve"> </v>
      </c>
      <c r="F63" s="2">
        <f t="shared" si="0"/>
        <v>1</v>
      </c>
      <c r="G63" s="12">
        <f>IF(F63&gt;0,F63/$F$97," ")</f>
        <v>5.1789321042001138E-5</v>
      </c>
      <c r="H63" s="16"/>
      <c r="I63" s="2">
        <v>1</v>
      </c>
      <c r="J63" s="12">
        <f>IF(I63&gt;0,I63/$I$97,"")</f>
        <v>3.7037037037037035E-4</v>
      </c>
      <c r="K63" s="13">
        <v>0</v>
      </c>
      <c r="L63" s="14" t="str">
        <f>IF(K63&gt;0,K63/$K$97,"")</f>
        <v/>
      </c>
      <c r="M63" s="2">
        <v>0</v>
      </c>
      <c r="N63" s="12" t="str">
        <f>IF(M63&gt;0,M63/$M$97,"")</f>
        <v/>
      </c>
      <c r="O63" s="13">
        <v>0</v>
      </c>
      <c r="P63" s="14" t="str">
        <f>IF(O63&gt;0,O63/$O$97,"")</f>
        <v/>
      </c>
    </row>
    <row r="64" spans="1:16" x14ac:dyDescent="0.2">
      <c r="A64" s="2" t="s">
        <v>64</v>
      </c>
      <c r="B64" s="2">
        <v>2</v>
      </c>
      <c r="C64" s="15">
        <f>IF(B64&gt;0,B64/$B$97," ")</f>
        <v>1.2659029052471674E-4</v>
      </c>
      <c r="D64" s="13">
        <v>2</v>
      </c>
      <c r="E64" s="14">
        <f>IF(D64&gt;0,D64/$D$97," ")</f>
        <v>5.6980056980056976E-4</v>
      </c>
      <c r="F64" s="2">
        <f t="shared" si="0"/>
        <v>4</v>
      </c>
      <c r="G64" s="12">
        <f>IF(F64&gt;0,F64/$F$97," ")</f>
        <v>2.0715728416800455E-4</v>
      </c>
      <c r="H64" s="16"/>
      <c r="I64" s="2">
        <v>1</v>
      </c>
      <c r="J64" s="12">
        <f>IF(I64&gt;0,I64/$I$97,"")</f>
        <v>3.7037037037037035E-4</v>
      </c>
      <c r="K64" s="13">
        <v>0</v>
      </c>
      <c r="L64" s="14" t="str">
        <f>IF(K64&gt;0,K64/$K$97,"")</f>
        <v/>
      </c>
      <c r="M64" s="2">
        <v>0</v>
      </c>
      <c r="N64" s="12" t="str">
        <f>IF(M64&gt;0,M64/$M$97,"")</f>
        <v/>
      </c>
      <c r="O64" s="13">
        <v>1</v>
      </c>
      <c r="P64" s="14">
        <f>IF(O64&gt;0,O64/$O$97,"")</f>
        <v>3.3783783783783786E-3</v>
      </c>
    </row>
    <row r="65" spans="1:16" x14ac:dyDescent="0.2">
      <c r="A65" s="2" t="s">
        <v>65</v>
      </c>
      <c r="B65" s="2">
        <v>1</v>
      </c>
      <c r="C65" s="15">
        <f>IF(B65&gt;0,B65/$B$97," ")</f>
        <v>6.3295145262358372E-5</v>
      </c>
      <c r="D65" s="13">
        <v>0</v>
      </c>
      <c r="E65" s="14" t="str">
        <f>IF(D65&gt;0,D65/$D$97," ")</f>
        <v xml:space="preserve"> </v>
      </c>
      <c r="F65" s="2">
        <f t="shared" si="0"/>
        <v>1</v>
      </c>
      <c r="G65" s="12">
        <f>IF(F65&gt;0,F65/$F$97," ")</f>
        <v>5.1789321042001138E-5</v>
      </c>
      <c r="H65" s="16"/>
      <c r="I65" s="2">
        <v>0</v>
      </c>
      <c r="J65" s="12" t="str">
        <f>IF(I65&gt;0,I65/$I$97,"")</f>
        <v/>
      </c>
      <c r="K65" s="13">
        <v>0</v>
      </c>
      <c r="L65" s="14" t="str">
        <f>IF(K65&gt;0,K65/$K$97,"")</f>
        <v/>
      </c>
      <c r="M65" s="2">
        <v>0</v>
      </c>
      <c r="N65" s="12" t="str">
        <f>IF(M65&gt;0,M65/$M$97,"")</f>
        <v/>
      </c>
      <c r="O65" s="13">
        <v>0</v>
      </c>
      <c r="P65" s="14" t="str">
        <f>IF(O65&gt;0,O65/$O$97,"")</f>
        <v/>
      </c>
    </row>
    <row r="66" spans="1:16" x14ac:dyDescent="0.2">
      <c r="A66" s="2" t="s">
        <v>66</v>
      </c>
      <c r="B66" s="2">
        <v>3</v>
      </c>
      <c r="C66" s="15">
        <f>IF(B66&gt;0,B66/$B$97," ")</f>
        <v>1.8988543578707514E-4</v>
      </c>
      <c r="D66" s="13">
        <v>1</v>
      </c>
      <c r="E66" s="14">
        <f>IF(D66&gt;0,D66/$D$97," ")</f>
        <v>2.8490028490028488E-4</v>
      </c>
      <c r="F66" s="2">
        <f t="shared" si="0"/>
        <v>4</v>
      </c>
      <c r="G66" s="12">
        <f>IF(F66&gt;0,F66/$F$97," ")</f>
        <v>2.0715728416800455E-4</v>
      </c>
      <c r="H66" s="16"/>
      <c r="I66" s="2">
        <v>0</v>
      </c>
      <c r="J66" s="12" t="str">
        <f>IF(I66&gt;0,I66/$I$97,"")</f>
        <v/>
      </c>
      <c r="K66" s="13">
        <v>0</v>
      </c>
      <c r="L66" s="14" t="str">
        <f>IF(K66&gt;0,K66/$K$97,"")</f>
        <v/>
      </c>
      <c r="M66" s="2">
        <v>0</v>
      </c>
      <c r="N66" s="12" t="str">
        <f>IF(M66&gt;0,M66/$M$97,"")</f>
        <v/>
      </c>
      <c r="O66" s="13">
        <v>0</v>
      </c>
      <c r="P66" s="14" t="str">
        <f>IF(O66&gt;0,O66/$O$97,"")</f>
        <v/>
      </c>
    </row>
    <row r="67" spans="1:16" x14ac:dyDescent="0.2">
      <c r="A67" s="2" t="s">
        <v>67</v>
      </c>
      <c r="B67" s="2">
        <v>12</v>
      </c>
      <c r="C67" s="15">
        <f>IF(B67&gt;0,B67/$B$97," ")</f>
        <v>7.5954174314830057E-4</v>
      </c>
      <c r="D67" s="13">
        <v>1</v>
      </c>
      <c r="E67" s="14">
        <f>IF(D67&gt;0,D67/$D$97," ")</f>
        <v>2.8490028490028488E-4</v>
      </c>
      <c r="F67" s="2">
        <f t="shared" si="0"/>
        <v>13</v>
      </c>
      <c r="G67" s="12">
        <f>IF(F67&gt;0,F67/$F$97," ")</f>
        <v>6.7326117354601478E-4</v>
      </c>
      <c r="H67" s="16"/>
      <c r="I67" s="2">
        <v>4</v>
      </c>
      <c r="J67" s="12">
        <f>IF(I67&gt;0,I67/$I$97,"")</f>
        <v>1.4814814814814814E-3</v>
      </c>
      <c r="K67" s="13">
        <v>1</v>
      </c>
      <c r="L67" s="14">
        <f>IF(K67&gt;0,K67/$K$97,"")</f>
        <v>6.8212824010914052E-4</v>
      </c>
      <c r="M67" s="2">
        <v>1</v>
      </c>
      <c r="N67" s="12">
        <f>IF(M67&gt;0,M67/$M$97,"")</f>
        <v>1.3404825737265416E-3</v>
      </c>
      <c r="O67" s="13">
        <v>0</v>
      </c>
      <c r="P67" s="14" t="str">
        <f>IF(O67&gt;0,O67/$O$97,"")</f>
        <v/>
      </c>
    </row>
    <row r="68" spans="1:16" x14ac:dyDescent="0.2">
      <c r="A68" s="2" t="s">
        <v>68</v>
      </c>
      <c r="B68" s="2">
        <v>43</v>
      </c>
      <c r="C68" s="15">
        <f>IF(B68&gt;0,B68/$B$97," ")</f>
        <v>2.7216912462814102E-3</v>
      </c>
      <c r="D68" s="13">
        <v>15</v>
      </c>
      <c r="E68" s="14">
        <f>IF(D68&gt;0,D68/$D$97," ")</f>
        <v>4.2735042735042739E-3</v>
      </c>
      <c r="F68" s="2">
        <f t="shared" si="0"/>
        <v>58</v>
      </c>
      <c r="G68" s="12">
        <f>IF(F68&gt;0,F68/$F$97," ")</f>
        <v>3.003780620436066E-3</v>
      </c>
      <c r="H68" s="16"/>
      <c r="I68" s="2">
        <v>9</v>
      </c>
      <c r="J68" s="12">
        <f>IF(I68&gt;0,I68/$I$97,"")</f>
        <v>3.3333333333333335E-3</v>
      </c>
      <c r="K68" s="13">
        <v>3</v>
      </c>
      <c r="L68" s="14">
        <f>IF(K68&gt;0,K68/$K$97,"")</f>
        <v>2.0463847203274215E-3</v>
      </c>
      <c r="M68" s="2">
        <v>4</v>
      </c>
      <c r="N68" s="12">
        <f>IF(M68&gt;0,M68/$M$97,"")</f>
        <v>5.3619302949061663E-3</v>
      </c>
      <c r="O68" s="13">
        <v>1</v>
      </c>
      <c r="P68" s="14">
        <f>IF(O68&gt;0,O68/$O$97,"")</f>
        <v>3.3783783783783786E-3</v>
      </c>
    </row>
    <row r="69" spans="1:16" x14ac:dyDescent="0.2">
      <c r="A69" s="2" t="s">
        <v>69</v>
      </c>
      <c r="B69" s="2">
        <v>4</v>
      </c>
      <c r="C69" s="15">
        <f>IF(B69&gt;0,B69/$B$97," ")</f>
        <v>2.5318058104943349E-4</v>
      </c>
      <c r="D69" s="13">
        <v>0</v>
      </c>
      <c r="E69" s="14" t="str">
        <f>IF(D69&gt;0,D69/$D$97," ")</f>
        <v xml:space="preserve"> </v>
      </c>
      <c r="F69" s="2">
        <f t="shared" si="0"/>
        <v>4</v>
      </c>
      <c r="G69" s="12">
        <f>IF(F69&gt;0,F69/$F$97," ")</f>
        <v>2.0715728416800455E-4</v>
      </c>
      <c r="H69" s="16"/>
      <c r="I69" s="2">
        <v>1</v>
      </c>
      <c r="J69" s="12">
        <f>IF(I69&gt;0,I69/$I$97,"")</f>
        <v>3.7037037037037035E-4</v>
      </c>
      <c r="K69" s="13">
        <v>1</v>
      </c>
      <c r="L69" s="14">
        <f>IF(K69&gt;0,K69/$K$97,"")</f>
        <v>6.8212824010914052E-4</v>
      </c>
      <c r="M69" s="2">
        <v>0</v>
      </c>
      <c r="N69" s="12" t="str">
        <f>IF(M69&gt;0,M69/$M$97,"")</f>
        <v/>
      </c>
      <c r="O69" s="13">
        <v>0</v>
      </c>
      <c r="P69" s="14" t="str">
        <f>IF(O69&gt;0,O69/$O$97,"")</f>
        <v/>
      </c>
    </row>
    <row r="70" spans="1:16" x14ac:dyDescent="0.2">
      <c r="A70" s="2" t="s">
        <v>70</v>
      </c>
      <c r="B70" s="2">
        <v>7</v>
      </c>
      <c r="C70" s="15">
        <f>IF(B70&gt;0,B70/$B$97," ")</f>
        <v>4.4306601683650863E-4</v>
      </c>
      <c r="D70" s="13">
        <v>1</v>
      </c>
      <c r="E70" s="14">
        <f>IF(D70&gt;0,D70/$D$97," ")</f>
        <v>2.8490028490028488E-4</v>
      </c>
      <c r="F70" s="2">
        <f t="shared" si="0"/>
        <v>8</v>
      </c>
      <c r="G70" s="12">
        <f>IF(F70&gt;0,F70/$F$97," ")</f>
        <v>4.143145683360091E-4</v>
      </c>
      <c r="H70" s="16"/>
      <c r="I70" s="2">
        <v>0</v>
      </c>
      <c r="J70" s="12" t="str">
        <f>IF(I70&gt;0,I70/$I$97,"")</f>
        <v/>
      </c>
      <c r="K70" s="13">
        <v>0</v>
      </c>
      <c r="L70" s="14" t="str">
        <f>IF(K70&gt;0,K70/$K$97,"")</f>
        <v/>
      </c>
      <c r="M70" s="2">
        <v>0</v>
      </c>
      <c r="N70" s="12" t="str">
        <f>IF(M70&gt;0,M70/$M$97,"")</f>
        <v/>
      </c>
      <c r="O70" s="13">
        <v>0</v>
      </c>
      <c r="P70" s="14" t="str">
        <f>IF(O70&gt;0,O70/$O$97,"")</f>
        <v/>
      </c>
    </row>
    <row r="71" spans="1:16" x14ac:dyDescent="0.2">
      <c r="A71" s="2" t="s">
        <v>71</v>
      </c>
      <c r="B71" s="2">
        <v>50</v>
      </c>
      <c r="C71" s="15">
        <f>IF(B71&gt;0,B71/$B$97," ")</f>
        <v>3.1647572631179188E-3</v>
      </c>
      <c r="D71" s="13">
        <v>15</v>
      </c>
      <c r="E71" s="14">
        <f>IF(D71&gt;0,D71/$D$97," ")</f>
        <v>4.2735042735042739E-3</v>
      </c>
      <c r="F71" s="2">
        <f t="shared" ref="F71:F80" si="1">IF(B71+D71&gt;0,B71+D71," ")</f>
        <v>65</v>
      </c>
      <c r="G71" s="12">
        <f>IF(F71&gt;0,F71/$F$97," ")</f>
        <v>3.366305867730074E-3</v>
      </c>
      <c r="H71" s="16"/>
      <c r="I71" s="2">
        <v>14</v>
      </c>
      <c r="J71" s="12">
        <f>IF(I71&gt;0,I71/$I$97,"")</f>
        <v>5.185185185185185E-3</v>
      </c>
      <c r="K71" s="13">
        <v>3</v>
      </c>
      <c r="L71" s="14">
        <f>IF(K71&gt;0,K71/$K$97,"")</f>
        <v>2.0463847203274215E-3</v>
      </c>
      <c r="M71" s="2">
        <v>4</v>
      </c>
      <c r="N71" s="12">
        <f>IF(M71&gt;0,M71/$M$97,"")</f>
        <v>5.3619302949061663E-3</v>
      </c>
      <c r="O71" s="13">
        <v>3</v>
      </c>
      <c r="P71" s="14">
        <f>IF(O71&gt;0,O71/$O$97,"")</f>
        <v>1.0135135135135136E-2</v>
      </c>
    </row>
    <row r="72" spans="1:16" x14ac:dyDescent="0.2">
      <c r="A72" s="2" t="s">
        <v>72</v>
      </c>
      <c r="B72" s="2">
        <v>391</v>
      </c>
      <c r="C72" s="15">
        <f>IF(B72&gt;0,B72/$B$97," ")</f>
        <v>2.4748401797582125E-2</v>
      </c>
      <c r="D72" s="13">
        <v>49</v>
      </c>
      <c r="E72" s="14">
        <f>IF(D72&gt;0,D72/$D$97," ")</f>
        <v>1.396011396011396E-2</v>
      </c>
      <c r="F72" s="2">
        <f t="shared" si="1"/>
        <v>440</v>
      </c>
      <c r="G72" s="12">
        <f>IF(F72&gt;0,F72/$F$97," ")</f>
        <v>2.27873012584805E-2</v>
      </c>
      <c r="H72" s="16"/>
      <c r="I72" s="2">
        <v>52</v>
      </c>
      <c r="J72" s="12">
        <f>IF(I72&gt;0,I72/$I$97,"")</f>
        <v>1.9259259259259261E-2</v>
      </c>
      <c r="K72" s="13">
        <v>39</v>
      </c>
      <c r="L72" s="14">
        <f>IF(K72&gt;0,K72/$K$97,"")</f>
        <v>2.660300136425648E-2</v>
      </c>
      <c r="M72" s="2">
        <v>6</v>
      </c>
      <c r="N72" s="12">
        <f>IF(M72&gt;0,M72/$M$97,"")</f>
        <v>8.0428954423592495E-3</v>
      </c>
      <c r="O72" s="13">
        <v>7</v>
      </c>
      <c r="P72" s="14">
        <f>IF(O72&gt;0,O72/$O$97,"")</f>
        <v>2.364864864864865E-2</v>
      </c>
    </row>
    <row r="73" spans="1:16" x14ac:dyDescent="0.2">
      <c r="A73" s="2" t="s">
        <v>73</v>
      </c>
      <c r="B73" s="2">
        <v>7</v>
      </c>
      <c r="C73" s="15">
        <f>IF(B73&gt;0,B73/$B$97," ")</f>
        <v>4.4306601683650863E-4</v>
      </c>
      <c r="D73" s="13">
        <v>0</v>
      </c>
      <c r="E73" s="14" t="str">
        <f>IF(D73&gt;0,D73/$D$97," ")</f>
        <v xml:space="preserve"> </v>
      </c>
      <c r="F73" s="2">
        <f t="shared" si="1"/>
        <v>7</v>
      </c>
      <c r="G73" s="12">
        <f>IF(F73&gt;0,F73/$F$97," ")</f>
        <v>3.6252524729400796E-4</v>
      </c>
      <c r="H73" s="16"/>
      <c r="I73" s="2">
        <v>4</v>
      </c>
      <c r="J73" s="12">
        <f>IF(I73&gt;0,I73/$I$97,"")</f>
        <v>1.4814814814814814E-3</v>
      </c>
      <c r="K73" s="13">
        <v>0</v>
      </c>
      <c r="L73" s="14" t="str">
        <f>IF(K73&gt;0,K73/$K$97,"")</f>
        <v/>
      </c>
      <c r="M73" s="2">
        <v>0</v>
      </c>
      <c r="N73" s="12" t="str">
        <f>IF(M73&gt;0,M73/$M$97,"")</f>
        <v/>
      </c>
      <c r="O73" s="13">
        <v>0</v>
      </c>
      <c r="P73" s="14" t="str">
        <f>IF(O73&gt;0,O73/$O$97,"")</f>
        <v/>
      </c>
    </row>
    <row r="74" spans="1:16" x14ac:dyDescent="0.2">
      <c r="A74" s="2" t="s">
        <v>74</v>
      </c>
      <c r="B74" s="2">
        <v>90</v>
      </c>
      <c r="C74" s="15">
        <f>IF(B74&gt;0,B74/$B$97," ")</f>
        <v>5.6965630736122543E-3</v>
      </c>
      <c r="D74" s="13">
        <v>10</v>
      </c>
      <c r="E74" s="14">
        <f>IF(D74&gt;0,D74/$D$97," ")</f>
        <v>2.8490028490028491E-3</v>
      </c>
      <c r="F74" s="2">
        <f t="shared" si="1"/>
        <v>100</v>
      </c>
      <c r="G74" s="12">
        <f>IF(F74&gt;0,F74/$F$97," ")</f>
        <v>5.1789321042001136E-3</v>
      </c>
      <c r="H74" s="16"/>
      <c r="I74" s="2">
        <v>24</v>
      </c>
      <c r="J74" s="12">
        <f>IF(I74&gt;0,I74/$I$97,"")</f>
        <v>8.8888888888888889E-3</v>
      </c>
      <c r="K74" s="13">
        <v>5</v>
      </c>
      <c r="L74" s="14">
        <f>IF(K74&gt;0,K74/$K$97,"")</f>
        <v>3.4106412005457027E-3</v>
      </c>
      <c r="M74" s="2">
        <v>1</v>
      </c>
      <c r="N74" s="12">
        <f>IF(M74&gt;0,M74/$M$97,"")</f>
        <v>1.3404825737265416E-3</v>
      </c>
      <c r="O74" s="13">
        <v>0</v>
      </c>
      <c r="P74" s="14"/>
    </row>
    <row r="75" spans="1:16" x14ac:dyDescent="0.2">
      <c r="A75" s="2" t="s">
        <v>75</v>
      </c>
      <c r="B75" s="2">
        <v>23</v>
      </c>
      <c r="C75" s="15">
        <f>IF(B75&gt;0,B75/$B$97," ")</f>
        <v>1.4557883410342427E-3</v>
      </c>
      <c r="D75" s="13">
        <v>1</v>
      </c>
      <c r="E75" s="14">
        <f>IF(D75&gt;0,D75/$D$97," ")</f>
        <v>2.8490028490028488E-4</v>
      </c>
      <c r="F75" s="2">
        <f t="shared" si="1"/>
        <v>24</v>
      </c>
      <c r="G75" s="12">
        <f>IF(F75&gt;0,F75/$F$97," ")</f>
        <v>1.2429437050080273E-3</v>
      </c>
      <c r="H75" s="16"/>
      <c r="I75" s="2">
        <v>7</v>
      </c>
      <c r="J75" s="12">
        <f>IF(I75&gt;0,I75/$I$97,"")</f>
        <v>2.5925925925925925E-3</v>
      </c>
      <c r="K75" s="13">
        <v>0</v>
      </c>
      <c r="L75" s="14" t="str">
        <f>IF(K75&gt;0,K75/$K$97,"")</f>
        <v/>
      </c>
      <c r="M75" s="2">
        <v>0</v>
      </c>
      <c r="N75" s="12" t="str">
        <f>IF(M75&gt;0,M75/$M$97,"")</f>
        <v/>
      </c>
      <c r="O75" s="13">
        <v>0</v>
      </c>
      <c r="P75" s="14" t="str">
        <f>IF(O75&gt;0,O75/$O$97,"")</f>
        <v/>
      </c>
    </row>
    <row r="76" spans="1:16" x14ac:dyDescent="0.2">
      <c r="A76" s="2" t="s">
        <v>76</v>
      </c>
      <c r="B76" s="2">
        <v>19</v>
      </c>
      <c r="C76" s="15">
        <f>IF(B76&gt;0,B76/$B$97," ")</f>
        <v>1.2026077599848091E-3</v>
      </c>
      <c r="D76" s="13">
        <v>2</v>
      </c>
      <c r="E76" s="14">
        <f>IF(D76&gt;0,D76/$D$97," ")</f>
        <v>5.6980056980056976E-4</v>
      </c>
      <c r="F76" s="2">
        <f t="shared" si="1"/>
        <v>21</v>
      </c>
      <c r="G76" s="12">
        <f>IF(F76&gt;0,F76/$F$97," ")</f>
        <v>1.0875757418820238E-3</v>
      </c>
      <c r="H76" s="16"/>
      <c r="I76" s="2">
        <v>9</v>
      </c>
      <c r="J76" s="12">
        <f>IF(I76&gt;0,I76/$I$97,"")</f>
        <v>3.3333333333333335E-3</v>
      </c>
      <c r="K76" s="13">
        <v>0</v>
      </c>
      <c r="L76" s="14" t="str">
        <f>IF(K76&gt;0,K76/$K$97,"")</f>
        <v/>
      </c>
      <c r="M76" s="2">
        <v>0</v>
      </c>
      <c r="N76" s="12" t="str">
        <f>IF(M76&gt;0,M76/$M$97,"")</f>
        <v/>
      </c>
      <c r="O76" s="13">
        <v>1</v>
      </c>
      <c r="P76" s="14">
        <f>IF(O76&gt;0,O76/$O$97,"")</f>
        <v>3.3783783783783786E-3</v>
      </c>
    </row>
    <row r="77" spans="1:16" x14ac:dyDescent="0.2">
      <c r="A77" s="2" t="s">
        <v>77</v>
      </c>
      <c r="B77" s="2">
        <v>8</v>
      </c>
      <c r="C77" s="15">
        <f>IF(B77&gt;0,B77/$B$97," ")</f>
        <v>5.0636116209886698E-4</v>
      </c>
      <c r="D77" s="13">
        <v>4</v>
      </c>
      <c r="E77" s="14">
        <f>IF(D77&gt;0,D77/$D$97," ")</f>
        <v>1.1396011396011395E-3</v>
      </c>
      <c r="F77" s="2">
        <f t="shared" si="1"/>
        <v>12</v>
      </c>
      <c r="G77" s="12">
        <f>IF(F77&gt;0,F77/$F$97," ")</f>
        <v>6.2147185250401363E-4</v>
      </c>
      <c r="H77" s="16"/>
      <c r="I77" s="2">
        <v>3</v>
      </c>
      <c r="J77" s="12">
        <f>IF(I77&gt;0,I77/$I$97,"")</f>
        <v>1.1111111111111111E-3</v>
      </c>
      <c r="K77" s="13">
        <v>1</v>
      </c>
      <c r="L77" s="14">
        <f>IF(K77&gt;0,K77/$K$97,"")</f>
        <v>6.8212824010914052E-4</v>
      </c>
      <c r="M77" s="2">
        <v>0</v>
      </c>
      <c r="N77" s="12" t="str">
        <f>IF(M77&gt;0,M77/$M$97,"")</f>
        <v/>
      </c>
      <c r="O77" s="13">
        <v>1</v>
      </c>
      <c r="P77" s="14">
        <f>IF(O77&gt;0,O77/$O$97,"")</f>
        <v>3.3783783783783786E-3</v>
      </c>
    </row>
    <row r="78" spans="1:16" x14ac:dyDescent="0.2">
      <c r="A78" s="2" t="s">
        <v>78</v>
      </c>
      <c r="B78" s="2">
        <v>71</v>
      </c>
      <c r="C78" s="15">
        <f>IF(B78&gt;0,B78/$B$97," ")</f>
        <v>4.4939553136274452E-3</v>
      </c>
      <c r="D78" s="13">
        <v>32</v>
      </c>
      <c r="E78" s="14">
        <f>IF(D78&gt;0,D78/$D$97," ")</f>
        <v>9.1168091168091162E-3</v>
      </c>
      <c r="F78" s="2">
        <f t="shared" si="1"/>
        <v>103</v>
      </c>
      <c r="G78" s="12">
        <f>IF(F78&gt;0,F78/$F$97," ")</f>
        <v>5.3343000673261171E-3</v>
      </c>
      <c r="H78" s="16"/>
      <c r="I78" s="2">
        <v>16</v>
      </c>
      <c r="J78" s="12">
        <f>IF(I78&gt;0,I78/$I$97,"")</f>
        <v>5.9259259259259256E-3</v>
      </c>
      <c r="K78" s="13">
        <v>4</v>
      </c>
      <c r="L78" s="14">
        <f>IF(K78&gt;0,K78/$K$97,"")</f>
        <v>2.7285129604365621E-3</v>
      </c>
      <c r="M78" s="2">
        <v>7</v>
      </c>
      <c r="N78" s="12">
        <f>IF(M78&gt;0,M78/$M$97,"")</f>
        <v>9.3833780160857902E-3</v>
      </c>
      <c r="O78" s="13">
        <v>4</v>
      </c>
      <c r="P78" s="14">
        <f>IF(O78&gt;0,O78/$O$97,"")</f>
        <v>1.3513513513513514E-2</v>
      </c>
    </row>
    <row r="79" spans="1:16" x14ac:dyDescent="0.2">
      <c r="A79" s="2" t="s">
        <v>79</v>
      </c>
      <c r="B79" s="13">
        <v>983</v>
      </c>
      <c r="C79" s="15">
        <f>IF(B79&gt;0,B79/$B$97," ")</f>
        <v>6.2219127792898288E-2</v>
      </c>
      <c r="D79" s="13">
        <v>227</v>
      </c>
      <c r="E79" s="14">
        <f>IF(D79&gt;0,D79/$D$97," ")</f>
        <v>6.4672364672364674E-2</v>
      </c>
      <c r="F79" s="2">
        <f t="shared" si="1"/>
        <v>1210</v>
      </c>
      <c r="G79" s="12">
        <f>IF(F79&gt;0,F79/$F$97," ")</f>
        <v>6.266507846082138E-2</v>
      </c>
      <c r="H79" s="16"/>
      <c r="I79" s="2">
        <v>278</v>
      </c>
      <c r="J79" s="14">
        <f>IF(I79&gt;0,I79/$I$97,"")</f>
        <v>0.10296296296296296</v>
      </c>
      <c r="K79" s="2">
        <v>77</v>
      </c>
      <c r="L79" s="14">
        <f>IF(K79&gt;0,K79/$K$97,"")</f>
        <v>5.2523874488403823E-2</v>
      </c>
      <c r="M79" s="2">
        <v>42</v>
      </c>
      <c r="N79" s="12">
        <f>IF(M79&gt;0,M79/$M$97,"")</f>
        <v>5.6300268096514748E-2</v>
      </c>
      <c r="O79" s="13">
        <v>26</v>
      </c>
      <c r="P79" s="14">
        <f>IF(O79&gt;0,O79/$O$97,"")</f>
        <v>8.7837837837837843E-2</v>
      </c>
    </row>
    <row r="80" spans="1:16" x14ac:dyDescent="0.2">
      <c r="A80" s="2" t="s">
        <v>80</v>
      </c>
      <c r="B80" s="13">
        <v>2</v>
      </c>
      <c r="C80" s="15">
        <f>IF(B80&gt;0,B80/$B$97," ")</f>
        <v>1.2659029052471674E-4</v>
      </c>
      <c r="D80" s="13">
        <v>0</v>
      </c>
      <c r="E80" s="14" t="str">
        <f>IF(D80&gt;0,D80/$D$97," ")</f>
        <v xml:space="preserve"> </v>
      </c>
      <c r="F80" s="2">
        <f t="shared" si="1"/>
        <v>2</v>
      </c>
      <c r="G80" s="12">
        <f>IF(F80&gt;0,F80/$F$97," ")</f>
        <v>1.0357864208400228E-4</v>
      </c>
      <c r="H80" s="16"/>
      <c r="I80" s="2">
        <v>2</v>
      </c>
      <c r="J80" s="12">
        <f>IF(I80&gt;0,I80/$I$97,"")</f>
        <v>7.407407407407407E-4</v>
      </c>
      <c r="K80" s="13">
        <v>0</v>
      </c>
      <c r="L80" s="14" t="str">
        <f>IF(K80&gt;0,K80/$K$97,"")</f>
        <v/>
      </c>
      <c r="M80" s="2">
        <v>0</v>
      </c>
      <c r="N80" s="12" t="str">
        <f>IF(M80&gt;0,M80/$M$97,"")</f>
        <v/>
      </c>
      <c r="O80" s="13">
        <v>0</v>
      </c>
      <c r="P80" s="14" t="str">
        <f>IF(O80&gt;0,O80/$O$97,"")</f>
        <v/>
      </c>
    </row>
    <row r="81" spans="1:16" x14ac:dyDescent="0.2">
      <c r="B81" s="13">
        <f>SUM(B5:B80)</f>
        <v>15135</v>
      </c>
      <c r="C81" s="15">
        <f>IF(B81&gt;0,B81/$B$97," ")</f>
        <v>0.95797202354579403</v>
      </c>
      <c r="D81" s="13">
        <f>SUM(D5:D80)</f>
        <v>2592</v>
      </c>
      <c r="E81" s="14">
        <f>IF(D81&gt;0,D81/$D$97," ")</f>
        <v>0.7384615384615385</v>
      </c>
      <c r="F81" s="17">
        <f>SUM(F5:F80)</f>
        <v>17727</v>
      </c>
      <c r="G81" s="12">
        <f>IF(F81&gt;0,F81/$F$97," ")</f>
        <v>0.91806929411155425</v>
      </c>
      <c r="H81" s="16"/>
      <c r="I81" s="2">
        <f>SUM(I5:I80)</f>
        <v>2613</v>
      </c>
      <c r="J81" s="12">
        <f>IF(I81&gt;0,I81/$B$97," ")</f>
        <v>0.16539021457054243</v>
      </c>
      <c r="K81" s="13">
        <f>SUM(K5:K80)</f>
        <v>1391</v>
      </c>
      <c r="L81" s="14">
        <f>IF(K81&gt;0,K81/$B$97," ")</f>
        <v>8.8043547059940497E-2</v>
      </c>
      <c r="M81" s="2">
        <f>SUM(M5:M80)</f>
        <v>603</v>
      </c>
      <c r="N81" s="12">
        <f>IF(M81&gt;0,M81/$B$97," ")</f>
        <v>3.8166972593202099E-2</v>
      </c>
      <c r="O81" s="13">
        <f>SUM(O5:O80)</f>
        <v>207</v>
      </c>
      <c r="P81" s="14">
        <f>IF(O81&gt;0,O81/$B$97," ")</f>
        <v>1.3102095069308184E-2</v>
      </c>
    </row>
    <row r="82" spans="1:16" x14ac:dyDescent="0.2">
      <c r="A82" s="18" t="s">
        <v>81</v>
      </c>
      <c r="B82" s="13">
        <v>47</v>
      </c>
      <c r="C82" s="15">
        <f>IF(B82&gt;0,B82/$B$97," ")</f>
        <v>2.9748718273308436E-3</v>
      </c>
      <c r="D82" s="13">
        <v>11</v>
      </c>
      <c r="E82" s="14">
        <f>IF(D82&gt;0,D82/$B$97," ")</f>
        <v>6.9624659788594212E-4</v>
      </c>
      <c r="F82" s="2">
        <f t="shared" ref="F82:F83" si="2">IF(B82+D82&gt;0,B82+D82," ")</f>
        <v>58</v>
      </c>
      <c r="G82" s="12">
        <f>IF(F82&gt;0,F82/$B$97," ")</f>
        <v>3.671118425216786E-3</v>
      </c>
      <c r="H82" s="16"/>
      <c r="J82" s="12"/>
      <c r="K82" s="13"/>
      <c r="L82" s="14"/>
      <c r="N82" s="12"/>
      <c r="O82" s="13"/>
      <c r="P82" s="14"/>
    </row>
    <row r="83" spans="1:16" x14ac:dyDescent="0.2">
      <c r="A83" s="18" t="s">
        <v>82</v>
      </c>
      <c r="B83" s="13">
        <v>12</v>
      </c>
      <c r="C83" s="15">
        <f>IF(B83&gt;0,B83/$B$97," ")</f>
        <v>7.5954174314830057E-4</v>
      </c>
      <c r="D83" s="13">
        <v>3</v>
      </c>
      <c r="E83" s="14">
        <f>IF(D83&gt;0,D83/$B$97," ")</f>
        <v>1.8988543578707514E-4</v>
      </c>
      <c r="F83" s="2">
        <f t="shared" si="2"/>
        <v>15</v>
      </c>
      <c r="G83" s="12">
        <f>IF(F83&gt;0,F83/$B$97," ")</f>
        <v>9.4942717893537561E-4</v>
      </c>
      <c r="H83" s="16"/>
      <c r="J83" s="12"/>
      <c r="K83" s="13"/>
      <c r="L83" s="14"/>
      <c r="N83" s="12"/>
      <c r="O83" s="13"/>
      <c r="P83" s="14"/>
    </row>
    <row r="84" spans="1:16" x14ac:dyDescent="0.2">
      <c r="A84" s="19" t="s">
        <v>83</v>
      </c>
      <c r="B84" s="20">
        <f>SUM(B81:B83)</f>
        <v>15194</v>
      </c>
      <c r="C84" s="21">
        <f>IF(B84&gt;0,B84/$B$97," ")</f>
        <v>0.96170643711627313</v>
      </c>
      <c r="D84" s="20">
        <f>SUM(D81:D83)</f>
        <v>2606</v>
      </c>
      <c r="E84" s="22">
        <f>IF(D84&gt;0,D84/$D$97," ")</f>
        <v>0.7424501424501424</v>
      </c>
      <c r="F84" s="19">
        <f>SUM(F81:F83)</f>
        <v>17800</v>
      </c>
      <c r="G84" s="23">
        <f>IF(F84&gt;0,F84/$F$97," ")</f>
        <v>0.92184991454762033</v>
      </c>
      <c r="H84" s="24"/>
      <c r="I84" s="19">
        <f>SUM(I81:I83)</f>
        <v>2613</v>
      </c>
      <c r="J84" s="23">
        <f>IF(I84&gt;0,I84/$I$97,"")</f>
        <v>0.96777777777777774</v>
      </c>
      <c r="K84" s="20">
        <f>SUM(K81:K83)</f>
        <v>1391</v>
      </c>
      <c r="L84" s="25">
        <f>IF(K84&gt;0,K84/$K$97,"")</f>
        <v>0.94884038199181442</v>
      </c>
      <c r="M84" s="19">
        <f>SUM(M81:M83)</f>
        <v>603</v>
      </c>
      <c r="N84" s="26">
        <f>IF(M84&gt;0,M84/$M$97,"")</f>
        <v>0.80831099195710454</v>
      </c>
      <c r="O84" s="20">
        <f>SUM(O81:O83)</f>
        <v>207</v>
      </c>
      <c r="P84" s="14">
        <f>IF(O84&gt;0,O84/$O$97,"")</f>
        <v>0.69932432432432434</v>
      </c>
    </row>
    <row r="85" spans="1:16" x14ac:dyDescent="0.2">
      <c r="J85" s="27"/>
    </row>
    <row r="86" spans="1:16" s="19" customFormat="1" ht="13.5" thickBot="1" x14ac:dyDescent="0.25">
      <c r="A86" s="4" t="s">
        <v>187</v>
      </c>
      <c r="B86" s="4"/>
      <c r="C86" s="4"/>
      <c r="D86" s="4"/>
      <c r="E86" s="4"/>
      <c r="F86" s="4"/>
      <c r="G86" s="4"/>
      <c r="H86" s="4"/>
      <c r="I86" s="4"/>
      <c r="J86" s="28"/>
      <c r="K86" s="4"/>
      <c r="L86" s="4"/>
      <c r="M86" s="4"/>
      <c r="N86" s="4"/>
      <c r="O86" s="4"/>
      <c r="P86" s="4"/>
    </row>
    <row r="87" spans="1:16" ht="13.5" thickTop="1" x14ac:dyDescent="0.2">
      <c r="A87" s="2" t="s">
        <v>84</v>
      </c>
      <c r="B87" s="13">
        <f>B62</f>
        <v>6546</v>
      </c>
      <c r="C87" s="29">
        <f t="shared" ref="C87:P87" si="3">C62</f>
        <v>0.41433002088739795</v>
      </c>
      <c r="D87" s="13">
        <f t="shared" si="3"/>
        <v>1280</v>
      </c>
      <c r="E87" s="29">
        <f t="shared" si="3"/>
        <v>0.36467236467236469</v>
      </c>
      <c r="F87" s="13">
        <f t="shared" si="3"/>
        <v>7826</v>
      </c>
      <c r="G87" s="29">
        <f t="shared" si="3"/>
        <v>0.40530322647470091</v>
      </c>
      <c r="H87" s="13"/>
      <c r="I87" s="13">
        <f t="shared" si="3"/>
        <v>984</v>
      </c>
      <c r="J87" s="29">
        <f t="shared" si="3"/>
        <v>0.36444444444444446</v>
      </c>
      <c r="K87" s="13">
        <f t="shared" si="3"/>
        <v>651</v>
      </c>
      <c r="L87" s="29">
        <f t="shared" si="3"/>
        <v>0.44406548431105047</v>
      </c>
      <c r="M87" s="13">
        <f t="shared" si="3"/>
        <v>314</v>
      </c>
      <c r="N87" s="29">
        <f t="shared" si="3"/>
        <v>0.42091152815013405</v>
      </c>
      <c r="O87" s="13">
        <f t="shared" si="3"/>
        <v>83</v>
      </c>
      <c r="P87" s="29">
        <f t="shared" si="3"/>
        <v>0.28040540540540543</v>
      </c>
    </row>
    <row r="88" spans="1:16" x14ac:dyDescent="0.2">
      <c r="A88" s="2" t="s">
        <v>85</v>
      </c>
      <c r="B88" s="13">
        <f>B50</f>
        <v>5323</v>
      </c>
      <c r="C88" s="30">
        <f t="shared" ref="C88:P88" si="4">C50</f>
        <v>0.33692005823153365</v>
      </c>
      <c r="D88" s="13">
        <f t="shared" si="4"/>
        <v>658</v>
      </c>
      <c r="E88" s="30">
        <f t="shared" si="4"/>
        <v>0.18746438746438746</v>
      </c>
      <c r="F88" s="13">
        <f t="shared" si="4"/>
        <v>5981</v>
      </c>
      <c r="G88" s="30">
        <f t="shared" si="4"/>
        <v>0.30975192915220884</v>
      </c>
      <c r="H88" s="13"/>
      <c r="I88" s="13">
        <f t="shared" si="4"/>
        <v>823</v>
      </c>
      <c r="J88" s="30">
        <f t="shared" si="4"/>
        <v>0.30481481481481482</v>
      </c>
      <c r="K88" s="13">
        <f t="shared" si="4"/>
        <v>502</v>
      </c>
      <c r="L88" s="30">
        <f t="shared" si="4"/>
        <v>0.34242837653478853</v>
      </c>
      <c r="M88" s="13">
        <f t="shared" si="4"/>
        <v>163</v>
      </c>
      <c r="N88" s="30">
        <f t="shared" si="4"/>
        <v>0.21849865951742628</v>
      </c>
      <c r="O88" s="13">
        <f t="shared" si="4"/>
        <v>50</v>
      </c>
      <c r="P88" s="30">
        <f t="shared" si="4"/>
        <v>0.16891891891891891</v>
      </c>
    </row>
    <row r="89" spans="1:16" x14ac:dyDescent="0.2">
      <c r="A89" s="2" t="s">
        <v>86</v>
      </c>
      <c r="B89" s="13">
        <f>B79</f>
        <v>983</v>
      </c>
      <c r="C89" s="30">
        <f t="shared" ref="C89:P89" si="5">C79</f>
        <v>6.2219127792898288E-2</v>
      </c>
      <c r="D89" s="13">
        <f t="shared" si="5"/>
        <v>227</v>
      </c>
      <c r="E89" s="30">
        <f t="shared" si="5"/>
        <v>6.4672364672364674E-2</v>
      </c>
      <c r="F89" s="13">
        <f t="shared" si="5"/>
        <v>1210</v>
      </c>
      <c r="G89" s="30">
        <f t="shared" si="5"/>
        <v>6.266507846082138E-2</v>
      </c>
      <c r="H89" s="13"/>
      <c r="I89" s="13">
        <f t="shared" si="5"/>
        <v>278</v>
      </c>
      <c r="J89" s="30">
        <f t="shared" si="5"/>
        <v>0.10296296296296296</v>
      </c>
      <c r="K89" s="13">
        <f t="shared" si="5"/>
        <v>77</v>
      </c>
      <c r="L89" s="30">
        <f t="shared" si="5"/>
        <v>5.2523874488403823E-2</v>
      </c>
      <c r="M89" s="13">
        <f t="shared" si="5"/>
        <v>42</v>
      </c>
      <c r="N89" s="30">
        <f t="shared" si="5"/>
        <v>5.6300268096514748E-2</v>
      </c>
      <c r="O89" s="13">
        <f t="shared" si="5"/>
        <v>26</v>
      </c>
      <c r="P89" s="30">
        <f t="shared" si="5"/>
        <v>8.7837837837837843E-2</v>
      </c>
    </row>
    <row r="90" spans="1:16" x14ac:dyDescent="0.2">
      <c r="A90" s="2" t="s">
        <v>87</v>
      </c>
      <c r="B90" s="13">
        <f>B28+B45+B72</f>
        <v>1130</v>
      </c>
      <c r="C90" s="30">
        <f t="shared" ref="C90:P90" si="6">C28+C45+C72</f>
        <v>7.1523514146464962E-2</v>
      </c>
      <c r="D90" s="13">
        <f t="shared" si="6"/>
        <v>152</v>
      </c>
      <c r="E90" s="30">
        <f t="shared" si="6"/>
        <v>4.3304843304843306E-2</v>
      </c>
      <c r="F90" s="13">
        <f t="shared" si="6"/>
        <v>1282</v>
      </c>
      <c r="G90" s="30">
        <f t="shared" si="6"/>
        <v>6.6393909575845456E-2</v>
      </c>
      <c r="H90" s="13"/>
      <c r="I90" s="13">
        <f t="shared" si="6"/>
        <v>212</v>
      </c>
      <c r="J90" s="30">
        <f t="shared" si="6"/>
        <v>7.8518518518518515E-2</v>
      </c>
      <c r="K90" s="13">
        <f t="shared" si="6"/>
        <v>88</v>
      </c>
      <c r="L90" s="30">
        <f t="shared" si="6"/>
        <v>6.0027285129604362E-2</v>
      </c>
      <c r="M90" s="13">
        <f t="shared" si="6"/>
        <v>32</v>
      </c>
      <c r="N90" s="30">
        <f t="shared" si="6"/>
        <v>4.2895442359249331E-2</v>
      </c>
      <c r="O90" s="13">
        <f t="shared" si="6"/>
        <v>15</v>
      </c>
      <c r="P90" s="30">
        <f t="shared" si="6"/>
        <v>5.0675675675675678E-2</v>
      </c>
    </row>
    <row r="91" spans="1:16" x14ac:dyDescent="0.2">
      <c r="A91" s="2" t="s">
        <v>82</v>
      </c>
      <c r="B91" s="13">
        <f>B83</f>
        <v>12</v>
      </c>
      <c r="C91" s="30">
        <f t="shared" ref="C91:G91" si="7">C83</f>
        <v>7.5954174314830057E-4</v>
      </c>
      <c r="D91" s="13">
        <f t="shared" si="7"/>
        <v>3</v>
      </c>
      <c r="E91" s="30">
        <f t="shared" si="7"/>
        <v>1.8988543578707514E-4</v>
      </c>
      <c r="F91" s="13">
        <f t="shared" si="7"/>
        <v>15</v>
      </c>
      <c r="G91" s="30">
        <f t="shared" si="7"/>
        <v>9.4942717893537561E-4</v>
      </c>
      <c r="H91" s="13"/>
      <c r="I91" s="13">
        <f t="shared" ref="I91:P91" si="8">I83</f>
        <v>0</v>
      </c>
      <c r="J91" s="30">
        <f t="shared" si="8"/>
        <v>0</v>
      </c>
      <c r="K91" s="13">
        <f t="shared" si="8"/>
        <v>0</v>
      </c>
      <c r="L91" s="30">
        <f t="shared" si="8"/>
        <v>0</v>
      </c>
      <c r="M91" s="13">
        <f t="shared" si="8"/>
        <v>0</v>
      </c>
      <c r="N91" s="30">
        <f t="shared" si="8"/>
        <v>0</v>
      </c>
      <c r="O91" s="13">
        <f t="shared" si="8"/>
        <v>0</v>
      </c>
      <c r="P91" s="30">
        <f t="shared" si="8"/>
        <v>0</v>
      </c>
    </row>
    <row r="92" spans="1:16" x14ac:dyDescent="0.2">
      <c r="A92" s="31" t="s">
        <v>88</v>
      </c>
      <c r="B92" s="13">
        <f>SUM(B87:B91)</f>
        <v>13994</v>
      </c>
      <c r="C92" s="30">
        <f>SUM(C87:C91)</f>
        <v>0.88575226280144315</v>
      </c>
      <c r="D92" s="13">
        <f t="shared" ref="D92:P92" si="9">SUM(D87:D91)</f>
        <v>2320</v>
      </c>
      <c r="E92" s="30">
        <f t="shared" si="9"/>
        <v>0.6603038455497473</v>
      </c>
      <c r="F92" s="13">
        <f t="shared" si="9"/>
        <v>16314</v>
      </c>
      <c r="G92" s="30">
        <f t="shared" si="9"/>
        <v>0.84506357084251205</v>
      </c>
      <c r="H92" s="13"/>
      <c r="I92" s="13">
        <f t="shared" si="9"/>
        <v>2297</v>
      </c>
      <c r="J92" s="30">
        <f t="shared" si="9"/>
        <v>0.85074074074074069</v>
      </c>
      <c r="K92" s="13">
        <f t="shared" si="9"/>
        <v>1318</v>
      </c>
      <c r="L92" s="30">
        <f t="shared" si="9"/>
        <v>0.89904502046384704</v>
      </c>
      <c r="M92" s="13">
        <f t="shared" si="9"/>
        <v>551</v>
      </c>
      <c r="N92" s="30">
        <f t="shared" si="9"/>
        <v>0.73860589812332444</v>
      </c>
      <c r="O92" s="13">
        <f t="shared" si="9"/>
        <v>174</v>
      </c>
      <c r="P92" s="30">
        <f t="shared" si="9"/>
        <v>0.58783783783783783</v>
      </c>
    </row>
    <row r="93" spans="1:16" x14ac:dyDescent="0.2">
      <c r="A93" s="2" t="s">
        <v>89</v>
      </c>
      <c r="B93" s="13">
        <f>B94-B92</f>
        <v>1200</v>
      </c>
      <c r="C93" s="32">
        <f>B93/$B$97</f>
        <v>7.595417431483005E-2</v>
      </c>
      <c r="D93" s="13">
        <f>D94-D92</f>
        <v>286</v>
      </c>
      <c r="E93" s="32">
        <f>D93/$D$97</f>
        <v>8.1481481481481488E-2</v>
      </c>
      <c r="F93" s="2">
        <f>F94-F92</f>
        <v>1486</v>
      </c>
      <c r="G93" s="32">
        <f>F93/$F$97</f>
        <v>7.69589310684137E-2</v>
      </c>
      <c r="H93" s="16"/>
      <c r="I93" s="2">
        <f>I94-I92</f>
        <v>316</v>
      </c>
      <c r="J93" s="32">
        <f>I93/$I$97</f>
        <v>0.11703703703703704</v>
      </c>
      <c r="K93" s="13">
        <f>K94-K92</f>
        <v>73</v>
      </c>
      <c r="L93" s="32">
        <f>K93/$K$97</f>
        <v>4.9795361527967257E-2</v>
      </c>
      <c r="M93" s="2">
        <f>M94-M92</f>
        <v>52</v>
      </c>
      <c r="N93" s="32">
        <f>M93/$M$97</f>
        <v>6.9705093833780166E-2</v>
      </c>
      <c r="O93" s="13">
        <f>O94-O92</f>
        <v>33</v>
      </c>
      <c r="P93" s="32">
        <f>O93/$O$97</f>
        <v>0.11148648648648649</v>
      </c>
    </row>
    <row r="94" spans="1:16" x14ac:dyDescent="0.2">
      <c r="A94" s="19" t="s">
        <v>90</v>
      </c>
      <c r="B94" s="20">
        <f>B84</f>
        <v>15194</v>
      </c>
      <c r="C94" s="33">
        <f>B94/$B$97</f>
        <v>0.96170643711627313</v>
      </c>
      <c r="D94" s="20">
        <f>D84</f>
        <v>2606</v>
      </c>
      <c r="E94" s="33">
        <f>D94/$D$97</f>
        <v>0.7424501424501424</v>
      </c>
      <c r="F94" s="19">
        <f>F84</f>
        <v>17800</v>
      </c>
      <c r="G94" s="33">
        <f>F94/$F$97</f>
        <v>0.92184991454762033</v>
      </c>
      <c r="H94" s="24"/>
      <c r="I94" s="19">
        <f>I84</f>
        <v>2613</v>
      </c>
      <c r="J94" s="33">
        <f>I94/$I$97</f>
        <v>0.96777777777777774</v>
      </c>
      <c r="K94" s="20">
        <f>K84</f>
        <v>1391</v>
      </c>
      <c r="L94" s="33">
        <f>K94/$K$97</f>
        <v>0.94884038199181442</v>
      </c>
      <c r="M94" s="19">
        <f>M84</f>
        <v>603</v>
      </c>
      <c r="N94" s="33">
        <f>M94/$M$97</f>
        <v>0.80831099195710454</v>
      </c>
      <c r="O94" s="20">
        <f>O84</f>
        <v>207</v>
      </c>
      <c r="P94" s="33">
        <f>O94/$O$97</f>
        <v>0.69932432432432434</v>
      </c>
    </row>
    <row r="95" spans="1:16" x14ac:dyDescent="0.2">
      <c r="A95" s="2" t="s">
        <v>91</v>
      </c>
      <c r="B95" s="13">
        <v>239</v>
      </c>
      <c r="C95" s="32">
        <f>B95/$B$97</f>
        <v>1.5127539717703652E-2</v>
      </c>
      <c r="D95" s="13">
        <v>363</v>
      </c>
      <c r="E95" s="32">
        <f>D95/$D$97</f>
        <v>0.10341880341880341</v>
      </c>
      <c r="F95" s="2">
        <f>B95+D95</f>
        <v>602</v>
      </c>
      <c r="G95" s="32">
        <f>F95/$F$97</f>
        <v>3.1177171267284687E-2</v>
      </c>
      <c r="H95" s="16"/>
      <c r="I95" s="2">
        <v>63</v>
      </c>
      <c r="J95" s="32">
        <f>I95/$I$97</f>
        <v>2.3333333333333334E-2</v>
      </c>
      <c r="K95" s="13">
        <v>20</v>
      </c>
      <c r="L95" s="32">
        <f>K95/$K$97</f>
        <v>1.3642564802182811E-2</v>
      </c>
      <c r="M95" s="2">
        <v>25</v>
      </c>
      <c r="N95" s="32">
        <f>M95/$M$97</f>
        <v>3.351206434316354E-2</v>
      </c>
      <c r="O95" s="13">
        <v>68</v>
      </c>
      <c r="P95" s="32">
        <f>O95/$O$97</f>
        <v>0.22972972972972974</v>
      </c>
    </row>
    <row r="96" spans="1:16" x14ac:dyDescent="0.2">
      <c r="A96" s="2" t="s">
        <v>92</v>
      </c>
      <c r="B96" s="13">
        <v>366</v>
      </c>
      <c r="C96" s="32">
        <f>B96/$B$97</f>
        <v>2.3166023166023165E-2</v>
      </c>
      <c r="D96" s="13">
        <v>541</v>
      </c>
      <c r="E96" s="32">
        <f>D96/$D$97</f>
        <v>0.15413105413105413</v>
      </c>
      <c r="F96" s="2">
        <f>B96+D96</f>
        <v>907</v>
      </c>
      <c r="G96" s="32">
        <f>F96/$F$97</f>
        <v>4.6972914185095034E-2</v>
      </c>
      <c r="H96" s="16"/>
      <c r="I96" s="2">
        <v>24</v>
      </c>
      <c r="J96" s="32">
        <f>I96/$I$97</f>
        <v>8.8888888888888889E-3</v>
      </c>
      <c r="K96" s="13">
        <v>55</v>
      </c>
      <c r="L96" s="32">
        <f>K96/$K$97</f>
        <v>3.751705320600273E-2</v>
      </c>
      <c r="M96" s="2">
        <v>118</v>
      </c>
      <c r="N96" s="32">
        <f>M96/$M$97</f>
        <v>0.1581769436997319</v>
      </c>
      <c r="O96" s="13">
        <v>21</v>
      </c>
      <c r="P96" s="32">
        <f>O96/$O$97</f>
        <v>7.0945945945945943E-2</v>
      </c>
    </row>
    <row r="97" spans="2:15" x14ac:dyDescent="0.2">
      <c r="B97" s="2">
        <f>SUM(B94:B96)</f>
        <v>15799</v>
      </c>
      <c r="D97" s="2">
        <f>SUM(D94:D96)</f>
        <v>3510</v>
      </c>
      <c r="F97" s="2">
        <f>SUM(F94:F96)</f>
        <v>19309</v>
      </c>
      <c r="I97" s="2">
        <f>SUM(I94:I96)</f>
        <v>2700</v>
      </c>
      <c r="K97" s="2">
        <f>SUM(K94:K96)</f>
        <v>1466</v>
      </c>
      <c r="M97" s="2">
        <f>SUM(M94:M96)</f>
        <v>746</v>
      </c>
      <c r="O97" s="2">
        <f>SUM(O94:O96)</f>
        <v>296</v>
      </c>
    </row>
    <row r="98" spans="2:15" x14ac:dyDescent="0.2">
      <c r="J98" s="34"/>
      <c r="N98" s="35"/>
    </row>
    <row r="99" spans="2:15" x14ac:dyDescent="0.2">
      <c r="J99" s="34"/>
    </row>
  </sheetData>
  <mergeCells count="7">
    <mergeCell ref="O4:P4"/>
    <mergeCell ref="B4:C4"/>
    <mergeCell ref="D4:E4"/>
    <mergeCell ref="F4:G4"/>
    <mergeCell ref="I4:J4"/>
    <mergeCell ref="K4:L4"/>
    <mergeCell ref="M4:N4"/>
  </mergeCells>
  <printOptions gridLines="1"/>
  <pageMargins left="0.6" right="0.47" top="0.46" bottom="0.5" header="0.2" footer="0.17"/>
  <pageSetup orientation="landscape" r:id="rId1"/>
  <headerFooter alignWithMargins="0">
    <oddFooter>&amp;ROIRA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70" sqref="G70"/>
    </sheetView>
  </sheetViews>
  <sheetFormatPr defaultRowHeight="12.75" x14ac:dyDescent="0.2"/>
  <cols>
    <col min="1" max="1" width="25.7109375" customWidth="1"/>
    <col min="2" max="4" width="9.140625" customWidth="1"/>
    <col min="5" max="5" width="4.85546875" customWidth="1"/>
    <col min="6" max="6" width="9.140625" customWidth="1"/>
    <col min="7" max="7" width="11.7109375" customWidth="1"/>
    <col min="8" max="8" width="9.5703125" customWidth="1"/>
    <col min="9" max="9" width="10" customWidth="1"/>
    <col min="10" max="10" width="3.85546875" customWidth="1"/>
  </cols>
  <sheetData>
    <row r="1" spans="1:9" ht="15" x14ac:dyDescent="0.2">
      <c r="A1" s="36" t="s">
        <v>94</v>
      </c>
    </row>
    <row r="2" spans="1:9" ht="15" x14ac:dyDescent="0.2">
      <c r="A2" s="36" t="s">
        <v>197</v>
      </c>
    </row>
    <row r="4" spans="1:9" x14ac:dyDescent="0.2">
      <c r="A4" s="37"/>
      <c r="B4" s="38" t="s">
        <v>1</v>
      </c>
      <c r="C4" s="38" t="s">
        <v>2</v>
      </c>
      <c r="D4" s="38" t="s">
        <v>3</v>
      </c>
      <c r="E4" s="37"/>
      <c r="F4" s="38" t="s">
        <v>4</v>
      </c>
      <c r="G4" s="38" t="s">
        <v>5</v>
      </c>
      <c r="H4" s="38" t="s">
        <v>6</v>
      </c>
      <c r="I4" s="38" t="s">
        <v>7</v>
      </c>
    </row>
    <row r="5" spans="1:9" x14ac:dyDescent="0.2">
      <c r="A5" t="s">
        <v>95</v>
      </c>
      <c r="B5">
        <v>7</v>
      </c>
      <c r="C5">
        <v>3</v>
      </c>
      <c r="D5">
        <f t="shared" ref="D5:D64" si="0">SUM(B5:C5)</f>
        <v>10</v>
      </c>
      <c r="F5">
        <v>1</v>
      </c>
      <c r="G5">
        <v>1</v>
      </c>
    </row>
    <row r="6" spans="1:9" x14ac:dyDescent="0.2">
      <c r="A6" t="s">
        <v>179</v>
      </c>
      <c r="B6">
        <v>1</v>
      </c>
      <c r="D6">
        <f t="shared" si="0"/>
        <v>1</v>
      </c>
    </row>
    <row r="7" spans="1:9" x14ac:dyDescent="0.2">
      <c r="A7" t="s">
        <v>96</v>
      </c>
      <c r="B7">
        <v>1</v>
      </c>
      <c r="C7">
        <v>4</v>
      </c>
      <c r="D7">
        <f t="shared" si="0"/>
        <v>5</v>
      </c>
    </row>
    <row r="8" spans="1:9" x14ac:dyDescent="0.2">
      <c r="A8" t="s">
        <v>97</v>
      </c>
      <c r="B8">
        <v>1</v>
      </c>
      <c r="D8">
        <f t="shared" si="0"/>
        <v>1</v>
      </c>
    </row>
    <row r="9" spans="1:9" x14ac:dyDescent="0.2">
      <c r="A9" t="s">
        <v>98</v>
      </c>
      <c r="B9">
        <v>8</v>
      </c>
      <c r="C9">
        <v>10</v>
      </c>
      <c r="D9">
        <f t="shared" si="0"/>
        <v>18</v>
      </c>
      <c r="F9">
        <v>2</v>
      </c>
      <c r="H9">
        <v>4</v>
      </c>
    </row>
    <row r="10" spans="1:9" x14ac:dyDescent="0.2">
      <c r="A10" t="s">
        <v>180</v>
      </c>
      <c r="B10">
        <v>1</v>
      </c>
      <c r="D10">
        <f t="shared" si="0"/>
        <v>1</v>
      </c>
    </row>
    <row r="11" spans="1:9" x14ac:dyDescent="0.2">
      <c r="A11" t="s">
        <v>99</v>
      </c>
      <c r="B11">
        <v>39</v>
      </c>
      <c r="C11">
        <v>38</v>
      </c>
      <c r="D11">
        <f t="shared" si="0"/>
        <v>77</v>
      </c>
      <c r="F11">
        <v>6</v>
      </c>
      <c r="G11">
        <v>1</v>
      </c>
      <c r="H11">
        <v>6</v>
      </c>
      <c r="I11">
        <v>1</v>
      </c>
    </row>
    <row r="12" spans="1:9" x14ac:dyDescent="0.2">
      <c r="A12" t="s">
        <v>200</v>
      </c>
      <c r="B12">
        <v>1</v>
      </c>
      <c r="D12">
        <f t="shared" si="0"/>
        <v>1</v>
      </c>
      <c r="F12">
        <v>1</v>
      </c>
    </row>
    <row r="13" spans="1:9" x14ac:dyDescent="0.2">
      <c r="A13" t="s">
        <v>100</v>
      </c>
      <c r="B13">
        <v>102</v>
      </c>
      <c r="C13">
        <v>124</v>
      </c>
      <c r="D13">
        <f t="shared" si="0"/>
        <v>226</v>
      </c>
      <c r="G13">
        <v>27</v>
      </c>
      <c r="H13">
        <v>28</v>
      </c>
      <c r="I13">
        <v>4</v>
      </c>
    </row>
    <row r="14" spans="1:9" x14ac:dyDescent="0.2">
      <c r="A14" t="s">
        <v>201</v>
      </c>
      <c r="C14">
        <v>3</v>
      </c>
      <c r="D14">
        <f t="shared" si="0"/>
        <v>3</v>
      </c>
    </row>
    <row r="15" spans="1:9" x14ac:dyDescent="0.2">
      <c r="A15" t="s">
        <v>101</v>
      </c>
      <c r="B15">
        <v>9</v>
      </c>
      <c r="C15">
        <v>3</v>
      </c>
      <c r="D15">
        <f t="shared" si="0"/>
        <v>12</v>
      </c>
      <c r="F15">
        <v>4</v>
      </c>
      <c r="H15">
        <v>1</v>
      </c>
    </row>
    <row r="16" spans="1:9" x14ac:dyDescent="0.2">
      <c r="A16" t="s">
        <v>102</v>
      </c>
      <c r="B16">
        <v>1</v>
      </c>
      <c r="D16">
        <f t="shared" si="0"/>
        <v>1</v>
      </c>
    </row>
    <row r="17" spans="1:9" x14ac:dyDescent="0.2">
      <c r="A17" t="s">
        <v>103</v>
      </c>
      <c r="B17">
        <v>1</v>
      </c>
      <c r="D17">
        <f t="shared" si="0"/>
        <v>1</v>
      </c>
    </row>
    <row r="18" spans="1:9" x14ac:dyDescent="0.2">
      <c r="A18" t="s">
        <v>202</v>
      </c>
      <c r="B18">
        <v>2</v>
      </c>
      <c r="D18">
        <f t="shared" si="0"/>
        <v>2</v>
      </c>
      <c r="F18">
        <v>1</v>
      </c>
    </row>
    <row r="19" spans="1:9" x14ac:dyDescent="0.2">
      <c r="A19" t="s">
        <v>104</v>
      </c>
      <c r="B19">
        <v>1</v>
      </c>
      <c r="D19">
        <f t="shared" si="0"/>
        <v>1</v>
      </c>
    </row>
    <row r="20" spans="1:9" x14ac:dyDescent="0.2">
      <c r="A20" t="s">
        <v>105</v>
      </c>
      <c r="B20">
        <v>7</v>
      </c>
      <c r="C20">
        <v>2</v>
      </c>
      <c r="D20">
        <f t="shared" si="0"/>
        <v>9</v>
      </c>
      <c r="G20">
        <v>4</v>
      </c>
    </row>
    <row r="21" spans="1:9" x14ac:dyDescent="0.2">
      <c r="A21" t="s">
        <v>106</v>
      </c>
      <c r="B21">
        <v>1</v>
      </c>
      <c r="C21">
        <v>2</v>
      </c>
      <c r="D21">
        <f t="shared" si="0"/>
        <v>3</v>
      </c>
    </row>
    <row r="22" spans="1:9" x14ac:dyDescent="0.2">
      <c r="A22" t="s">
        <v>107</v>
      </c>
      <c r="C22">
        <v>4</v>
      </c>
      <c r="D22">
        <f t="shared" si="0"/>
        <v>4</v>
      </c>
      <c r="I22">
        <v>1</v>
      </c>
    </row>
    <row r="23" spans="1:9" x14ac:dyDescent="0.2">
      <c r="A23" t="s">
        <v>108</v>
      </c>
      <c r="B23">
        <v>1</v>
      </c>
      <c r="D23">
        <f t="shared" si="0"/>
        <v>1</v>
      </c>
    </row>
    <row r="24" spans="1:9" x14ac:dyDescent="0.2">
      <c r="A24" t="s">
        <v>203</v>
      </c>
      <c r="C24">
        <v>1</v>
      </c>
      <c r="D24">
        <f t="shared" si="0"/>
        <v>1</v>
      </c>
      <c r="H24">
        <v>1</v>
      </c>
    </row>
    <row r="25" spans="1:9" x14ac:dyDescent="0.2">
      <c r="A25" t="s">
        <v>204</v>
      </c>
      <c r="B25">
        <v>1</v>
      </c>
      <c r="D25">
        <f t="shared" si="0"/>
        <v>1</v>
      </c>
    </row>
    <row r="26" spans="1:9" x14ac:dyDescent="0.2">
      <c r="A26" t="s">
        <v>109</v>
      </c>
      <c r="B26">
        <v>18</v>
      </c>
      <c r="C26">
        <v>208</v>
      </c>
      <c r="D26">
        <f t="shared" si="0"/>
        <v>226</v>
      </c>
      <c r="G26">
        <v>2</v>
      </c>
      <c r="H26">
        <v>55</v>
      </c>
      <c r="I26">
        <v>6</v>
      </c>
    </row>
    <row r="27" spans="1:9" x14ac:dyDescent="0.2">
      <c r="A27" t="s">
        <v>110</v>
      </c>
      <c r="B27">
        <v>7</v>
      </c>
      <c r="C27">
        <v>4</v>
      </c>
      <c r="D27">
        <f t="shared" si="0"/>
        <v>11</v>
      </c>
      <c r="G27">
        <v>4</v>
      </c>
    </row>
    <row r="28" spans="1:9" x14ac:dyDescent="0.2">
      <c r="A28" t="s">
        <v>111</v>
      </c>
      <c r="C28">
        <v>8</v>
      </c>
      <c r="D28">
        <f t="shared" si="0"/>
        <v>8</v>
      </c>
      <c r="H28">
        <v>1</v>
      </c>
    </row>
    <row r="29" spans="1:9" x14ac:dyDescent="0.2">
      <c r="A29" t="s">
        <v>112</v>
      </c>
      <c r="B29">
        <v>2</v>
      </c>
      <c r="C29">
        <v>1</v>
      </c>
      <c r="D29">
        <f t="shared" si="0"/>
        <v>3</v>
      </c>
    </row>
    <row r="30" spans="1:9" x14ac:dyDescent="0.2">
      <c r="A30" t="s">
        <v>205</v>
      </c>
      <c r="C30">
        <v>1</v>
      </c>
      <c r="D30">
        <f t="shared" si="0"/>
        <v>1</v>
      </c>
    </row>
    <row r="31" spans="1:9" x14ac:dyDescent="0.2">
      <c r="A31" t="s">
        <v>113</v>
      </c>
      <c r="C31">
        <v>20</v>
      </c>
      <c r="D31">
        <f t="shared" si="0"/>
        <v>20</v>
      </c>
      <c r="H31">
        <v>5</v>
      </c>
    </row>
    <row r="32" spans="1:9" x14ac:dyDescent="0.2">
      <c r="A32" t="s">
        <v>114</v>
      </c>
      <c r="B32">
        <v>2</v>
      </c>
      <c r="C32">
        <v>3</v>
      </c>
      <c r="D32">
        <f t="shared" si="0"/>
        <v>5</v>
      </c>
      <c r="H32">
        <v>1</v>
      </c>
    </row>
    <row r="33" spans="1:9" x14ac:dyDescent="0.2">
      <c r="A33" t="s">
        <v>188</v>
      </c>
      <c r="B33">
        <v>1</v>
      </c>
      <c r="C33">
        <v>1</v>
      </c>
      <c r="D33">
        <f t="shared" si="0"/>
        <v>2</v>
      </c>
    </row>
    <row r="34" spans="1:9" x14ac:dyDescent="0.2">
      <c r="A34" t="s">
        <v>115</v>
      </c>
      <c r="B34">
        <v>7</v>
      </c>
      <c r="C34">
        <v>2</v>
      </c>
      <c r="D34">
        <f t="shared" si="0"/>
        <v>9</v>
      </c>
      <c r="F34">
        <v>2</v>
      </c>
      <c r="G34">
        <v>2</v>
      </c>
    </row>
    <row r="35" spans="1:9" x14ac:dyDescent="0.2">
      <c r="A35" t="s">
        <v>116</v>
      </c>
      <c r="B35">
        <v>3</v>
      </c>
      <c r="C35">
        <v>2</v>
      </c>
      <c r="D35">
        <f t="shared" si="0"/>
        <v>5</v>
      </c>
      <c r="G35">
        <v>1</v>
      </c>
    </row>
    <row r="36" spans="1:9" x14ac:dyDescent="0.2">
      <c r="A36" t="s">
        <v>117</v>
      </c>
      <c r="B36">
        <v>6</v>
      </c>
      <c r="D36">
        <f t="shared" si="0"/>
        <v>6</v>
      </c>
      <c r="G36">
        <v>2</v>
      </c>
    </row>
    <row r="37" spans="1:9" x14ac:dyDescent="0.2">
      <c r="A37" t="s">
        <v>118</v>
      </c>
      <c r="B37">
        <v>1</v>
      </c>
      <c r="D37">
        <f t="shared" si="0"/>
        <v>1</v>
      </c>
    </row>
    <row r="38" spans="1:9" x14ac:dyDescent="0.2">
      <c r="A38" t="s">
        <v>119</v>
      </c>
      <c r="B38">
        <v>1</v>
      </c>
      <c r="C38">
        <v>3</v>
      </c>
      <c r="D38">
        <f t="shared" si="0"/>
        <v>4</v>
      </c>
      <c r="H38">
        <v>2</v>
      </c>
    </row>
    <row r="39" spans="1:9" x14ac:dyDescent="0.2">
      <c r="A39" t="s">
        <v>120</v>
      </c>
      <c r="B39">
        <v>2</v>
      </c>
      <c r="C39">
        <v>2</v>
      </c>
      <c r="D39">
        <f t="shared" si="0"/>
        <v>4</v>
      </c>
      <c r="G39">
        <v>1</v>
      </c>
    </row>
    <row r="40" spans="1:9" x14ac:dyDescent="0.2">
      <c r="A40" t="s">
        <v>189</v>
      </c>
      <c r="C40">
        <v>1</v>
      </c>
      <c r="D40">
        <f t="shared" si="0"/>
        <v>1</v>
      </c>
    </row>
    <row r="41" spans="1:9" x14ac:dyDescent="0.2">
      <c r="A41" t="s">
        <v>121</v>
      </c>
      <c r="C41">
        <v>3</v>
      </c>
      <c r="D41">
        <f t="shared" si="0"/>
        <v>3</v>
      </c>
      <c r="I41">
        <v>1</v>
      </c>
    </row>
    <row r="42" spans="1:9" x14ac:dyDescent="0.2">
      <c r="A42" s="2" t="s">
        <v>181</v>
      </c>
      <c r="C42">
        <v>1</v>
      </c>
      <c r="D42">
        <f t="shared" si="0"/>
        <v>1</v>
      </c>
    </row>
    <row r="43" spans="1:9" x14ac:dyDescent="0.2">
      <c r="A43" t="s">
        <v>122</v>
      </c>
      <c r="B43">
        <v>23</v>
      </c>
      <c r="C43">
        <v>12</v>
      </c>
      <c r="D43">
        <f t="shared" si="0"/>
        <v>35</v>
      </c>
      <c r="F43">
        <v>1</v>
      </c>
      <c r="G43">
        <v>4</v>
      </c>
      <c r="H43">
        <v>3</v>
      </c>
    </row>
    <row r="44" spans="1:9" x14ac:dyDescent="0.2">
      <c r="A44" t="s">
        <v>182</v>
      </c>
      <c r="B44">
        <v>1</v>
      </c>
      <c r="D44">
        <f t="shared" si="0"/>
        <v>1</v>
      </c>
    </row>
    <row r="45" spans="1:9" x14ac:dyDescent="0.2">
      <c r="A45" t="s">
        <v>123</v>
      </c>
      <c r="B45">
        <v>1</v>
      </c>
      <c r="C45">
        <v>4</v>
      </c>
      <c r="D45">
        <f t="shared" si="0"/>
        <v>5</v>
      </c>
      <c r="F45">
        <v>1</v>
      </c>
      <c r="H45">
        <v>3</v>
      </c>
    </row>
    <row r="46" spans="1:9" x14ac:dyDescent="0.2">
      <c r="A46" t="s">
        <v>190</v>
      </c>
      <c r="C46">
        <v>1</v>
      </c>
      <c r="D46">
        <f t="shared" si="0"/>
        <v>1</v>
      </c>
    </row>
    <row r="47" spans="1:9" x14ac:dyDescent="0.2">
      <c r="A47" t="s">
        <v>124</v>
      </c>
      <c r="B47">
        <v>1</v>
      </c>
      <c r="D47">
        <f t="shared" si="0"/>
        <v>1</v>
      </c>
    </row>
    <row r="48" spans="1:9" x14ac:dyDescent="0.2">
      <c r="A48" t="s">
        <v>125</v>
      </c>
      <c r="B48">
        <v>1</v>
      </c>
      <c r="C48">
        <v>6</v>
      </c>
      <c r="D48">
        <f t="shared" si="0"/>
        <v>7</v>
      </c>
      <c r="G48">
        <v>1</v>
      </c>
      <c r="H48">
        <v>1</v>
      </c>
      <c r="I48">
        <v>1</v>
      </c>
    </row>
    <row r="49" spans="1:9" x14ac:dyDescent="0.2">
      <c r="A49" t="s">
        <v>191</v>
      </c>
      <c r="B49">
        <v>1</v>
      </c>
      <c r="D49">
        <f t="shared" si="0"/>
        <v>1</v>
      </c>
    </row>
    <row r="50" spans="1:9" x14ac:dyDescent="0.2">
      <c r="A50" t="s">
        <v>126</v>
      </c>
      <c r="B50">
        <v>14</v>
      </c>
      <c r="D50">
        <f t="shared" si="0"/>
        <v>14</v>
      </c>
    </row>
    <row r="51" spans="1:9" x14ac:dyDescent="0.2">
      <c r="A51" t="s">
        <v>127</v>
      </c>
      <c r="B51">
        <v>2</v>
      </c>
      <c r="C51">
        <v>1</v>
      </c>
      <c r="D51">
        <f t="shared" si="0"/>
        <v>3</v>
      </c>
    </row>
    <row r="52" spans="1:9" x14ac:dyDescent="0.2">
      <c r="A52" t="s">
        <v>128</v>
      </c>
      <c r="B52">
        <v>2</v>
      </c>
      <c r="C52">
        <v>1</v>
      </c>
      <c r="D52">
        <f t="shared" si="0"/>
        <v>3</v>
      </c>
      <c r="I52">
        <v>1</v>
      </c>
    </row>
    <row r="53" spans="1:9" x14ac:dyDescent="0.2">
      <c r="A53" t="s">
        <v>129</v>
      </c>
      <c r="B53">
        <v>1</v>
      </c>
      <c r="C53">
        <v>1</v>
      </c>
      <c r="D53">
        <f t="shared" si="0"/>
        <v>2</v>
      </c>
    </row>
    <row r="54" spans="1:9" x14ac:dyDescent="0.2">
      <c r="A54" t="s">
        <v>130</v>
      </c>
      <c r="B54">
        <v>61</v>
      </c>
      <c r="C54">
        <v>41</v>
      </c>
      <c r="D54">
        <f t="shared" si="0"/>
        <v>102</v>
      </c>
      <c r="F54">
        <v>1</v>
      </c>
      <c r="G54">
        <v>1</v>
      </c>
      <c r="H54">
        <v>3</v>
      </c>
      <c r="I54">
        <v>2</v>
      </c>
    </row>
    <row r="55" spans="1:9" x14ac:dyDescent="0.2">
      <c r="A55" t="s">
        <v>183</v>
      </c>
      <c r="C55">
        <v>1</v>
      </c>
      <c r="D55">
        <f t="shared" si="0"/>
        <v>1</v>
      </c>
    </row>
    <row r="56" spans="1:9" x14ac:dyDescent="0.2">
      <c r="A56" t="s">
        <v>131</v>
      </c>
      <c r="B56">
        <v>2</v>
      </c>
      <c r="D56">
        <f t="shared" si="0"/>
        <v>2</v>
      </c>
    </row>
    <row r="57" spans="1:9" x14ac:dyDescent="0.2">
      <c r="A57" s="2" t="s">
        <v>206</v>
      </c>
      <c r="B57">
        <v>1</v>
      </c>
      <c r="D57">
        <f t="shared" si="0"/>
        <v>1</v>
      </c>
      <c r="G57">
        <v>1</v>
      </c>
    </row>
    <row r="58" spans="1:9" x14ac:dyDescent="0.2">
      <c r="A58" t="s">
        <v>132</v>
      </c>
      <c r="B58">
        <v>3</v>
      </c>
      <c r="C58">
        <v>7</v>
      </c>
      <c r="D58">
        <f t="shared" si="0"/>
        <v>10</v>
      </c>
      <c r="F58">
        <v>1</v>
      </c>
      <c r="G58">
        <v>2</v>
      </c>
      <c r="H58">
        <v>2</v>
      </c>
    </row>
    <row r="59" spans="1:9" x14ac:dyDescent="0.2">
      <c r="A59" t="s">
        <v>133</v>
      </c>
      <c r="B59">
        <v>1</v>
      </c>
      <c r="D59">
        <f t="shared" si="0"/>
        <v>1</v>
      </c>
    </row>
    <row r="60" spans="1:9" x14ac:dyDescent="0.2">
      <c r="A60" t="s">
        <v>134</v>
      </c>
      <c r="B60">
        <v>1</v>
      </c>
      <c r="C60">
        <v>1</v>
      </c>
      <c r="D60">
        <f t="shared" si="0"/>
        <v>2</v>
      </c>
    </row>
    <row r="61" spans="1:9" x14ac:dyDescent="0.2">
      <c r="A61" t="s">
        <v>135</v>
      </c>
      <c r="C61">
        <v>1</v>
      </c>
      <c r="D61">
        <f t="shared" si="0"/>
        <v>1</v>
      </c>
      <c r="H61">
        <v>1</v>
      </c>
    </row>
    <row r="62" spans="1:9" x14ac:dyDescent="0.2">
      <c r="A62" t="s">
        <v>136</v>
      </c>
      <c r="C62">
        <v>1</v>
      </c>
      <c r="D62">
        <f t="shared" si="0"/>
        <v>1</v>
      </c>
      <c r="I62">
        <v>1</v>
      </c>
    </row>
    <row r="63" spans="1:9" x14ac:dyDescent="0.2">
      <c r="A63" s="2" t="s">
        <v>137</v>
      </c>
      <c r="B63">
        <v>1</v>
      </c>
      <c r="C63">
        <v>3</v>
      </c>
      <c r="D63">
        <f t="shared" si="0"/>
        <v>4</v>
      </c>
      <c r="F63">
        <v>1</v>
      </c>
      <c r="I63">
        <v>2</v>
      </c>
    </row>
    <row r="64" spans="1:9" x14ac:dyDescent="0.2">
      <c r="A64" s="2" t="s">
        <v>138</v>
      </c>
      <c r="C64">
        <v>2</v>
      </c>
      <c r="D64">
        <f t="shared" si="0"/>
        <v>2</v>
      </c>
      <c r="I64">
        <v>1</v>
      </c>
    </row>
    <row r="65" spans="1:9" x14ac:dyDescent="0.2">
      <c r="A65" s="2" t="s">
        <v>184</v>
      </c>
      <c r="B65">
        <v>7</v>
      </c>
      <c r="C65">
        <v>1</v>
      </c>
      <c r="D65">
        <f>SUM(B65:C65)</f>
        <v>8</v>
      </c>
    </row>
    <row r="66" spans="1:9" x14ac:dyDescent="0.2">
      <c r="A66" s="2" t="s">
        <v>139</v>
      </c>
      <c r="B66">
        <v>5</v>
      </c>
      <c r="C66">
        <v>2</v>
      </c>
      <c r="D66">
        <f t="shared" ref="D66:D68" si="1">SUM(B66:C66)</f>
        <v>7</v>
      </c>
      <c r="F66">
        <v>1</v>
      </c>
      <c r="G66">
        <v>1</v>
      </c>
    </row>
    <row r="67" spans="1:9" x14ac:dyDescent="0.2">
      <c r="A67" s="2"/>
    </row>
    <row r="68" spans="1:9" x14ac:dyDescent="0.2">
      <c r="A68" s="2" t="s">
        <v>207</v>
      </c>
      <c r="B68">
        <v>2</v>
      </c>
      <c r="C68">
        <v>1</v>
      </c>
      <c r="D68">
        <f t="shared" si="1"/>
        <v>3</v>
      </c>
      <c r="F68">
        <v>1</v>
      </c>
      <c r="H68">
        <v>1</v>
      </c>
    </row>
    <row r="69" spans="1:9" x14ac:dyDescent="0.2">
      <c r="A69" s="39" t="s">
        <v>140</v>
      </c>
      <c r="B69" s="40">
        <f>SUM(B5:B68)</f>
        <v>366</v>
      </c>
      <c r="C69" s="40">
        <f t="shared" ref="C69:D69" si="2">SUM(C5:C68)</f>
        <v>541</v>
      </c>
      <c r="D69" s="40">
        <f t="shared" si="2"/>
        <v>907</v>
      </c>
      <c r="E69" s="41"/>
      <c r="F69" s="41">
        <f>SUM(F5:F68)</f>
        <v>24</v>
      </c>
      <c r="G69" s="41">
        <f t="shared" ref="F69:I69" si="3">SUM(G5:G68)</f>
        <v>55</v>
      </c>
      <c r="H69" s="41">
        <f t="shared" si="3"/>
        <v>118</v>
      </c>
      <c r="I69" s="41">
        <f t="shared" si="3"/>
        <v>21</v>
      </c>
    </row>
    <row r="70" spans="1:9" x14ac:dyDescent="0.2">
      <c r="A70" s="41"/>
      <c r="B70" s="42">
        <f>B69/county!B97</f>
        <v>2.3166023166023165E-2</v>
      </c>
      <c r="C70" s="42">
        <f>C69/county!D97</f>
        <v>0.15413105413105413</v>
      </c>
      <c r="D70" s="42">
        <f>D69/county!F97</f>
        <v>4.6972914185095034E-2</v>
      </c>
      <c r="E70" s="41"/>
      <c r="F70" s="44">
        <f>F69/county!I97</f>
        <v>8.8888888888888889E-3</v>
      </c>
      <c r="G70" s="44">
        <f>G69/county!K97</f>
        <v>3.751705320600273E-2</v>
      </c>
      <c r="H70" s="44">
        <f>H69/county!M97</f>
        <v>0.1581769436997319</v>
      </c>
      <c r="I70" s="44">
        <f>I69/county!O97</f>
        <v>7.0945945945945943E-2</v>
      </c>
    </row>
  </sheetData>
  <printOptions gridLines="1"/>
  <pageMargins left="0.48" right="0.18" top="0.55000000000000004" bottom="0.38" header="0.28000000000000003" footer="0.2"/>
  <pageSetup orientation="portrait" r:id="rId1"/>
  <headerFooter alignWithMargins="0">
    <oddFooter>&amp;ROIRA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21.7109375" customWidth="1"/>
    <col min="2" max="4" width="9.140625" customWidth="1"/>
    <col min="5" max="5" width="4.140625" customWidth="1"/>
    <col min="6" max="9" width="9.140625" customWidth="1"/>
  </cols>
  <sheetData>
    <row r="1" spans="1:9" ht="15" x14ac:dyDescent="0.2">
      <c r="A1" s="36" t="s">
        <v>141</v>
      </c>
    </row>
    <row r="2" spans="1:9" ht="15" x14ac:dyDescent="0.2">
      <c r="A2" s="36" t="s">
        <v>197</v>
      </c>
    </row>
    <row r="4" spans="1:9" s="45" customFormat="1" x14ac:dyDescent="0.2">
      <c r="A4" s="38"/>
      <c r="B4" s="38" t="s">
        <v>1</v>
      </c>
      <c r="C4" s="38" t="s">
        <v>2</v>
      </c>
      <c r="D4" s="38" t="s">
        <v>3</v>
      </c>
      <c r="E4" s="38"/>
      <c r="F4" s="38" t="s">
        <v>4</v>
      </c>
      <c r="G4" s="38" t="s">
        <v>5</v>
      </c>
      <c r="H4" s="38" t="s">
        <v>6</v>
      </c>
      <c r="I4" s="38" t="s">
        <v>7</v>
      </c>
    </row>
    <row r="5" spans="1:9" ht="12" customHeight="1" x14ac:dyDescent="0.2">
      <c r="A5" t="s">
        <v>185</v>
      </c>
      <c r="C5">
        <v>2</v>
      </c>
      <c r="D5">
        <f t="shared" ref="D5:D6" si="0">SUM(B5:C5)</f>
        <v>2</v>
      </c>
      <c r="E5" s="46"/>
      <c r="H5">
        <v>1</v>
      </c>
    </row>
    <row r="6" spans="1:9" x14ac:dyDescent="0.2">
      <c r="A6" t="s">
        <v>142</v>
      </c>
      <c r="B6">
        <v>4</v>
      </c>
      <c r="C6">
        <v>1</v>
      </c>
      <c r="D6">
        <f t="shared" si="0"/>
        <v>5</v>
      </c>
      <c r="F6">
        <v>1</v>
      </c>
    </row>
    <row r="7" spans="1:9" x14ac:dyDescent="0.2">
      <c r="A7" s="2" t="s">
        <v>192</v>
      </c>
      <c r="C7">
        <v>1</v>
      </c>
      <c r="D7">
        <f>SUM(B7:C7)</f>
        <v>1</v>
      </c>
    </row>
    <row r="8" spans="1:9" x14ac:dyDescent="0.2">
      <c r="A8" t="s">
        <v>143</v>
      </c>
      <c r="B8">
        <v>5</v>
      </c>
      <c r="C8">
        <v>12</v>
      </c>
      <c r="D8">
        <f t="shared" ref="D8:D47" si="1">SUM(B8:C8)</f>
        <v>17</v>
      </c>
      <c r="F8">
        <v>2</v>
      </c>
      <c r="G8">
        <v>1</v>
      </c>
      <c r="I8">
        <v>4</v>
      </c>
    </row>
    <row r="9" spans="1:9" x14ac:dyDescent="0.2">
      <c r="A9" t="s">
        <v>144</v>
      </c>
      <c r="B9">
        <v>16</v>
      </c>
      <c r="C9">
        <v>128</v>
      </c>
      <c r="D9">
        <f t="shared" si="1"/>
        <v>144</v>
      </c>
      <c r="F9">
        <v>2</v>
      </c>
      <c r="G9">
        <v>2</v>
      </c>
      <c r="I9">
        <v>23</v>
      </c>
    </row>
    <row r="10" spans="1:9" x14ac:dyDescent="0.2">
      <c r="A10" t="s">
        <v>145</v>
      </c>
      <c r="B10">
        <v>5</v>
      </c>
      <c r="C10">
        <v>8</v>
      </c>
      <c r="D10">
        <f t="shared" si="1"/>
        <v>13</v>
      </c>
      <c r="F10">
        <v>1</v>
      </c>
      <c r="I10">
        <v>4</v>
      </c>
    </row>
    <row r="11" spans="1:9" x14ac:dyDescent="0.2">
      <c r="A11" t="s">
        <v>146</v>
      </c>
      <c r="B11">
        <v>2</v>
      </c>
      <c r="C11">
        <v>4</v>
      </c>
      <c r="D11">
        <f t="shared" si="1"/>
        <v>6</v>
      </c>
      <c r="G11">
        <v>1</v>
      </c>
      <c r="I11">
        <v>2</v>
      </c>
    </row>
    <row r="12" spans="1:9" x14ac:dyDescent="0.2">
      <c r="A12" t="s">
        <v>193</v>
      </c>
      <c r="C12">
        <v>1</v>
      </c>
      <c r="D12">
        <f t="shared" si="1"/>
        <v>1</v>
      </c>
    </row>
    <row r="13" spans="1:9" x14ac:dyDescent="0.2">
      <c r="A13" t="s">
        <v>147</v>
      </c>
      <c r="B13">
        <v>14</v>
      </c>
      <c r="C13">
        <v>20</v>
      </c>
      <c r="D13">
        <f t="shared" si="1"/>
        <v>34</v>
      </c>
      <c r="F13">
        <v>5</v>
      </c>
      <c r="G13">
        <v>1</v>
      </c>
      <c r="H13">
        <v>2</v>
      </c>
      <c r="I13">
        <v>5</v>
      </c>
    </row>
    <row r="14" spans="1:9" x14ac:dyDescent="0.2">
      <c r="A14" t="s">
        <v>148</v>
      </c>
      <c r="B14">
        <v>3</v>
      </c>
      <c r="C14">
        <v>6</v>
      </c>
      <c r="D14">
        <f t="shared" si="1"/>
        <v>9</v>
      </c>
      <c r="F14">
        <v>2</v>
      </c>
      <c r="I14">
        <v>1</v>
      </c>
    </row>
    <row r="15" spans="1:9" x14ac:dyDescent="0.2">
      <c r="A15" t="s">
        <v>194</v>
      </c>
      <c r="B15">
        <v>1</v>
      </c>
      <c r="D15">
        <f t="shared" si="1"/>
        <v>1</v>
      </c>
    </row>
    <row r="16" spans="1:9" x14ac:dyDescent="0.2">
      <c r="A16" t="s">
        <v>149</v>
      </c>
      <c r="B16">
        <v>1</v>
      </c>
      <c r="D16">
        <f t="shared" si="1"/>
        <v>1</v>
      </c>
    </row>
    <row r="17" spans="1:9" x14ac:dyDescent="0.2">
      <c r="A17" t="s">
        <v>150</v>
      </c>
      <c r="B17">
        <v>1</v>
      </c>
      <c r="C17">
        <v>3</v>
      </c>
      <c r="D17">
        <f t="shared" si="1"/>
        <v>4</v>
      </c>
      <c r="G17">
        <v>1</v>
      </c>
      <c r="H17">
        <v>1</v>
      </c>
    </row>
    <row r="18" spans="1:9" x14ac:dyDescent="0.2">
      <c r="A18" t="s">
        <v>151</v>
      </c>
      <c r="B18">
        <v>28</v>
      </c>
      <c r="C18">
        <v>30</v>
      </c>
      <c r="D18">
        <f t="shared" si="1"/>
        <v>58</v>
      </c>
      <c r="F18">
        <v>9</v>
      </c>
      <c r="G18">
        <v>2</v>
      </c>
      <c r="H18">
        <v>5</v>
      </c>
      <c r="I18">
        <v>6</v>
      </c>
    </row>
    <row r="19" spans="1:9" x14ac:dyDescent="0.2">
      <c r="A19" t="s">
        <v>152</v>
      </c>
      <c r="B19">
        <v>14</v>
      </c>
      <c r="C19">
        <v>9</v>
      </c>
      <c r="D19">
        <f t="shared" si="1"/>
        <v>23</v>
      </c>
      <c r="F19">
        <v>6</v>
      </c>
      <c r="I19">
        <v>1</v>
      </c>
    </row>
    <row r="20" spans="1:9" x14ac:dyDescent="0.2">
      <c r="A20" t="s">
        <v>153</v>
      </c>
      <c r="B20">
        <v>1</v>
      </c>
      <c r="C20">
        <v>3</v>
      </c>
      <c r="D20">
        <f t="shared" si="1"/>
        <v>4</v>
      </c>
      <c r="H20">
        <v>1</v>
      </c>
    </row>
    <row r="21" spans="1:9" x14ac:dyDescent="0.2">
      <c r="A21" t="s">
        <v>154</v>
      </c>
      <c r="B21">
        <v>7</v>
      </c>
      <c r="C21">
        <v>1</v>
      </c>
      <c r="D21">
        <f t="shared" si="1"/>
        <v>8</v>
      </c>
      <c r="F21">
        <v>1</v>
      </c>
      <c r="G21">
        <v>1</v>
      </c>
    </row>
    <row r="22" spans="1:9" x14ac:dyDescent="0.2">
      <c r="A22" t="s">
        <v>155</v>
      </c>
      <c r="B22">
        <v>1</v>
      </c>
      <c r="D22">
        <f t="shared" si="1"/>
        <v>1</v>
      </c>
    </row>
    <row r="23" spans="1:9" x14ac:dyDescent="0.2">
      <c r="A23" t="s">
        <v>156</v>
      </c>
      <c r="B23">
        <v>2</v>
      </c>
      <c r="C23">
        <v>5</v>
      </c>
      <c r="D23">
        <f t="shared" si="1"/>
        <v>7</v>
      </c>
      <c r="F23">
        <v>1</v>
      </c>
      <c r="I23">
        <v>1</v>
      </c>
    </row>
    <row r="24" spans="1:9" x14ac:dyDescent="0.2">
      <c r="A24" t="s">
        <v>157</v>
      </c>
      <c r="B24">
        <v>1</v>
      </c>
      <c r="C24">
        <v>9</v>
      </c>
      <c r="D24">
        <f t="shared" si="1"/>
        <v>10</v>
      </c>
      <c r="H24">
        <v>1</v>
      </c>
      <c r="I24">
        <v>1</v>
      </c>
    </row>
    <row r="25" spans="1:9" x14ac:dyDescent="0.2">
      <c r="A25" t="s">
        <v>209</v>
      </c>
      <c r="B25">
        <v>1</v>
      </c>
      <c r="D25">
        <f t="shared" si="1"/>
        <v>1</v>
      </c>
      <c r="F25">
        <v>1</v>
      </c>
    </row>
    <row r="26" spans="1:9" x14ac:dyDescent="0.2">
      <c r="A26" s="2" t="s">
        <v>158</v>
      </c>
      <c r="B26">
        <v>6</v>
      </c>
      <c r="C26">
        <v>14</v>
      </c>
      <c r="D26">
        <f t="shared" si="1"/>
        <v>20</v>
      </c>
      <c r="F26">
        <v>1</v>
      </c>
      <c r="G26">
        <v>2</v>
      </c>
      <c r="H26">
        <v>2</v>
      </c>
      <c r="I26">
        <v>1</v>
      </c>
    </row>
    <row r="27" spans="1:9" x14ac:dyDescent="0.2">
      <c r="A27" t="s">
        <v>159</v>
      </c>
      <c r="B27">
        <v>4</v>
      </c>
      <c r="C27">
        <v>2</v>
      </c>
      <c r="D27">
        <f t="shared" si="1"/>
        <v>6</v>
      </c>
      <c r="H27">
        <v>2</v>
      </c>
    </row>
    <row r="28" spans="1:9" x14ac:dyDescent="0.2">
      <c r="A28" t="s">
        <v>160</v>
      </c>
      <c r="B28">
        <v>1</v>
      </c>
      <c r="C28">
        <v>1</v>
      </c>
      <c r="D28">
        <f t="shared" si="1"/>
        <v>2</v>
      </c>
      <c r="F28">
        <v>1</v>
      </c>
    </row>
    <row r="29" spans="1:9" x14ac:dyDescent="0.2">
      <c r="A29" t="s">
        <v>161</v>
      </c>
      <c r="B29">
        <v>1</v>
      </c>
      <c r="C29">
        <v>1</v>
      </c>
      <c r="D29">
        <f t="shared" si="1"/>
        <v>2</v>
      </c>
    </row>
    <row r="30" spans="1:9" x14ac:dyDescent="0.2">
      <c r="A30" t="s">
        <v>162</v>
      </c>
      <c r="B30">
        <v>12</v>
      </c>
      <c r="C30">
        <v>8</v>
      </c>
      <c r="D30">
        <f t="shared" si="1"/>
        <v>20</v>
      </c>
      <c r="F30">
        <v>3</v>
      </c>
      <c r="G30">
        <v>1</v>
      </c>
      <c r="H30">
        <v>1</v>
      </c>
      <c r="I30">
        <v>2</v>
      </c>
    </row>
    <row r="31" spans="1:9" x14ac:dyDescent="0.2">
      <c r="A31" t="s">
        <v>163</v>
      </c>
      <c r="C31">
        <v>1</v>
      </c>
      <c r="D31">
        <f t="shared" si="1"/>
        <v>1</v>
      </c>
    </row>
    <row r="32" spans="1:9" x14ac:dyDescent="0.2">
      <c r="A32" t="s">
        <v>164</v>
      </c>
      <c r="B32">
        <v>3</v>
      </c>
      <c r="C32">
        <v>1</v>
      </c>
      <c r="D32">
        <f t="shared" si="1"/>
        <v>4</v>
      </c>
      <c r="H32">
        <v>1</v>
      </c>
    </row>
    <row r="33" spans="1:9" x14ac:dyDescent="0.2">
      <c r="A33" t="s">
        <v>186</v>
      </c>
      <c r="B33">
        <v>1</v>
      </c>
      <c r="D33">
        <f t="shared" si="1"/>
        <v>1</v>
      </c>
      <c r="F33">
        <v>1</v>
      </c>
    </row>
    <row r="34" spans="1:9" x14ac:dyDescent="0.2">
      <c r="A34" t="s">
        <v>165</v>
      </c>
      <c r="B34">
        <v>2</v>
      </c>
      <c r="C34">
        <v>4</v>
      </c>
      <c r="D34">
        <f t="shared" si="1"/>
        <v>6</v>
      </c>
      <c r="G34">
        <v>1</v>
      </c>
      <c r="I34">
        <v>2</v>
      </c>
    </row>
    <row r="35" spans="1:9" x14ac:dyDescent="0.2">
      <c r="A35" s="2" t="s">
        <v>166</v>
      </c>
      <c r="B35">
        <v>9</v>
      </c>
      <c r="C35">
        <v>16</v>
      </c>
      <c r="D35">
        <f t="shared" si="1"/>
        <v>25</v>
      </c>
      <c r="F35">
        <v>2</v>
      </c>
      <c r="H35">
        <v>2</v>
      </c>
      <c r="I35">
        <v>2</v>
      </c>
    </row>
    <row r="36" spans="1:9" x14ac:dyDescent="0.2">
      <c r="A36" t="s">
        <v>167</v>
      </c>
      <c r="B36">
        <v>38</v>
      </c>
      <c r="C36">
        <v>18</v>
      </c>
      <c r="D36">
        <f t="shared" si="1"/>
        <v>56</v>
      </c>
      <c r="F36">
        <v>10</v>
      </c>
      <c r="G36">
        <v>1</v>
      </c>
      <c r="H36">
        <v>4</v>
      </c>
      <c r="I36">
        <v>4</v>
      </c>
    </row>
    <row r="37" spans="1:9" x14ac:dyDescent="0.2">
      <c r="A37" t="s">
        <v>168</v>
      </c>
      <c r="B37">
        <v>2</v>
      </c>
      <c r="C37">
        <v>2</v>
      </c>
      <c r="D37">
        <f t="shared" si="1"/>
        <v>4</v>
      </c>
    </row>
    <row r="38" spans="1:9" x14ac:dyDescent="0.2">
      <c r="A38" t="s">
        <v>169</v>
      </c>
      <c r="B38">
        <v>2</v>
      </c>
      <c r="C38">
        <v>2</v>
      </c>
      <c r="D38">
        <f t="shared" si="1"/>
        <v>4</v>
      </c>
      <c r="H38">
        <v>1</v>
      </c>
      <c r="I38">
        <v>1</v>
      </c>
    </row>
    <row r="39" spans="1:9" x14ac:dyDescent="0.2">
      <c r="A39" t="s">
        <v>170</v>
      </c>
      <c r="B39">
        <v>1</v>
      </c>
      <c r="C39">
        <v>3</v>
      </c>
      <c r="D39">
        <f t="shared" si="1"/>
        <v>4</v>
      </c>
      <c r="I39">
        <v>1</v>
      </c>
    </row>
    <row r="40" spans="1:9" x14ac:dyDescent="0.2">
      <c r="A40" t="s">
        <v>171</v>
      </c>
      <c r="B40">
        <v>4</v>
      </c>
      <c r="C40">
        <v>6</v>
      </c>
      <c r="D40">
        <f t="shared" si="1"/>
        <v>10</v>
      </c>
      <c r="F40">
        <v>1</v>
      </c>
      <c r="I40">
        <v>1</v>
      </c>
    </row>
    <row r="41" spans="1:9" x14ac:dyDescent="0.2">
      <c r="A41" t="s">
        <v>172</v>
      </c>
      <c r="B41">
        <v>5</v>
      </c>
      <c r="C41">
        <v>2</v>
      </c>
      <c r="D41">
        <f t="shared" si="1"/>
        <v>7</v>
      </c>
      <c r="F41">
        <v>3</v>
      </c>
      <c r="I41">
        <v>1</v>
      </c>
    </row>
    <row r="42" spans="1:9" x14ac:dyDescent="0.2">
      <c r="A42" t="s">
        <v>195</v>
      </c>
      <c r="B42">
        <v>1</v>
      </c>
      <c r="D42">
        <f t="shared" si="1"/>
        <v>1</v>
      </c>
    </row>
    <row r="43" spans="1:9" x14ac:dyDescent="0.2">
      <c r="A43" t="s">
        <v>173</v>
      </c>
      <c r="B43">
        <v>6</v>
      </c>
      <c r="C43">
        <v>2</v>
      </c>
      <c r="D43">
        <f t="shared" si="1"/>
        <v>8</v>
      </c>
      <c r="F43">
        <v>1</v>
      </c>
      <c r="G43">
        <v>1</v>
      </c>
    </row>
    <row r="44" spans="1:9" x14ac:dyDescent="0.2">
      <c r="A44" t="s">
        <v>174</v>
      </c>
      <c r="B44">
        <v>15</v>
      </c>
      <c r="C44">
        <v>3</v>
      </c>
      <c r="D44">
        <f t="shared" si="1"/>
        <v>18</v>
      </c>
      <c r="F44">
        <v>3</v>
      </c>
      <c r="G44">
        <v>2</v>
      </c>
      <c r="H44">
        <v>1</v>
      </c>
    </row>
    <row r="45" spans="1:9" x14ac:dyDescent="0.2">
      <c r="A45" t="s">
        <v>175</v>
      </c>
      <c r="B45">
        <v>1</v>
      </c>
      <c r="C45">
        <v>12</v>
      </c>
      <c r="D45">
        <f t="shared" si="1"/>
        <v>13</v>
      </c>
      <c r="I45">
        <v>3</v>
      </c>
    </row>
    <row r="46" spans="1:9" x14ac:dyDescent="0.2">
      <c r="A46" t="s">
        <v>176</v>
      </c>
      <c r="B46">
        <v>5</v>
      </c>
      <c r="C46">
        <v>3</v>
      </c>
      <c r="D46">
        <f t="shared" si="1"/>
        <v>8</v>
      </c>
      <c r="F46">
        <v>1</v>
      </c>
      <c r="G46">
        <v>2</v>
      </c>
    </row>
    <row r="47" spans="1:9" x14ac:dyDescent="0.2">
      <c r="A47" t="s">
        <v>177</v>
      </c>
      <c r="B47">
        <v>2</v>
      </c>
      <c r="C47">
        <v>15</v>
      </c>
      <c r="D47">
        <f t="shared" si="1"/>
        <v>17</v>
      </c>
      <c r="I47">
        <v>2</v>
      </c>
    </row>
    <row r="48" spans="1:9" x14ac:dyDescent="0.2">
      <c r="A48" t="s">
        <v>178</v>
      </c>
      <c r="B48">
        <v>9</v>
      </c>
      <c r="C48">
        <v>4</v>
      </c>
      <c r="F48">
        <v>5</v>
      </c>
    </row>
    <row r="49" spans="1:9" x14ac:dyDescent="0.2">
      <c r="A49" t="s">
        <v>208</v>
      </c>
      <c r="B49">
        <v>2</v>
      </c>
      <c r="D49">
        <f>SUM(B49:C49)</f>
        <v>2</v>
      </c>
      <c r="E49" s="46"/>
      <c r="G49">
        <v>1</v>
      </c>
    </row>
    <row r="50" spans="1:9" x14ac:dyDescent="0.2">
      <c r="A50" s="39" t="s">
        <v>140</v>
      </c>
      <c r="B50" s="40">
        <f>SUM(B5:B49)</f>
        <v>239</v>
      </c>
      <c r="C50" s="40">
        <f t="shared" ref="C50:I50" si="2">SUM(C5:C49)</f>
        <v>363</v>
      </c>
      <c r="D50" s="40">
        <f t="shared" si="2"/>
        <v>589</v>
      </c>
      <c r="E50" s="41"/>
      <c r="F50" s="41">
        <f t="shared" si="2"/>
        <v>63</v>
      </c>
      <c r="G50" s="41">
        <f t="shared" si="2"/>
        <v>20</v>
      </c>
      <c r="H50" s="41">
        <f t="shared" si="2"/>
        <v>25</v>
      </c>
      <c r="I50" s="41">
        <f t="shared" si="2"/>
        <v>68</v>
      </c>
    </row>
    <row r="51" spans="1:9" x14ac:dyDescent="0.2">
      <c r="A51" s="41"/>
      <c r="B51" s="42">
        <f>B50/county!B97</f>
        <v>1.5127539717703652E-2</v>
      </c>
      <c r="C51" s="43">
        <f>C50/county!D97</f>
        <v>0.10341880341880341</v>
      </c>
      <c r="D51" s="43">
        <f>D50/county!F97</f>
        <v>3.0503910093738672E-2</v>
      </c>
      <c r="E51" s="41"/>
      <c r="F51" s="43">
        <f>F50/county!I97</f>
        <v>2.3333333333333334E-2</v>
      </c>
      <c r="G51" s="43">
        <f>G50/county!K97</f>
        <v>1.3642564802182811E-2</v>
      </c>
      <c r="H51" s="43">
        <f>H50/county!M97</f>
        <v>3.351206434316354E-2</v>
      </c>
      <c r="I51" s="43">
        <f>I50/county!O97</f>
        <v>0.22972972972972974</v>
      </c>
    </row>
  </sheetData>
  <printOptions gridLines="1"/>
  <pageMargins left="0.48" right="0.23" top="1" bottom="1" header="0.5" footer="0.5"/>
  <pageSetup scale="96" orientation="portrait" r:id="rId1"/>
  <headerFooter alignWithMargins="0">
    <oddFooter>&amp;ROIRA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county</vt:lpstr>
      <vt:lpstr>country</vt:lpstr>
      <vt:lpstr>state</vt:lpstr>
      <vt:lpstr>county!Print_Titles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Yokoyama</dc:creator>
  <cp:lastModifiedBy>Taeko Yokoyama</cp:lastModifiedBy>
  <dcterms:created xsi:type="dcterms:W3CDTF">2016-01-25T16:22:27Z</dcterms:created>
  <dcterms:modified xsi:type="dcterms:W3CDTF">2018-09-26T19:18:49Z</dcterms:modified>
</cp:coreProperties>
</file>