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pending\Enrollment by Geographic Origin(OK)\"/>
    </mc:Choice>
  </mc:AlternateContent>
  <bookViews>
    <workbookView xWindow="0" yWindow="0" windowWidth="20160" windowHeight="9048"/>
  </bookViews>
  <sheets>
    <sheet name="county" sheetId="1" r:id="rId1"/>
  </sheets>
  <definedNames>
    <definedName name="_xlnm.Print_Titles" localSheetId="0">county!$4:$4</definedName>
  </definedNames>
  <calcPr calcId="152511"/>
</workbook>
</file>

<file path=xl/calcChain.xml><?xml version="1.0" encoding="utf-8"?>
<calcChain xmlns="http://schemas.openxmlformats.org/spreadsheetml/2006/main">
  <c r="B89" i="1" l="1"/>
  <c r="O88" i="1"/>
  <c r="M88" i="1"/>
  <c r="K88" i="1"/>
  <c r="I88" i="1"/>
  <c r="F88" i="1"/>
  <c r="D88" i="1"/>
  <c r="B88" i="1"/>
  <c r="O87" i="1"/>
  <c r="M87" i="1"/>
  <c r="K87" i="1"/>
  <c r="I87" i="1"/>
  <c r="F87" i="1"/>
  <c r="D87" i="1"/>
  <c r="B87" i="1"/>
  <c r="O86" i="1"/>
  <c r="M86" i="1"/>
  <c r="K86" i="1"/>
  <c r="I86" i="1"/>
  <c r="F86" i="1"/>
  <c r="D86" i="1"/>
  <c r="B86" i="1"/>
  <c r="O85" i="1"/>
  <c r="M85" i="1"/>
  <c r="K85" i="1"/>
  <c r="I85" i="1"/>
  <c r="F85" i="1"/>
  <c r="D85" i="1"/>
  <c r="B85" i="1"/>
  <c r="E5" i="1" l="1"/>
  <c r="F5" i="1"/>
  <c r="P5" i="1"/>
  <c r="E6" i="1"/>
  <c r="F6" i="1"/>
  <c r="P6" i="1"/>
  <c r="F7" i="1"/>
  <c r="L7" i="1"/>
  <c r="P7" i="1"/>
  <c r="F8" i="1"/>
  <c r="L8" i="1"/>
  <c r="N8" i="1"/>
  <c r="E9" i="1"/>
  <c r="F9" i="1"/>
  <c r="J9" i="1"/>
  <c r="L9" i="1"/>
  <c r="N9" i="1"/>
  <c r="P9" i="1"/>
  <c r="E10" i="1"/>
  <c r="F10" i="1"/>
  <c r="J10" i="1"/>
  <c r="L10" i="1"/>
  <c r="N10" i="1"/>
  <c r="P10" i="1"/>
  <c r="F11" i="1"/>
  <c r="P11" i="1"/>
  <c r="F12" i="1"/>
  <c r="P12" i="1"/>
  <c r="F13" i="1"/>
  <c r="F14" i="1"/>
  <c r="P14" i="1"/>
  <c r="F15" i="1"/>
  <c r="N15" i="1"/>
  <c r="P15" i="1"/>
  <c r="F16" i="1"/>
  <c r="N16" i="1"/>
  <c r="P16" i="1"/>
  <c r="F17" i="1"/>
  <c r="N17" i="1"/>
  <c r="F18" i="1"/>
  <c r="J18" i="1"/>
  <c r="N18" i="1"/>
  <c r="P18" i="1"/>
  <c r="F19" i="1"/>
  <c r="J19" i="1"/>
  <c r="P19" i="1"/>
  <c r="F20" i="1"/>
  <c r="L20" i="1"/>
  <c r="P20" i="1"/>
  <c r="F21" i="1"/>
  <c r="P21" i="1"/>
  <c r="F22" i="1"/>
  <c r="F23" i="1"/>
  <c r="F24" i="1"/>
  <c r="P24" i="1"/>
  <c r="F25" i="1"/>
  <c r="F26" i="1"/>
  <c r="P26" i="1"/>
  <c r="F27" i="1"/>
  <c r="E28" i="1"/>
  <c r="F28" i="1"/>
  <c r="N28" i="1"/>
  <c r="P28" i="1"/>
  <c r="F29" i="1"/>
  <c r="N29" i="1"/>
  <c r="F30" i="1"/>
  <c r="J30" i="1"/>
  <c r="F31" i="1"/>
  <c r="F32" i="1"/>
  <c r="F33" i="1"/>
  <c r="F34" i="1"/>
  <c r="F35" i="1"/>
  <c r="J35" i="1"/>
  <c r="N35" i="1"/>
  <c r="F36" i="1"/>
  <c r="P36" i="1"/>
  <c r="F37" i="1"/>
  <c r="F38" i="1"/>
  <c r="N38" i="1"/>
  <c r="P38" i="1"/>
  <c r="F39" i="1"/>
  <c r="P39" i="1"/>
  <c r="F40" i="1"/>
  <c r="P40" i="1"/>
  <c r="F41" i="1"/>
  <c r="P41" i="1"/>
  <c r="F42" i="1"/>
  <c r="F43" i="1"/>
  <c r="F45" i="1"/>
  <c r="F46" i="1"/>
  <c r="L46" i="1"/>
  <c r="N46" i="1"/>
  <c r="F47" i="1"/>
  <c r="N47" i="1"/>
  <c r="P47" i="1"/>
  <c r="F48" i="1"/>
  <c r="F50" i="1"/>
  <c r="P50" i="1"/>
  <c r="F51" i="1"/>
  <c r="F52" i="1"/>
  <c r="P52" i="1"/>
  <c r="F53" i="1"/>
  <c r="L53" i="1"/>
  <c r="P53" i="1"/>
  <c r="F54" i="1"/>
  <c r="P54" i="1"/>
  <c r="F55" i="1"/>
  <c r="P55" i="1"/>
  <c r="F56" i="1"/>
  <c r="P56" i="1"/>
  <c r="F57" i="1"/>
  <c r="P57" i="1"/>
  <c r="E58" i="1"/>
  <c r="F58" i="1"/>
  <c r="L58" i="1"/>
  <c r="P58" i="1"/>
  <c r="F59" i="1"/>
  <c r="N59" i="1"/>
  <c r="P59" i="1"/>
  <c r="E60" i="1"/>
  <c r="F60" i="1"/>
  <c r="L60" i="1"/>
  <c r="P60" i="1"/>
  <c r="F61" i="1"/>
  <c r="F62" i="1"/>
  <c r="P62" i="1"/>
  <c r="E63" i="1"/>
  <c r="F63" i="1"/>
  <c r="L63" i="1"/>
  <c r="N63" i="1"/>
  <c r="P63" i="1"/>
  <c r="F64" i="1"/>
  <c r="F65" i="1"/>
  <c r="F66" i="1"/>
  <c r="P66" i="1"/>
  <c r="F67" i="1"/>
  <c r="P67" i="1"/>
  <c r="F68" i="1"/>
  <c r="F69" i="1"/>
  <c r="F70" i="1"/>
  <c r="F71" i="1"/>
  <c r="F72" i="1"/>
  <c r="F73" i="1"/>
  <c r="F74" i="1"/>
  <c r="F75" i="1"/>
  <c r="L75" i="1"/>
  <c r="F76" i="1"/>
  <c r="F77" i="1"/>
  <c r="F78" i="1"/>
  <c r="N78" i="1"/>
  <c r="P78" i="1"/>
  <c r="B79" i="1"/>
  <c r="B82" i="1" s="1"/>
  <c r="D79" i="1"/>
  <c r="I79" i="1"/>
  <c r="I82" i="1" s="1"/>
  <c r="K79" i="1"/>
  <c r="K82" i="1" s="1"/>
  <c r="M79" i="1"/>
  <c r="M82" i="1" s="1"/>
  <c r="M92" i="1" s="1"/>
  <c r="O79" i="1"/>
  <c r="F80" i="1"/>
  <c r="J80" i="1"/>
  <c r="P80" i="1"/>
  <c r="E81" i="1"/>
  <c r="F81" i="1"/>
  <c r="J81" i="1"/>
  <c r="L81" i="1"/>
  <c r="N81" i="1"/>
  <c r="P81" i="1"/>
  <c r="D82" i="1"/>
  <c r="D89" i="1"/>
  <c r="I89" i="1"/>
  <c r="K89" i="1"/>
  <c r="M89" i="1"/>
  <c r="O89" i="1"/>
  <c r="F93" i="1"/>
  <c r="F94" i="1"/>
  <c r="M90" i="1" l="1"/>
  <c r="M91" i="1" s="1"/>
  <c r="I90" i="1"/>
  <c r="F82" i="1"/>
  <c r="B90" i="1"/>
  <c r="M95" i="1"/>
  <c r="I92" i="1"/>
  <c r="O82" i="1"/>
  <c r="F89" i="1"/>
  <c r="K90" i="1"/>
  <c r="K92" i="1"/>
  <c r="B92" i="1"/>
  <c r="B95" i="1" s="1"/>
  <c r="F79" i="1"/>
  <c r="O90" i="1"/>
  <c r="D92" i="1"/>
  <c r="D90" i="1"/>
  <c r="N90" i="1" l="1"/>
  <c r="N11" i="1"/>
  <c r="N23" i="1"/>
  <c r="N24" i="1"/>
  <c r="N21" i="1"/>
  <c r="N32" i="1"/>
  <c r="N19" i="1"/>
  <c r="C24" i="1"/>
  <c r="C10" i="1"/>
  <c r="C23" i="1"/>
  <c r="C75" i="1"/>
  <c r="C32" i="1"/>
  <c r="C65" i="1"/>
  <c r="C71" i="1"/>
  <c r="N87" i="1"/>
  <c r="N92" i="1"/>
  <c r="N91" i="1"/>
  <c r="B91" i="1"/>
  <c r="F92" i="1"/>
  <c r="K95" i="1"/>
  <c r="L92" i="1"/>
  <c r="K91" i="1"/>
  <c r="I91" i="1"/>
  <c r="I95" i="1"/>
  <c r="N14" i="1"/>
  <c r="N55" i="1"/>
  <c r="N25" i="1"/>
  <c r="N48" i="1"/>
  <c r="N20" i="1"/>
  <c r="N57" i="1"/>
  <c r="N26" i="1"/>
  <c r="N51" i="1"/>
  <c r="N64" i="1"/>
  <c r="N74" i="1"/>
  <c r="N76" i="1"/>
  <c r="N94" i="1"/>
  <c r="N7" i="1"/>
  <c r="N70" i="1"/>
  <c r="N27" i="1"/>
  <c r="N22" i="1"/>
  <c r="N39" i="1"/>
  <c r="N34" i="1"/>
  <c r="N36" i="1"/>
  <c r="N33" i="1"/>
  <c r="N45" i="1"/>
  <c r="N93" i="1"/>
  <c r="N12" i="1"/>
  <c r="N53" i="1"/>
  <c r="N40" i="1"/>
  <c r="N73" i="1"/>
  <c r="N42" i="1"/>
  <c r="N89" i="1"/>
  <c r="N82" i="1"/>
  <c r="N79" i="1"/>
  <c r="D95" i="1"/>
  <c r="D91" i="1"/>
  <c r="E91" i="1" s="1"/>
  <c r="N86" i="1"/>
  <c r="F90" i="1"/>
  <c r="N88" i="1"/>
  <c r="N85" i="1"/>
  <c r="O92" i="1"/>
  <c r="L90" i="1" l="1"/>
  <c r="L24" i="1"/>
  <c r="L28" i="1"/>
  <c r="L61" i="1"/>
  <c r="L36" i="1"/>
  <c r="L15" i="1"/>
  <c r="L35" i="1"/>
  <c r="L18" i="1"/>
  <c r="L32" i="1"/>
  <c r="L69" i="1"/>
  <c r="L21" i="1"/>
  <c r="L11" i="1"/>
  <c r="L59" i="1"/>
  <c r="L23" i="1"/>
  <c r="J13" i="1"/>
  <c r="J23" i="1"/>
  <c r="J32" i="1"/>
  <c r="J24" i="1"/>
  <c r="J11" i="1"/>
  <c r="J75" i="1"/>
  <c r="J71" i="1"/>
  <c r="J56" i="1"/>
  <c r="J20" i="1"/>
  <c r="E90" i="1"/>
  <c r="E11" i="1"/>
  <c r="E54" i="1"/>
  <c r="E67" i="1"/>
  <c r="E41" i="1"/>
  <c r="E19" i="1"/>
  <c r="E65" i="1"/>
  <c r="E15" i="1"/>
  <c r="E56" i="1"/>
  <c r="E69" i="1"/>
  <c r="E24" i="1"/>
  <c r="E66" i="1"/>
  <c r="E30" i="1"/>
  <c r="E61" i="1"/>
  <c r="E92" i="1"/>
  <c r="C91" i="1"/>
  <c r="C87" i="1"/>
  <c r="C16" i="1"/>
  <c r="C33" i="1"/>
  <c r="C56" i="1"/>
  <c r="C76" i="1"/>
  <c r="C11" i="1"/>
  <c r="C50" i="1"/>
  <c r="C81" i="1"/>
  <c r="C38" i="1"/>
  <c r="C18" i="1"/>
  <c r="C35" i="1"/>
  <c r="C52" i="1"/>
  <c r="C47" i="1"/>
  <c r="C17" i="1"/>
  <c r="C34" i="1"/>
  <c r="C57" i="1"/>
  <c r="C78" i="1"/>
  <c r="C27" i="1"/>
  <c r="C51" i="1"/>
  <c r="C93" i="1"/>
  <c r="C40" i="1"/>
  <c r="C5" i="1"/>
  <c r="C58" i="1"/>
  <c r="C28" i="1"/>
  <c r="C94" i="1"/>
  <c r="C19" i="1"/>
  <c r="C53" i="1"/>
  <c r="C48" i="1"/>
  <c r="C26" i="1"/>
  <c r="C86" i="1"/>
  <c r="C61" i="1"/>
  <c r="C62" i="1"/>
  <c r="C31" i="1"/>
  <c r="C72" i="1"/>
  <c r="C36" i="1"/>
  <c r="C80" i="1"/>
  <c r="C20" i="1"/>
  <c r="C54" i="1"/>
  <c r="C55" i="1"/>
  <c r="C29" i="1"/>
  <c r="C21" i="1"/>
  <c r="C30" i="1"/>
  <c r="C85" i="1"/>
  <c r="C39" i="1"/>
  <c r="C9" i="1"/>
  <c r="C66" i="1"/>
  <c r="C70" i="1"/>
  <c r="C7" i="1"/>
  <c r="C22" i="1"/>
  <c r="C63" i="1"/>
  <c r="C6" i="1"/>
  <c r="C67" i="1"/>
  <c r="C59" i="1"/>
  <c r="C8" i="1"/>
  <c r="C64" i="1"/>
  <c r="C60" i="1"/>
  <c r="C41" i="1"/>
  <c r="C46" i="1"/>
  <c r="C15" i="1"/>
  <c r="C45" i="1"/>
  <c r="C25" i="1"/>
  <c r="C42" i="1"/>
  <c r="C14" i="1"/>
  <c r="C12" i="1"/>
  <c r="C79" i="1"/>
  <c r="C73" i="1"/>
  <c r="C43" i="1"/>
  <c r="C74" i="1"/>
  <c r="C69" i="1"/>
  <c r="C82" i="1"/>
  <c r="C89" i="1"/>
  <c r="C88" i="1"/>
  <c r="C90" i="1"/>
  <c r="J16" i="1"/>
  <c r="J53" i="1"/>
  <c r="J76" i="1"/>
  <c r="J45" i="1"/>
  <c r="J94" i="1"/>
  <c r="J40" i="1"/>
  <c r="J89" i="1"/>
  <c r="J17" i="1"/>
  <c r="J57" i="1"/>
  <c r="J78" i="1"/>
  <c r="J46" i="1"/>
  <c r="J12" i="1"/>
  <c r="J47" i="1"/>
  <c r="J21" i="1"/>
  <c r="J58" i="1"/>
  <c r="J15" i="1"/>
  <c r="J64" i="1"/>
  <c r="J48" i="1"/>
  <c r="J28" i="1"/>
  <c r="J74" i="1"/>
  <c r="J69" i="1"/>
  <c r="J31" i="1"/>
  <c r="J72" i="1"/>
  <c r="J42" i="1"/>
  <c r="J67" i="1"/>
  <c r="J87" i="1"/>
  <c r="J22" i="1"/>
  <c r="J66" i="1"/>
  <c r="J51" i="1"/>
  <c r="J29" i="1"/>
  <c r="J33" i="1"/>
  <c r="J60" i="1"/>
  <c r="J7" i="1"/>
  <c r="J93" i="1"/>
  <c r="J85" i="1"/>
  <c r="J88" i="1"/>
  <c r="J34" i="1"/>
  <c r="J62" i="1"/>
  <c r="J38" i="1"/>
  <c r="J36" i="1"/>
  <c r="J59" i="1"/>
  <c r="J63" i="1"/>
  <c r="J39" i="1"/>
  <c r="J26" i="1"/>
  <c r="J61" i="1"/>
  <c r="J27" i="1"/>
  <c r="J8" i="1"/>
  <c r="J14" i="1"/>
  <c r="J25" i="1"/>
  <c r="J79" i="1"/>
  <c r="J70" i="1"/>
  <c r="J73" i="1"/>
  <c r="J86" i="1"/>
  <c r="J90" i="1"/>
  <c r="J82" i="1"/>
  <c r="J92" i="1"/>
  <c r="J91" i="1"/>
  <c r="L38" i="1"/>
  <c r="L72" i="1"/>
  <c r="L34" i="1"/>
  <c r="L14" i="1"/>
  <c r="L39" i="1"/>
  <c r="L73" i="1"/>
  <c r="L50" i="1"/>
  <c r="L33" i="1"/>
  <c r="L12" i="1"/>
  <c r="L40" i="1"/>
  <c r="L74" i="1"/>
  <c r="L55" i="1"/>
  <c r="L42" i="1"/>
  <c r="L29" i="1"/>
  <c r="L94" i="1"/>
  <c r="L89" i="1"/>
  <c r="L19" i="1"/>
  <c r="L76" i="1"/>
  <c r="L48" i="1"/>
  <c r="L51" i="1"/>
  <c r="L30" i="1"/>
  <c r="L16" i="1"/>
  <c r="L64" i="1"/>
  <c r="L45" i="1"/>
  <c r="L66" i="1"/>
  <c r="L47" i="1"/>
  <c r="L22" i="1"/>
  <c r="L57" i="1"/>
  <c r="L25" i="1"/>
  <c r="L27" i="1"/>
  <c r="L26" i="1"/>
  <c r="L87" i="1"/>
  <c r="L62" i="1"/>
  <c r="L93" i="1"/>
  <c r="L79" i="1"/>
  <c r="L78" i="1"/>
  <c r="L85" i="1"/>
  <c r="L86" i="1"/>
  <c r="L82" i="1"/>
  <c r="L88" i="1"/>
  <c r="F95" i="1"/>
  <c r="G90" i="1" s="1"/>
  <c r="F91" i="1"/>
  <c r="O95" i="1"/>
  <c r="O91" i="1"/>
  <c r="P91" i="1" s="1"/>
  <c r="C92" i="1"/>
  <c r="E26" i="1"/>
  <c r="E47" i="1"/>
  <c r="E70" i="1"/>
  <c r="E94" i="1"/>
  <c r="E71" i="1"/>
  <c r="E22" i="1"/>
  <c r="E27" i="1"/>
  <c r="E48" i="1"/>
  <c r="E72" i="1"/>
  <c r="E7" i="1"/>
  <c r="E76" i="1"/>
  <c r="E23" i="1"/>
  <c r="E29" i="1"/>
  <c r="E50" i="1"/>
  <c r="E73" i="1"/>
  <c r="E8" i="1"/>
  <c r="E32" i="1"/>
  <c r="E86" i="1"/>
  <c r="E79" i="1"/>
  <c r="E40" i="1"/>
  <c r="E74" i="1"/>
  <c r="E42" i="1"/>
  <c r="E36" i="1"/>
  <c r="E77" i="1"/>
  <c r="E57" i="1"/>
  <c r="E88" i="1"/>
  <c r="E52" i="1"/>
  <c r="E14" i="1"/>
  <c r="E45" i="1"/>
  <c r="E75" i="1"/>
  <c r="E64" i="1"/>
  <c r="E53" i="1"/>
  <c r="E87" i="1"/>
  <c r="E46" i="1"/>
  <c r="E16" i="1"/>
  <c r="E12" i="1"/>
  <c r="E18" i="1"/>
  <c r="E55" i="1"/>
  <c r="E51" i="1"/>
  <c r="E80" i="1"/>
  <c r="E17" i="1"/>
  <c r="E78" i="1"/>
  <c r="E85" i="1"/>
  <c r="E93" i="1"/>
  <c r="E25" i="1"/>
  <c r="E20" i="1"/>
  <c r="E62" i="1"/>
  <c r="E38" i="1"/>
  <c r="E39" i="1"/>
  <c r="E33" i="1"/>
  <c r="E35" i="1"/>
  <c r="E59" i="1"/>
  <c r="E21" i="1"/>
  <c r="E34" i="1"/>
  <c r="E82" i="1"/>
  <c r="E89" i="1"/>
  <c r="L91" i="1"/>
  <c r="P92" i="1" l="1"/>
  <c r="P33" i="1"/>
  <c r="P61" i="1"/>
  <c r="P69" i="1"/>
  <c r="P75" i="1"/>
  <c r="P30" i="1"/>
  <c r="P77" i="1"/>
  <c r="P42" i="1"/>
  <c r="P65" i="1"/>
  <c r="P22" i="1"/>
  <c r="G5" i="1"/>
  <c r="G53" i="1"/>
  <c r="G71" i="1"/>
  <c r="G94" i="1"/>
  <c r="G58" i="1"/>
  <c r="G8" i="1"/>
  <c r="G22" i="1"/>
  <c r="G56" i="1"/>
  <c r="G16" i="1"/>
  <c r="G11" i="1"/>
  <c r="G30" i="1"/>
  <c r="G47" i="1"/>
  <c r="G93" i="1"/>
  <c r="G32" i="1"/>
  <c r="G28" i="1"/>
  <c r="G20" i="1"/>
  <c r="G74" i="1"/>
  <c r="G48" i="1"/>
  <c r="G27" i="1"/>
  <c r="G76" i="1"/>
  <c r="G63" i="1"/>
  <c r="G29" i="1"/>
  <c r="G45" i="1"/>
  <c r="G26" i="1"/>
  <c r="G80" i="1"/>
  <c r="G69" i="1"/>
  <c r="G82" i="1"/>
  <c r="G42" i="1"/>
  <c r="G61" i="1"/>
  <c r="G13" i="1"/>
  <c r="G60" i="1"/>
  <c r="G17" i="1"/>
  <c r="G43" i="1"/>
  <c r="G73" i="1"/>
  <c r="G18" i="1"/>
  <c r="G67" i="1"/>
  <c r="G78" i="1"/>
  <c r="G6" i="1"/>
  <c r="G70" i="1"/>
  <c r="G15" i="1"/>
  <c r="G19" i="1"/>
  <c r="G7" i="1"/>
  <c r="G12" i="1"/>
  <c r="G38" i="1"/>
  <c r="G21" i="1"/>
  <c r="G54" i="1"/>
  <c r="G77" i="1"/>
  <c r="G55" i="1"/>
  <c r="G40" i="1"/>
  <c r="G33" i="1"/>
  <c r="G81" i="1"/>
  <c r="G34" i="1"/>
  <c r="G62" i="1"/>
  <c r="G57" i="1"/>
  <c r="G75" i="1"/>
  <c r="G46" i="1"/>
  <c r="G66" i="1"/>
  <c r="G31" i="1"/>
  <c r="G35" i="1"/>
  <c r="G39" i="1"/>
  <c r="G9" i="1"/>
  <c r="G64" i="1"/>
  <c r="G59" i="1"/>
  <c r="G23" i="1"/>
  <c r="G51" i="1"/>
  <c r="G36" i="1"/>
  <c r="G50" i="1"/>
  <c r="G52" i="1"/>
  <c r="G14" i="1"/>
  <c r="G41" i="1"/>
  <c r="G25" i="1"/>
  <c r="G72" i="1"/>
  <c r="G88" i="1"/>
  <c r="G86" i="1"/>
  <c r="G79" i="1"/>
  <c r="G89" i="1"/>
  <c r="G87" i="1"/>
  <c r="G85" i="1"/>
  <c r="G92" i="1"/>
  <c r="P46" i="1"/>
  <c r="P23" i="1"/>
  <c r="P51" i="1"/>
  <c r="P34" i="1"/>
  <c r="P48" i="1"/>
  <c r="P70" i="1"/>
  <c r="P35" i="1"/>
  <c r="P74" i="1"/>
  <c r="P32" i="1"/>
  <c r="P76" i="1"/>
  <c r="P29" i="1"/>
  <c r="P93" i="1"/>
  <c r="P85" i="1"/>
  <c r="P64" i="1"/>
  <c r="P94" i="1"/>
  <c r="P25" i="1"/>
  <c r="P8" i="1"/>
  <c r="P27" i="1"/>
  <c r="P87" i="1"/>
  <c r="P73" i="1"/>
  <c r="P45" i="1"/>
  <c r="P88" i="1"/>
  <c r="P86" i="1"/>
  <c r="P89" i="1"/>
  <c r="P79" i="1"/>
  <c r="P82" i="1"/>
  <c r="P90" i="1"/>
  <c r="G91" i="1"/>
</calcChain>
</file>

<file path=xl/sharedStrings.xml><?xml version="1.0" encoding="utf-8"?>
<sst xmlns="http://schemas.openxmlformats.org/spreadsheetml/2006/main" count="98" uniqueCount="96">
  <si>
    <t>Michigan Residents by County of Origin</t>
  </si>
  <si>
    <t>Fall 2008</t>
  </si>
  <si>
    <t>UG</t>
  </si>
  <si>
    <t>Grad</t>
  </si>
  <si>
    <t>Total</t>
  </si>
  <si>
    <t>FTIAC</t>
  </si>
  <si>
    <t>New Transfer</t>
  </si>
  <si>
    <t>New GradI</t>
  </si>
  <si>
    <t>New GradII</t>
  </si>
  <si>
    <t>Unknown</t>
  </si>
  <si>
    <t>County N/A</t>
  </si>
  <si>
    <t>Michigan Residents</t>
  </si>
  <si>
    <t>Oakland</t>
  </si>
  <si>
    <t>Macomb</t>
  </si>
  <si>
    <t>Wayne</t>
  </si>
  <si>
    <t>Gen,Lap,StCl</t>
  </si>
  <si>
    <t>Sub-total</t>
  </si>
  <si>
    <t>Other Mich Counties</t>
  </si>
  <si>
    <t>Total Michigan</t>
  </si>
  <si>
    <t>Other States</t>
  </si>
  <si>
    <t>Foreign</t>
  </si>
  <si>
    <t>001 Alcona</t>
  </si>
  <si>
    <t>003 Alger</t>
  </si>
  <si>
    <t>005 Allegan</t>
  </si>
  <si>
    <t>007 Alpena</t>
  </si>
  <si>
    <t>009 Antrim</t>
  </si>
  <si>
    <t>015 Barry</t>
  </si>
  <si>
    <t>017 Bay</t>
  </si>
  <si>
    <t>019 Benzie</t>
  </si>
  <si>
    <t>021 Berrien</t>
  </si>
  <si>
    <t>023 Branch</t>
  </si>
  <si>
    <t>025 Calhoun</t>
  </si>
  <si>
    <t>027 Cass</t>
  </si>
  <si>
    <t>029 Charlevoix</t>
  </si>
  <si>
    <t>031 Cheboygan</t>
  </si>
  <si>
    <t>033 Chippewa</t>
  </si>
  <si>
    <t>035 Clare</t>
  </si>
  <si>
    <t>037 Clinton</t>
  </si>
  <si>
    <t>041 Delta</t>
  </si>
  <si>
    <t>045 Eaton</t>
  </si>
  <si>
    <t>047 Emmet</t>
  </si>
  <si>
    <t>049 Genesee</t>
  </si>
  <si>
    <t>051 Gladwin</t>
  </si>
  <si>
    <t>055 Grand Traverse</t>
  </si>
  <si>
    <t>057 Gratiot</t>
  </si>
  <si>
    <t>059 Hillsdale</t>
  </si>
  <si>
    <t>061 Houghton</t>
  </si>
  <si>
    <t>063 Huron</t>
  </si>
  <si>
    <t>065 Ingham</t>
  </si>
  <si>
    <t>067 Ionia</t>
  </si>
  <si>
    <t>069 Iosco</t>
  </si>
  <si>
    <t>073 Isabella</t>
  </si>
  <si>
    <t>075 Jackson</t>
  </si>
  <si>
    <t>077 Kalamazoo</t>
  </si>
  <si>
    <t>079 Kalkaska</t>
  </si>
  <si>
    <t>081 Kent</t>
  </si>
  <si>
    <t>083  Keweena</t>
  </si>
  <si>
    <t>085 Lake</t>
  </si>
  <si>
    <t>087 Lapeer</t>
  </si>
  <si>
    <t>089 Leelanau'</t>
  </si>
  <si>
    <t>091 Lenawee</t>
  </si>
  <si>
    <t>093 Livingston</t>
  </si>
  <si>
    <t>095 Luce</t>
  </si>
  <si>
    <t>097 Mackinac</t>
  </si>
  <si>
    <t>099 Macomb</t>
  </si>
  <si>
    <t>101 Manistee</t>
  </si>
  <si>
    <t>103 Marquette</t>
  </si>
  <si>
    <t>105 Mason</t>
  </si>
  <si>
    <t>107 Mecosta</t>
  </si>
  <si>
    <t>109 Menominee</t>
  </si>
  <si>
    <t>111 Midland</t>
  </si>
  <si>
    <t>113 Missaukee</t>
  </si>
  <si>
    <t>115 Monroe</t>
  </si>
  <si>
    <t>117 Montcalm</t>
  </si>
  <si>
    <t>119 Montmorency</t>
  </si>
  <si>
    <t>121 Muskegon</t>
  </si>
  <si>
    <t>123 Newaygo</t>
  </si>
  <si>
    <t>125 Oakland</t>
  </si>
  <si>
    <t>129 Ogemaw</t>
  </si>
  <si>
    <t>133 Osceola</t>
  </si>
  <si>
    <t>137 Otsego</t>
  </si>
  <si>
    <t>139 Ottawa</t>
  </si>
  <si>
    <t>141 Presque Isle</t>
  </si>
  <si>
    <t>143 Roscommon</t>
  </si>
  <si>
    <t>145 Saginaw</t>
  </si>
  <si>
    <t>147 St.Clair</t>
  </si>
  <si>
    <t>149 St.Joseph</t>
  </si>
  <si>
    <t>151 Sanilac</t>
  </si>
  <si>
    <t>153 Schoolcraft</t>
  </si>
  <si>
    <t>155 Shiawassee</t>
  </si>
  <si>
    <t>157 Tuscola</t>
  </si>
  <si>
    <t>159 Van Buren</t>
  </si>
  <si>
    <t>161 Washtenaw</t>
  </si>
  <si>
    <t>163 Wayne</t>
  </si>
  <si>
    <t>165 Wexford</t>
  </si>
  <si>
    <t>revised 3-4-2016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</si>
</sst>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3" xfId="1" applyNumberFormat="1" applyFont="1" applyBorder="1"/>
    <xf numFmtId="0" fontId="3" fillId="0" borderId="4" xfId="0" applyFont="1" applyBorder="1"/>
    <xf numFmtId="10" fontId="3" fillId="0" borderId="5" xfId="1" applyNumberFormat="1" applyFont="1" applyBorder="1"/>
    <xf numFmtId="1" fontId="3" fillId="0" borderId="3" xfId="1" applyNumberFormat="1" applyFont="1" applyBorder="1"/>
    <xf numFmtId="0" fontId="3" fillId="0" borderId="6" xfId="0" applyFont="1" applyBorder="1"/>
    <xf numFmtId="10" fontId="3" fillId="0" borderId="0" xfId="1" applyNumberFormat="1" applyFont="1"/>
    <xf numFmtId="0" fontId="3" fillId="0" borderId="7" xfId="0" applyFont="1" applyBorder="1"/>
    <xf numFmtId="164" fontId="3" fillId="0" borderId="8" xfId="1" applyNumberFormat="1" applyFont="1" applyBorder="1"/>
    <xf numFmtId="10" fontId="3" fillId="0" borderId="8" xfId="1" applyNumberFormat="1" applyFont="1" applyBorder="1"/>
    <xf numFmtId="10" fontId="3" fillId="0" borderId="0" xfId="1" applyNumberFormat="1" applyFont="1" applyBorder="1"/>
    <xf numFmtId="0" fontId="3" fillId="0" borderId="9" xfId="0" applyFont="1" applyBorder="1"/>
    <xf numFmtId="0" fontId="3" fillId="0" borderId="8" xfId="0" applyFont="1" applyBorder="1"/>
    <xf numFmtId="0" fontId="4" fillId="0" borderId="0" xfId="0" applyFont="1"/>
    <xf numFmtId="0" fontId="4" fillId="0" borderId="7" xfId="0" applyFont="1" applyBorder="1"/>
    <xf numFmtId="10" fontId="4" fillId="0" borderId="0" xfId="1" applyNumberFormat="1" applyFont="1" applyBorder="1"/>
    <xf numFmtId="10" fontId="4" fillId="0" borderId="8" xfId="1" applyNumberFormat="1" applyFont="1" applyBorder="1"/>
    <xf numFmtId="10" fontId="4" fillId="0" borderId="0" xfId="1" applyNumberFormat="1" applyFont="1"/>
    <xf numFmtId="0" fontId="4" fillId="0" borderId="9" xfId="0" applyFont="1" applyBorder="1"/>
    <xf numFmtId="164" fontId="4" fillId="0" borderId="8" xfId="1" applyNumberFormat="1" applyFont="1" applyBorder="1"/>
    <xf numFmtId="164" fontId="4" fillId="0" borderId="0" xfId="1" applyNumberFormat="1" applyFont="1"/>
    <xf numFmtId="10" fontId="3" fillId="0" borderId="0" xfId="0" applyNumberFormat="1" applyFont="1"/>
    <xf numFmtId="10" fontId="3" fillId="0" borderId="1" xfId="0" applyNumberFormat="1" applyFont="1" applyBorder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zoomScaleNormal="100" workbookViewId="0">
      <pane xSplit="1" ySplit="4" topLeftCell="B87" activePane="bottomRight" state="frozen"/>
      <selection pane="topRight" activeCell="B1" sqref="B1"/>
      <selection pane="bottomLeft" activeCell="A5" sqref="A5"/>
      <selection pane="bottomRight" activeCell="A97" sqref="A97"/>
    </sheetView>
  </sheetViews>
  <sheetFormatPr defaultColWidth="9.109375" defaultRowHeight="13.2" x14ac:dyDescent="0.25"/>
  <cols>
    <col min="1" max="1" width="19" style="2" bestFit="1" customWidth="1"/>
    <col min="2" max="2" width="7.33203125" style="2" customWidth="1"/>
    <col min="3" max="3" width="8.33203125" style="2" customWidth="1"/>
    <col min="4" max="4" width="7.33203125" style="2" customWidth="1"/>
    <col min="5" max="5" width="8.33203125" style="2" customWidth="1"/>
    <col min="6" max="6" width="7.33203125" style="2" customWidth="1"/>
    <col min="7" max="7" width="8.5546875" style="2" customWidth="1"/>
    <col min="8" max="8" width="3.33203125" style="2" customWidth="1"/>
    <col min="9" max="9" width="7.33203125" style="2" customWidth="1"/>
    <col min="10" max="10" width="8.5546875" style="2" customWidth="1"/>
    <col min="11" max="11" width="7.33203125" style="2" customWidth="1"/>
    <col min="12" max="12" width="8.33203125" style="2" customWidth="1"/>
    <col min="13" max="13" width="7.33203125" style="2" customWidth="1"/>
    <col min="14" max="14" width="8.33203125" style="2" customWidth="1"/>
    <col min="15" max="15" width="7.33203125" style="2" customWidth="1"/>
    <col min="16" max="16" width="8" style="2" customWidth="1"/>
    <col min="17" max="16384" width="9.109375" style="2"/>
  </cols>
  <sheetData>
    <row r="1" spans="1:16" ht="13.8" x14ac:dyDescent="0.25">
      <c r="A1" s="1" t="s">
        <v>0</v>
      </c>
    </row>
    <row r="2" spans="1:16" ht="13.8" x14ac:dyDescent="0.25">
      <c r="A2" s="1" t="s">
        <v>1</v>
      </c>
    </row>
    <row r="3" spans="1:16" x14ac:dyDescent="0.25">
      <c r="A3" s="3"/>
    </row>
    <row r="4" spans="1:16" s="6" customFormat="1" ht="13.8" thickBot="1" x14ac:dyDescent="0.3">
      <c r="A4" s="4"/>
      <c r="B4" s="30" t="s">
        <v>2</v>
      </c>
      <c r="C4" s="31"/>
      <c r="D4" s="30" t="s">
        <v>3</v>
      </c>
      <c r="E4" s="31"/>
      <c r="F4" s="30" t="s">
        <v>4</v>
      </c>
      <c r="G4" s="31"/>
      <c r="H4" s="5"/>
      <c r="I4" s="30" t="s">
        <v>5</v>
      </c>
      <c r="J4" s="32"/>
      <c r="K4" s="30" t="s">
        <v>6</v>
      </c>
      <c r="L4" s="31"/>
      <c r="M4" s="32" t="s">
        <v>7</v>
      </c>
      <c r="N4" s="32"/>
      <c r="O4" s="30" t="s">
        <v>8</v>
      </c>
      <c r="P4" s="31"/>
    </row>
    <row r="5" spans="1:16" ht="13.8" thickTop="1" x14ac:dyDescent="0.25">
      <c r="A5" s="2" t="s">
        <v>21</v>
      </c>
      <c r="B5" s="2">
        <v>4</v>
      </c>
      <c r="C5" s="7">
        <f t="shared" ref="C5:C12" si="0">IF(B5&gt;0,B5/$B$95," ")</f>
        <v>2.835672763363108E-4</v>
      </c>
      <c r="D5" s="8"/>
      <c r="E5" s="9" t="str">
        <f t="shared" ref="E5:E12" si="1">IF(D5&gt;0,D5/$D$95," ")</f>
        <v xml:space="preserve"> </v>
      </c>
      <c r="F5" s="10">
        <f t="shared" ref="F5:F43" si="2">IF(B5+D5&gt;0,B5+D5," ")</f>
        <v>4</v>
      </c>
      <c r="G5" s="9">
        <f>IF(F5&gt;0,F5/$F$95," ")</f>
        <v>2.2525059128280213E-4</v>
      </c>
      <c r="H5" s="11"/>
      <c r="I5" s="2">
        <v>3</v>
      </c>
      <c r="J5" s="12"/>
      <c r="K5" s="13"/>
      <c r="L5" s="14"/>
      <c r="N5" s="12"/>
      <c r="O5" s="13"/>
      <c r="P5" s="15" t="str">
        <f t="shared" ref="P5:P12" si="3">IF(O5&gt;0,O5/$O$95,"")</f>
        <v/>
      </c>
    </row>
    <row r="6" spans="1:16" x14ac:dyDescent="0.25">
      <c r="A6" s="2" t="s">
        <v>22</v>
      </c>
      <c r="B6" s="2">
        <v>1</v>
      </c>
      <c r="C6" s="16">
        <f t="shared" si="0"/>
        <v>7.08918190840777E-5</v>
      </c>
      <c r="D6" s="13"/>
      <c r="E6" s="15" t="str">
        <f t="shared" si="1"/>
        <v xml:space="preserve"> </v>
      </c>
      <c r="F6" s="2">
        <f t="shared" si="2"/>
        <v>1</v>
      </c>
      <c r="G6" s="12">
        <f>IF(F6&gt;0,F6/$F$95," ")</f>
        <v>5.6312647820700531E-5</v>
      </c>
      <c r="H6" s="17"/>
      <c r="J6" s="12"/>
      <c r="K6" s="13"/>
      <c r="L6" s="18"/>
      <c r="N6" s="12"/>
      <c r="O6" s="13"/>
      <c r="P6" s="15" t="str">
        <f t="shared" si="3"/>
        <v/>
      </c>
    </row>
    <row r="7" spans="1:16" x14ac:dyDescent="0.25">
      <c r="A7" s="2" t="s">
        <v>23</v>
      </c>
      <c r="B7" s="2">
        <v>8</v>
      </c>
      <c r="C7" s="16">
        <f t="shared" si="0"/>
        <v>5.671345526726216E-4</v>
      </c>
      <c r="D7" s="13">
        <v>1</v>
      </c>
      <c r="E7" s="15">
        <f t="shared" si="1"/>
        <v>2.7382256297918948E-4</v>
      </c>
      <c r="F7" s="2">
        <f t="shared" si="2"/>
        <v>9</v>
      </c>
      <c r="G7" s="12">
        <f>IF(F7&gt;0,F7/$F$95," ")</f>
        <v>5.068138303863048E-4</v>
      </c>
      <c r="H7" s="17"/>
      <c r="I7" s="2">
        <v>2</v>
      </c>
      <c r="J7" s="12">
        <f t="shared" ref="J7:J36" si="4">IF(I7&gt;0,I7/$I$95,"")</f>
        <v>8.6095566078346966E-4</v>
      </c>
      <c r="K7" s="13"/>
      <c r="L7" s="15" t="str">
        <f t="shared" ref="L7:L12" si="5">IF(K7&gt;0,K7/$K$95,"")</f>
        <v/>
      </c>
      <c r="M7" s="2">
        <v>1</v>
      </c>
      <c r="N7" s="12">
        <f t="shared" ref="N7:N12" si="6">IF(M7&gt;0,M7/$M$95,"")</f>
        <v>1.2626262626262627E-3</v>
      </c>
      <c r="O7" s="13"/>
      <c r="P7" s="15" t="str">
        <f t="shared" si="3"/>
        <v/>
      </c>
    </row>
    <row r="8" spans="1:16" x14ac:dyDescent="0.25">
      <c r="A8" s="2" t="s">
        <v>24</v>
      </c>
      <c r="B8" s="2">
        <v>3</v>
      </c>
      <c r="C8" s="16">
        <f t="shared" si="0"/>
        <v>2.126754572522331E-4</v>
      </c>
      <c r="D8" s="13">
        <v>2</v>
      </c>
      <c r="E8" s="15">
        <f t="shared" si="1"/>
        <v>5.4764512595837896E-4</v>
      </c>
      <c r="F8" s="2">
        <f t="shared" si="2"/>
        <v>5</v>
      </c>
      <c r="G8" s="12">
        <f>IF(F8&gt;0,F8/$F$95," ")</f>
        <v>2.8156323910350265E-4</v>
      </c>
      <c r="H8" s="17"/>
      <c r="I8" s="2">
        <v>1</v>
      </c>
      <c r="J8" s="12">
        <f t="shared" si="4"/>
        <v>4.3047783039173483E-4</v>
      </c>
      <c r="K8" s="13"/>
      <c r="L8" s="15" t="str">
        <f t="shared" si="5"/>
        <v/>
      </c>
      <c r="N8" s="12" t="str">
        <f t="shared" si="6"/>
        <v/>
      </c>
      <c r="O8" s="13">
        <v>1</v>
      </c>
      <c r="P8" s="15">
        <f t="shared" si="3"/>
        <v>5.076142131979695E-3</v>
      </c>
    </row>
    <row r="9" spans="1:16" x14ac:dyDescent="0.25">
      <c r="A9" s="2" t="s">
        <v>25</v>
      </c>
      <c r="B9" s="2">
        <v>3</v>
      </c>
      <c r="C9" s="16">
        <f t="shared" si="0"/>
        <v>2.126754572522331E-4</v>
      </c>
      <c r="D9" s="13"/>
      <c r="E9" s="15" t="str">
        <f t="shared" si="1"/>
        <v xml:space="preserve"> </v>
      </c>
      <c r="F9" s="2">
        <f t="shared" si="2"/>
        <v>3</v>
      </c>
      <c r="G9" s="12">
        <f>IF(F9&gt;0,F9/$F$95," ")</f>
        <v>1.689379434621016E-4</v>
      </c>
      <c r="H9" s="17"/>
      <c r="J9" s="12" t="str">
        <f t="shared" si="4"/>
        <v/>
      </c>
      <c r="K9" s="13"/>
      <c r="L9" s="15" t="str">
        <f t="shared" si="5"/>
        <v/>
      </c>
      <c r="N9" s="12" t="str">
        <f t="shared" si="6"/>
        <v/>
      </c>
      <c r="O9" s="13"/>
      <c r="P9" s="15" t="str">
        <f t="shared" si="3"/>
        <v/>
      </c>
    </row>
    <row r="10" spans="1:16" x14ac:dyDescent="0.25">
      <c r="A10" s="2" t="s">
        <v>26</v>
      </c>
      <c r="B10" s="2">
        <v>1</v>
      </c>
      <c r="C10" s="16">
        <f t="shared" si="0"/>
        <v>7.08918190840777E-5</v>
      </c>
      <c r="D10" s="13"/>
      <c r="E10" s="15" t="str">
        <f t="shared" si="1"/>
        <v xml:space="preserve"> </v>
      </c>
      <c r="F10" s="2">
        <f t="shared" si="2"/>
        <v>1</v>
      </c>
      <c r="G10" s="12"/>
      <c r="H10" s="17"/>
      <c r="J10" s="12" t="str">
        <f t="shared" si="4"/>
        <v/>
      </c>
      <c r="K10" s="13"/>
      <c r="L10" s="15" t="str">
        <f t="shared" si="5"/>
        <v/>
      </c>
      <c r="N10" s="12" t="str">
        <f t="shared" si="6"/>
        <v/>
      </c>
      <c r="O10" s="13"/>
      <c r="P10" s="15" t="str">
        <f t="shared" si="3"/>
        <v/>
      </c>
    </row>
    <row r="11" spans="1:16" x14ac:dyDescent="0.25">
      <c r="A11" s="2" t="s">
        <v>27</v>
      </c>
      <c r="B11" s="2">
        <v>11</v>
      </c>
      <c r="C11" s="16">
        <f t="shared" si="0"/>
        <v>7.798100099248547E-4</v>
      </c>
      <c r="D11" s="13">
        <v>3</v>
      </c>
      <c r="E11" s="15">
        <f t="shared" si="1"/>
        <v>8.2146768893756844E-4</v>
      </c>
      <c r="F11" s="2">
        <f t="shared" si="2"/>
        <v>14</v>
      </c>
      <c r="G11" s="12">
        <f t="shared" ref="G11:G23" si="7">IF(F11&gt;0,F11/$F$95," ")</f>
        <v>7.883770694898074E-4</v>
      </c>
      <c r="H11" s="17"/>
      <c r="I11" s="2">
        <v>1</v>
      </c>
      <c r="J11" s="12">
        <f t="shared" si="4"/>
        <v>4.3047783039173483E-4</v>
      </c>
      <c r="K11" s="13">
        <v>2</v>
      </c>
      <c r="L11" s="15">
        <f t="shared" si="5"/>
        <v>1.38217000691085E-3</v>
      </c>
      <c r="M11" s="2">
        <v>1</v>
      </c>
      <c r="N11" s="12">
        <f t="shared" si="6"/>
        <v>1.2626262626262627E-3</v>
      </c>
      <c r="O11" s="13"/>
      <c r="P11" s="15" t="str">
        <f t="shared" si="3"/>
        <v/>
      </c>
    </row>
    <row r="12" spans="1:16" x14ac:dyDescent="0.25">
      <c r="A12" s="2" t="s">
        <v>28</v>
      </c>
      <c r="B12" s="2">
        <v>2</v>
      </c>
      <c r="C12" s="16">
        <f t="shared" si="0"/>
        <v>1.417836381681554E-4</v>
      </c>
      <c r="D12" s="13">
        <v>1</v>
      </c>
      <c r="E12" s="15">
        <f t="shared" si="1"/>
        <v>2.7382256297918948E-4</v>
      </c>
      <c r="F12" s="2">
        <f t="shared" si="2"/>
        <v>3</v>
      </c>
      <c r="G12" s="12">
        <f t="shared" si="7"/>
        <v>1.689379434621016E-4</v>
      </c>
      <c r="H12" s="17"/>
      <c r="J12" s="12" t="str">
        <f t="shared" si="4"/>
        <v/>
      </c>
      <c r="K12" s="13"/>
      <c r="L12" s="15" t="str">
        <f t="shared" si="5"/>
        <v/>
      </c>
      <c r="N12" s="12" t="str">
        <f t="shared" si="6"/>
        <v/>
      </c>
      <c r="O12" s="13"/>
      <c r="P12" s="15" t="str">
        <f t="shared" si="3"/>
        <v/>
      </c>
    </row>
    <row r="13" spans="1:16" x14ac:dyDescent="0.25">
      <c r="A13" s="2" t="s">
        <v>29</v>
      </c>
      <c r="B13" s="2">
        <v>12</v>
      </c>
      <c r="C13" s="16"/>
      <c r="D13" s="13">
        <v>5</v>
      </c>
      <c r="E13" s="15"/>
      <c r="F13" s="2">
        <f t="shared" si="2"/>
        <v>17</v>
      </c>
      <c r="G13" s="12">
        <f t="shared" si="7"/>
        <v>9.57315012951909E-4</v>
      </c>
      <c r="H13" s="17"/>
      <c r="I13" s="2">
        <v>2</v>
      </c>
      <c r="J13" s="12">
        <f t="shared" si="4"/>
        <v>8.6095566078346966E-4</v>
      </c>
      <c r="K13" s="13">
        <v>1</v>
      </c>
      <c r="L13" s="15"/>
      <c r="M13" s="2">
        <v>1</v>
      </c>
      <c r="N13" s="12"/>
      <c r="O13" s="13"/>
      <c r="P13" s="15"/>
    </row>
    <row r="14" spans="1:16" x14ac:dyDescent="0.25">
      <c r="A14" s="2" t="s">
        <v>30</v>
      </c>
      <c r="B14" s="2">
        <v>1</v>
      </c>
      <c r="C14" s="16">
        <f t="shared" ref="C14:C36" si="8">IF(B14&gt;0,B14/$B$95," ")</f>
        <v>7.08918190840777E-5</v>
      </c>
      <c r="D14" s="13"/>
      <c r="E14" s="15" t="str">
        <f t="shared" ref="E14:E30" si="9">IF(D14&gt;0,D14/$D$95," ")</f>
        <v xml:space="preserve"> </v>
      </c>
      <c r="F14" s="2">
        <f t="shared" si="2"/>
        <v>1</v>
      </c>
      <c r="G14" s="12">
        <f t="shared" si="7"/>
        <v>5.6312647820700531E-5</v>
      </c>
      <c r="H14" s="17"/>
      <c r="I14" s="2">
        <v>1</v>
      </c>
      <c r="J14" s="12">
        <f t="shared" si="4"/>
        <v>4.3047783039173483E-4</v>
      </c>
      <c r="K14" s="13"/>
      <c r="L14" s="15" t="str">
        <f>IF(K14&gt;0,K14/$K$95,"")</f>
        <v/>
      </c>
      <c r="N14" s="12" t="str">
        <f t="shared" ref="N14:N29" si="10">IF(M14&gt;0,M14/$M$95,"")</f>
        <v/>
      </c>
      <c r="O14" s="13"/>
      <c r="P14" s="15" t="str">
        <f>IF(O14&gt;0,O14/$O$95,"")</f>
        <v/>
      </c>
    </row>
    <row r="15" spans="1:16" x14ac:dyDescent="0.25">
      <c r="A15" s="2" t="s">
        <v>31</v>
      </c>
      <c r="B15" s="2">
        <v>10</v>
      </c>
      <c r="C15" s="16">
        <f t="shared" si="8"/>
        <v>7.08918190840777E-4</v>
      </c>
      <c r="D15" s="13">
        <v>5</v>
      </c>
      <c r="E15" s="15">
        <f t="shared" si="9"/>
        <v>1.3691128148959474E-3</v>
      </c>
      <c r="F15" s="2">
        <f t="shared" si="2"/>
        <v>15</v>
      </c>
      <c r="G15" s="12">
        <f t="shared" si="7"/>
        <v>8.446897173105079E-4</v>
      </c>
      <c r="H15" s="17"/>
      <c r="I15" s="2">
        <v>3</v>
      </c>
      <c r="J15" s="12">
        <f t="shared" si="4"/>
        <v>1.2914334911752045E-3</v>
      </c>
      <c r="K15" s="13">
        <v>1</v>
      </c>
      <c r="L15" s="15">
        <f>IF(K15&gt;0,K15/$K$95,"")</f>
        <v>6.9108500345542499E-4</v>
      </c>
      <c r="N15" s="12" t="str">
        <f t="shared" si="10"/>
        <v/>
      </c>
      <c r="O15" s="13"/>
      <c r="P15" s="15" t="str">
        <f>IF(O15&gt;0,O15/$O$95,"")</f>
        <v/>
      </c>
    </row>
    <row r="16" spans="1:16" x14ac:dyDescent="0.25">
      <c r="A16" s="2" t="s">
        <v>32</v>
      </c>
      <c r="B16" s="2">
        <v>3</v>
      </c>
      <c r="C16" s="16">
        <f t="shared" si="8"/>
        <v>2.126754572522331E-4</v>
      </c>
      <c r="D16" s="13">
        <v>1</v>
      </c>
      <c r="E16" s="15">
        <f t="shared" si="9"/>
        <v>2.7382256297918948E-4</v>
      </c>
      <c r="F16" s="2">
        <f t="shared" si="2"/>
        <v>4</v>
      </c>
      <c r="G16" s="12">
        <f t="shared" si="7"/>
        <v>2.2525059128280213E-4</v>
      </c>
      <c r="H16" s="17"/>
      <c r="I16" s="2">
        <v>2</v>
      </c>
      <c r="J16" s="12">
        <f t="shared" si="4"/>
        <v>8.6095566078346966E-4</v>
      </c>
      <c r="K16" s="13"/>
      <c r="L16" s="15" t="str">
        <f>IF(K16&gt;0,K16/$K$95,"")</f>
        <v/>
      </c>
      <c r="N16" s="12" t="str">
        <f t="shared" si="10"/>
        <v/>
      </c>
      <c r="O16" s="13"/>
      <c r="P16" s="15" t="str">
        <f>IF(O16&gt;0,O16/$O$95,"")</f>
        <v/>
      </c>
    </row>
    <row r="17" spans="1:16" x14ac:dyDescent="0.25">
      <c r="A17" s="2" t="s">
        <v>33</v>
      </c>
      <c r="B17" s="2">
        <v>1</v>
      </c>
      <c r="C17" s="16">
        <f t="shared" si="8"/>
        <v>7.08918190840777E-5</v>
      </c>
      <c r="D17" s="13">
        <v>1</v>
      </c>
      <c r="E17" s="15">
        <f t="shared" si="9"/>
        <v>2.7382256297918948E-4</v>
      </c>
      <c r="F17" s="2">
        <f t="shared" si="2"/>
        <v>2</v>
      </c>
      <c r="G17" s="12">
        <f t="shared" si="7"/>
        <v>1.1262529564140106E-4</v>
      </c>
      <c r="H17" s="17"/>
      <c r="J17" s="12" t="str">
        <f t="shared" si="4"/>
        <v/>
      </c>
      <c r="K17" s="13"/>
      <c r="L17" s="15"/>
      <c r="N17" s="12" t="str">
        <f t="shared" si="10"/>
        <v/>
      </c>
      <c r="O17" s="13"/>
      <c r="P17" s="15"/>
    </row>
    <row r="18" spans="1:16" x14ac:dyDescent="0.25">
      <c r="A18" s="2" t="s">
        <v>34</v>
      </c>
      <c r="B18" s="2">
        <v>5</v>
      </c>
      <c r="C18" s="16">
        <f t="shared" si="8"/>
        <v>3.544590954203885E-4</v>
      </c>
      <c r="D18" s="13"/>
      <c r="E18" s="15" t="str">
        <f t="shared" si="9"/>
        <v xml:space="preserve"> </v>
      </c>
      <c r="F18" s="2">
        <f t="shared" si="2"/>
        <v>5</v>
      </c>
      <c r="G18" s="12">
        <f t="shared" si="7"/>
        <v>2.8156323910350265E-4</v>
      </c>
      <c r="H18" s="17"/>
      <c r="J18" s="12" t="str">
        <f t="shared" si="4"/>
        <v/>
      </c>
      <c r="K18" s="13">
        <v>1</v>
      </c>
      <c r="L18" s="15">
        <f t="shared" ref="L18:L30" si="11">IF(K18&gt;0,K18/$K$95,"")</f>
        <v>6.9108500345542499E-4</v>
      </c>
      <c r="N18" s="12" t="str">
        <f t="shared" si="10"/>
        <v/>
      </c>
      <c r="O18" s="13"/>
      <c r="P18" s="15" t="str">
        <f t="shared" ref="P18:P30" si="12">IF(O18&gt;0,O18/$O$95,"")</f>
        <v/>
      </c>
    </row>
    <row r="19" spans="1:16" x14ac:dyDescent="0.25">
      <c r="A19" s="2" t="s">
        <v>35</v>
      </c>
      <c r="B19" s="2">
        <v>2</v>
      </c>
      <c r="C19" s="16">
        <f t="shared" si="8"/>
        <v>1.417836381681554E-4</v>
      </c>
      <c r="D19" s="13">
        <v>4</v>
      </c>
      <c r="E19" s="15">
        <f t="shared" si="9"/>
        <v>1.0952902519167579E-3</v>
      </c>
      <c r="F19" s="2">
        <f t="shared" si="2"/>
        <v>6</v>
      </c>
      <c r="G19" s="12">
        <f t="shared" si="7"/>
        <v>3.378758869242032E-4</v>
      </c>
      <c r="H19" s="17"/>
      <c r="J19" s="12" t="str">
        <f t="shared" si="4"/>
        <v/>
      </c>
      <c r="K19" s="13"/>
      <c r="L19" s="15" t="str">
        <f t="shared" si="11"/>
        <v/>
      </c>
      <c r="M19" s="2">
        <v>1</v>
      </c>
      <c r="N19" s="12">
        <f t="shared" si="10"/>
        <v>1.2626262626262627E-3</v>
      </c>
      <c r="O19" s="13"/>
      <c r="P19" s="15" t="str">
        <f t="shared" si="12"/>
        <v/>
      </c>
    </row>
    <row r="20" spans="1:16" x14ac:dyDescent="0.25">
      <c r="A20" s="2" t="s">
        <v>36</v>
      </c>
      <c r="B20" s="2">
        <v>2</v>
      </c>
      <c r="C20" s="16">
        <f t="shared" si="8"/>
        <v>1.417836381681554E-4</v>
      </c>
      <c r="D20" s="13">
        <v>1</v>
      </c>
      <c r="E20" s="15">
        <f t="shared" si="9"/>
        <v>2.7382256297918948E-4</v>
      </c>
      <c r="F20" s="2">
        <f t="shared" si="2"/>
        <v>3</v>
      </c>
      <c r="G20" s="12">
        <f t="shared" si="7"/>
        <v>1.689379434621016E-4</v>
      </c>
      <c r="H20" s="17"/>
      <c r="I20" s="2">
        <v>1</v>
      </c>
      <c r="J20" s="12">
        <f t="shared" si="4"/>
        <v>4.3047783039173483E-4</v>
      </c>
      <c r="K20" s="13"/>
      <c r="L20" s="15" t="str">
        <f t="shared" si="11"/>
        <v/>
      </c>
      <c r="N20" s="12" t="str">
        <f t="shared" si="10"/>
        <v/>
      </c>
      <c r="O20" s="13"/>
      <c r="P20" s="15" t="str">
        <f t="shared" si="12"/>
        <v/>
      </c>
    </row>
    <row r="21" spans="1:16" x14ac:dyDescent="0.25">
      <c r="A21" s="2" t="s">
        <v>37</v>
      </c>
      <c r="B21" s="2">
        <v>13</v>
      </c>
      <c r="C21" s="16">
        <f t="shared" si="8"/>
        <v>9.215936480930101E-4</v>
      </c>
      <c r="D21" s="13">
        <v>2</v>
      </c>
      <c r="E21" s="15">
        <f t="shared" si="9"/>
        <v>5.4764512595837896E-4</v>
      </c>
      <c r="F21" s="2">
        <f t="shared" si="2"/>
        <v>15</v>
      </c>
      <c r="G21" s="12">
        <f t="shared" si="7"/>
        <v>8.446897173105079E-4</v>
      </c>
      <c r="H21" s="17"/>
      <c r="I21" s="2">
        <v>3</v>
      </c>
      <c r="J21" s="12">
        <f t="shared" si="4"/>
        <v>1.2914334911752045E-3</v>
      </c>
      <c r="K21" s="13">
        <v>3</v>
      </c>
      <c r="L21" s="15">
        <f t="shared" si="11"/>
        <v>2.0732550103662751E-3</v>
      </c>
      <c r="M21" s="2">
        <v>1</v>
      </c>
      <c r="N21" s="12">
        <f t="shared" si="10"/>
        <v>1.2626262626262627E-3</v>
      </c>
      <c r="O21" s="13"/>
      <c r="P21" s="15" t="str">
        <f t="shared" si="12"/>
        <v/>
      </c>
    </row>
    <row r="22" spans="1:16" x14ac:dyDescent="0.25">
      <c r="A22" s="2" t="s">
        <v>38</v>
      </c>
      <c r="C22" s="16" t="str">
        <f t="shared" si="8"/>
        <v xml:space="preserve"> </v>
      </c>
      <c r="D22" s="13">
        <v>2</v>
      </c>
      <c r="E22" s="15">
        <f t="shared" si="9"/>
        <v>5.4764512595837896E-4</v>
      </c>
      <c r="F22" s="2">
        <f t="shared" si="2"/>
        <v>2</v>
      </c>
      <c r="G22" s="12">
        <f t="shared" si="7"/>
        <v>1.1262529564140106E-4</v>
      </c>
      <c r="H22" s="17"/>
      <c r="J22" s="12" t="str">
        <f t="shared" si="4"/>
        <v/>
      </c>
      <c r="K22" s="13"/>
      <c r="L22" s="15" t="str">
        <f t="shared" si="11"/>
        <v/>
      </c>
      <c r="N22" s="12" t="str">
        <f t="shared" si="10"/>
        <v/>
      </c>
      <c r="O22" s="13">
        <v>1</v>
      </c>
      <c r="P22" s="15">
        <f t="shared" si="12"/>
        <v>5.076142131979695E-3</v>
      </c>
    </row>
    <row r="23" spans="1:16" x14ac:dyDescent="0.25">
      <c r="A23" s="2" t="s">
        <v>39</v>
      </c>
      <c r="B23" s="2">
        <v>14</v>
      </c>
      <c r="C23" s="16">
        <f t="shared" si="8"/>
        <v>9.924854671770878E-4</v>
      </c>
      <c r="D23" s="13">
        <v>3</v>
      </c>
      <c r="E23" s="15">
        <f t="shared" si="9"/>
        <v>8.2146768893756844E-4</v>
      </c>
      <c r="F23" s="2">
        <f t="shared" si="2"/>
        <v>17</v>
      </c>
      <c r="G23" s="12">
        <f t="shared" si="7"/>
        <v>9.57315012951909E-4</v>
      </c>
      <c r="H23" s="17"/>
      <c r="I23" s="2">
        <v>2</v>
      </c>
      <c r="J23" s="12">
        <f t="shared" si="4"/>
        <v>8.6095566078346966E-4</v>
      </c>
      <c r="K23" s="13">
        <v>1</v>
      </c>
      <c r="L23" s="15">
        <f t="shared" si="11"/>
        <v>6.9108500345542499E-4</v>
      </c>
      <c r="M23" s="2">
        <v>1</v>
      </c>
      <c r="N23" s="12">
        <f t="shared" si="10"/>
        <v>1.2626262626262627E-3</v>
      </c>
      <c r="O23" s="13">
        <v>1</v>
      </c>
      <c r="P23" s="15">
        <f t="shared" si="12"/>
        <v>5.076142131979695E-3</v>
      </c>
    </row>
    <row r="24" spans="1:16" x14ac:dyDescent="0.25">
      <c r="A24" s="2" t="s">
        <v>40</v>
      </c>
      <c r="B24" s="2">
        <v>8</v>
      </c>
      <c r="C24" s="16">
        <f t="shared" si="8"/>
        <v>5.671345526726216E-4</v>
      </c>
      <c r="D24" s="13">
        <v>4</v>
      </c>
      <c r="E24" s="15">
        <f t="shared" si="9"/>
        <v>1.0952902519167579E-3</v>
      </c>
      <c r="F24" s="2">
        <f t="shared" si="2"/>
        <v>12</v>
      </c>
      <c r="G24" s="12"/>
      <c r="H24" s="17"/>
      <c r="I24" s="2">
        <v>1</v>
      </c>
      <c r="J24" s="12">
        <f t="shared" si="4"/>
        <v>4.3047783039173483E-4</v>
      </c>
      <c r="K24" s="13">
        <v>3</v>
      </c>
      <c r="L24" s="15">
        <f t="shared" si="11"/>
        <v>2.0732550103662751E-3</v>
      </c>
      <c r="M24" s="2">
        <v>2</v>
      </c>
      <c r="N24" s="12">
        <f t="shared" si="10"/>
        <v>2.5252525252525255E-3</v>
      </c>
      <c r="O24" s="13"/>
      <c r="P24" s="15" t="str">
        <f t="shared" si="12"/>
        <v/>
      </c>
    </row>
    <row r="25" spans="1:16" x14ac:dyDescent="0.25">
      <c r="A25" s="2" t="s">
        <v>41</v>
      </c>
      <c r="B25" s="2">
        <v>229</v>
      </c>
      <c r="C25" s="16">
        <f t="shared" si="8"/>
        <v>1.6234226570253793E-2</v>
      </c>
      <c r="D25" s="13">
        <v>158</v>
      </c>
      <c r="E25" s="15">
        <f t="shared" si="9"/>
        <v>4.3263964950711942E-2</v>
      </c>
      <c r="F25" s="2">
        <f t="shared" si="2"/>
        <v>387</v>
      </c>
      <c r="G25" s="12">
        <f t="shared" ref="G25:G36" si="13">IF(F25&gt;0,F25/$F$95," ")</f>
        <v>2.1792994706611106E-2</v>
      </c>
      <c r="H25" s="17"/>
      <c r="I25" s="2">
        <v>48</v>
      </c>
      <c r="J25" s="12">
        <f t="shared" si="4"/>
        <v>2.0662935858803272E-2</v>
      </c>
      <c r="K25" s="13">
        <v>23</v>
      </c>
      <c r="L25" s="15">
        <f t="shared" si="11"/>
        <v>1.5894955079474776E-2</v>
      </c>
      <c r="M25" s="2">
        <v>20</v>
      </c>
      <c r="N25" s="12">
        <f t="shared" si="10"/>
        <v>2.5252525252525252E-2</v>
      </c>
      <c r="O25" s="13">
        <v>20</v>
      </c>
      <c r="P25" s="15">
        <f t="shared" si="12"/>
        <v>0.10152284263959391</v>
      </c>
    </row>
    <row r="26" spans="1:16" x14ac:dyDescent="0.25">
      <c r="A26" s="2" t="s">
        <v>42</v>
      </c>
      <c r="B26" s="2">
        <v>3</v>
      </c>
      <c r="C26" s="16">
        <f t="shared" si="8"/>
        <v>2.126754572522331E-4</v>
      </c>
      <c r="D26" s="13"/>
      <c r="E26" s="15" t="str">
        <f t="shared" si="9"/>
        <v xml:space="preserve"> </v>
      </c>
      <c r="F26" s="2">
        <f t="shared" si="2"/>
        <v>3</v>
      </c>
      <c r="G26" s="12">
        <f t="shared" si="13"/>
        <v>1.689379434621016E-4</v>
      </c>
      <c r="H26" s="17"/>
      <c r="I26" s="2">
        <v>2</v>
      </c>
      <c r="J26" s="12">
        <f t="shared" si="4"/>
        <v>8.6095566078346966E-4</v>
      </c>
      <c r="K26" s="13"/>
      <c r="L26" s="15" t="str">
        <f t="shared" si="11"/>
        <v/>
      </c>
      <c r="N26" s="12" t="str">
        <f t="shared" si="10"/>
        <v/>
      </c>
      <c r="O26" s="13"/>
      <c r="P26" s="15" t="str">
        <f t="shared" si="12"/>
        <v/>
      </c>
    </row>
    <row r="27" spans="1:16" x14ac:dyDescent="0.25">
      <c r="A27" s="2" t="s">
        <v>43</v>
      </c>
      <c r="B27" s="2">
        <v>6</v>
      </c>
      <c r="C27" s="16">
        <f t="shared" si="8"/>
        <v>4.253509145044662E-4</v>
      </c>
      <c r="D27" s="13">
        <v>9</v>
      </c>
      <c r="E27" s="15">
        <f t="shared" si="9"/>
        <v>2.4644030668127055E-3</v>
      </c>
      <c r="F27" s="2">
        <f t="shared" si="2"/>
        <v>15</v>
      </c>
      <c r="G27" s="12">
        <f t="shared" si="13"/>
        <v>8.446897173105079E-4</v>
      </c>
      <c r="H27" s="17"/>
      <c r="I27" s="2">
        <v>3</v>
      </c>
      <c r="J27" s="12">
        <f t="shared" si="4"/>
        <v>1.2914334911752045E-3</v>
      </c>
      <c r="K27" s="13">
        <v>1</v>
      </c>
      <c r="L27" s="15">
        <f t="shared" si="11"/>
        <v>6.9108500345542499E-4</v>
      </c>
      <c r="N27" s="12" t="str">
        <f t="shared" si="10"/>
        <v/>
      </c>
      <c r="O27" s="13">
        <v>1</v>
      </c>
      <c r="P27" s="15">
        <f t="shared" si="12"/>
        <v>5.076142131979695E-3</v>
      </c>
    </row>
    <row r="28" spans="1:16" x14ac:dyDescent="0.25">
      <c r="A28" s="2" t="s">
        <v>44</v>
      </c>
      <c r="B28" s="2">
        <v>3</v>
      </c>
      <c r="C28" s="16">
        <f t="shared" si="8"/>
        <v>2.126754572522331E-4</v>
      </c>
      <c r="D28" s="13"/>
      <c r="E28" s="15" t="str">
        <f t="shared" si="9"/>
        <v xml:space="preserve"> </v>
      </c>
      <c r="F28" s="2">
        <f t="shared" si="2"/>
        <v>3</v>
      </c>
      <c r="G28" s="12">
        <f t="shared" si="13"/>
        <v>1.689379434621016E-4</v>
      </c>
      <c r="H28" s="17"/>
      <c r="J28" s="12" t="str">
        <f t="shared" si="4"/>
        <v/>
      </c>
      <c r="K28" s="13">
        <v>2</v>
      </c>
      <c r="L28" s="15">
        <f t="shared" si="11"/>
        <v>1.38217000691085E-3</v>
      </c>
      <c r="N28" s="12" t="str">
        <f t="shared" si="10"/>
        <v/>
      </c>
      <c r="O28" s="13"/>
      <c r="P28" s="15" t="str">
        <f t="shared" si="12"/>
        <v/>
      </c>
    </row>
    <row r="29" spans="1:16" x14ac:dyDescent="0.25">
      <c r="A29" s="2" t="s">
        <v>45</v>
      </c>
      <c r="B29" s="2">
        <v>6</v>
      </c>
      <c r="C29" s="16">
        <f t="shared" si="8"/>
        <v>4.253509145044662E-4</v>
      </c>
      <c r="D29" s="13">
        <v>1</v>
      </c>
      <c r="E29" s="15">
        <f t="shared" si="9"/>
        <v>2.7382256297918948E-4</v>
      </c>
      <c r="F29" s="2">
        <f t="shared" si="2"/>
        <v>7</v>
      </c>
      <c r="G29" s="12">
        <f t="shared" si="13"/>
        <v>3.941885347449037E-4</v>
      </c>
      <c r="H29" s="17"/>
      <c r="I29" s="2">
        <v>2</v>
      </c>
      <c r="J29" s="12">
        <f t="shared" si="4"/>
        <v>8.6095566078346966E-4</v>
      </c>
      <c r="K29" s="13"/>
      <c r="L29" s="15" t="str">
        <f t="shared" si="11"/>
        <v/>
      </c>
      <c r="N29" s="12" t="str">
        <f t="shared" si="10"/>
        <v/>
      </c>
      <c r="O29" s="13">
        <v>1</v>
      </c>
      <c r="P29" s="15">
        <f t="shared" si="12"/>
        <v>5.076142131979695E-3</v>
      </c>
    </row>
    <row r="30" spans="1:16" x14ac:dyDescent="0.25">
      <c r="A30" s="2" t="s">
        <v>46</v>
      </c>
      <c r="C30" s="16" t="str">
        <f t="shared" si="8"/>
        <v xml:space="preserve"> </v>
      </c>
      <c r="D30" s="13">
        <v>4</v>
      </c>
      <c r="E30" s="15">
        <f t="shared" si="9"/>
        <v>1.0952902519167579E-3</v>
      </c>
      <c r="F30" s="2">
        <f t="shared" si="2"/>
        <v>4</v>
      </c>
      <c r="G30" s="12">
        <f t="shared" si="13"/>
        <v>2.2525059128280213E-4</v>
      </c>
      <c r="H30" s="17"/>
      <c r="J30" s="12" t="str">
        <f t="shared" si="4"/>
        <v/>
      </c>
      <c r="K30" s="13"/>
      <c r="L30" s="15" t="str">
        <f t="shared" si="11"/>
        <v/>
      </c>
      <c r="N30" s="12"/>
      <c r="O30" s="13">
        <v>1</v>
      </c>
      <c r="P30" s="15">
        <f t="shared" si="12"/>
        <v>5.076142131979695E-3</v>
      </c>
    </row>
    <row r="31" spans="1:16" x14ac:dyDescent="0.25">
      <c r="A31" s="2" t="s">
        <v>47</v>
      </c>
      <c r="B31" s="2">
        <v>20</v>
      </c>
      <c r="C31" s="16">
        <f t="shared" si="8"/>
        <v>1.417836381681554E-3</v>
      </c>
      <c r="D31" s="13">
        <v>2</v>
      </c>
      <c r="E31" s="15"/>
      <c r="F31" s="2">
        <f t="shared" si="2"/>
        <v>22</v>
      </c>
      <c r="G31" s="12">
        <f t="shared" si="13"/>
        <v>1.2388782520554116E-3</v>
      </c>
      <c r="H31" s="17"/>
      <c r="I31" s="2">
        <v>6</v>
      </c>
      <c r="J31" s="12">
        <f t="shared" si="4"/>
        <v>2.582866982350409E-3</v>
      </c>
      <c r="K31" s="13">
        <v>1</v>
      </c>
      <c r="L31" s="15"/>
      <c r="M31" s="2">
        <v>1</v>
      </c>
      <c r="N31" s="12"/>
      <c r="O31" s="13"/>
      <c r="P31" s="15"/>
    </row>
    <row r="32" spans="1:16" x14ac:dyDescent="0.25">
      <c r="A32" s="2" t="s">
        <v>48</v>
      </c>
      <c r="B32" s="2">
        <v>42</v>
      </c>
      <c r="C32" s="16">
        <f t="shared" si="8"/>
        <v>2.9774564015312634E-3</v>
      </c>
      <c r="D32" s="13">
        <v>20</v>
      </c>
      <c r="E32" s="15">
        <f>IF(D32&gt;0,D32/$D$95," ")</f>
        <v>5.4764512595837896E-3</v>
      </c>
      <c r="F32" s="2">
        <f t="shared" si="2"/>
        <v>62</v>
      </c>
      <c r="G32" s="12">
        <f t="shared" si="13"/>
        <v>3.491384164883433E-3</v>
      </c>
      <c r="H32" s="17"/>
      <c r="I32" s="2">
        <v>7</v>
      </c>
      <c r="J32" s="12">
        <f t="shared" si="4"/>
        <v>3.0133448127421438E-3</v>
      </c>
      <c r="K32" s="13">
        <v>3</v>
      </c>
      <c r="L32" s="15">
        <f>IF(K32&gt;0,K32/$K$95,"")</f>
        <v>2.0732550103662751E-3</v>
      </c>
      <c r="M32" s="2">
        <v>1</v>
      </c>
      <c r="N32" s="12">
        <f>IF(M32&gt;0,M32/$M$95,"")</f>
        <v>1.2626262626262627E-3</v>
      </c>
      <c r="O32" s="13">
        <v>4</v>
      </c>
      <c r="P32" s="15">
        <f>IF(O32&gt;0,O32/$O$95,"")</f>
        <v>2.030456852791878E-2</v>
      </c>
    </row>
    <row r="33" spans="1:16" x14ac:dyDescent="0.25">
      <c r="A33" s="2" t="s">
        <v>49</v>
      </c>
      <c r="B33" s="2">
        <v>1</v>
      </c>
      <c r="C33" s="16">
        <f t="shared" si="8"/>
        <v>7.08918190840777E-5</v>
      </c>
      <c r="D33" s="13">
        <v>1</v>
      </c>
      <c r="E33" s="15">
        <f>IF(D33&gt;0,D33/$D$95," ")</f>
        <v>2.7382256297918948E-4</v>
      </c>
      <c r="F33" s="2">
        <f t="shared" si="2"/>
        <v>2</v>
      </c>
      <c r="G33" s="12">
        <f t="shared" si="13"/>
        <v>1.1262529564140106E-4</v>
      </c>
      <c r="H33" s="17"/>
      <c r="J33" s="12" t="str">
        <f t="shared" si="4"/>
        <v/>
      </c>
      <c r="K33" s="13"/>
      <c r="L33" s="15" t="str">
        <f>IF(K33&gt;0,K33/$K$95,"")</f>
        <v/>
      </c>
      <c r="N33" s="12" t="str">
        <f>IF(M33&gt;0,M33/$M$95,"")</f>
        <v/>
      </c>
      <c r="O33" s="13">
        <v>1</v>
      </c>
      <c r="P33" s="15">
        <f>IF(O33&gt;0,O33/$O$95,"")</f>
        <v>5.076142131979695E-3</v>
      </c>
    </row>
    <row r="34" spans="1:16" x14ac:dyDescent="0.25">
      <c r="A34" s="2" t="s">
        <v>50</v>
      </c>
      <c r="B34" s="2">
        <v>5</v>
      </c>
      <c r="C34" s="16">
        <f t="shared" si="8"/>
        <v>3.544590954203885E-4</v>
      </c>
      <c r="D34" s="13">
        <v>2</v>
      </c>
      <c r="E34" s="15">
        <f>IF(D34&gt;0,D34/$D$95," ")</f>
        <v>5.4764512595837896E-4</v>
      </c>
      <c r="F34" s="2">
        <f t="shared" si="2"/>
        <v>7</v>
      </c>
      <c r="G34" s="12">
        <f t="shared" si="13"/>
        <v>3.941885347449037E-4</v>
      </c>
      <c r="H34" s="17"/>
      <c r="I34" s="2">
        <v>4</v>
      </c>
      <c r="J34" s="12">
        <f t="shared" si="4"/>
        <v>1.7219113215669393E-3</v>
      </c>
      <c r="K34" s="13"/>
      <c r="L34" s="15" t="str">
        <f>IF(K34&gt;0,K34/$K$95,"")</f>
        <v/>
      </c>
      <c r="M34" s="2">
        <v>2</v>
      </c>
      <c r="N34" s="12">
        <f>IF(M34&gt;0,M34/$M$95,"")</f>
        <v>2.5252525252525255E-3</v>
      </c>
      <c r="O34" s="13"/>
      <c r="P34" s="15" t="str">
        <f>IF(O34&gt;0,O34/$O$95,"")</f>
        <v/>
      </c>
    </row>
    <row r="35" spans="1:16" x14ac:dyDescent="0.25">
      <c r="A35" s="2" t="s">
        <v>51</v>
      </c>
      <c r="B35" s="2">
        <v>5</v>
      </c>
      <c r="C35" s="16">
        <f t="shared" si="8"/>
        <v>3.544590954203885E-4</v>
      </c>
      <c r="D35" s="13">
        <v>4</v>
      </c>
      <c r="E35" s="15">
        <f>IF(D35&gt;0,D35/$D$95," ")</f>
        <v>1.0952902519167579E-3</v>
      </c>
      <c r="F35" s="2">
        <f t="shared" si="2"/>
        <v>9</v>
      </c>
      <c r="G35" s="12">
        <f t="shared" si="13"/>
        <v>5.068138303863048E-4</v>
      </c>
      <c r="H35" s="17"/>
      <c r="J35" s="12" t="str">
        <f t="shared" si="4"/>
        <v/>
      </c>
      <c r="K35" s="13">
        <v>1</v>
      </c>
      <c r="L35" s="15">
        <f>IF(K35&gt;0,K35/$K$95,"")</f>
        <v>6.9108500345542499E-4</v>
      </c>
      <c r="N35" s="12" t="str">
        <f>IF(M35&gt;0,M35/$M$95,"")</f>
        <v/>
      </c>
      <c r="O35" s="13"/>
      <c r="P35" s="15" t="str">
        <f>IF(O35&gt;0,O35/$O$95,"")</f>
        <v/>
      </c>
    </row>
    <row r="36" spans="1:16" x14ac:dyDescent="0.25">
      <c r="A36" s="2" t="s">
        <v>52</v>
      </c>
      <c r="B36" s="2">
        <v>14</v>
      </c>
      <c r="C36" s="16">
        <f t="shared" si="8"/>
        <v>9.924854671770878E-4</v>
      </c>
      <c r="D36" s="13">
        <v>3</v>
      </c>
      <c r="E36" s="15">
        <f>IF(D36&gt;0,D36/$D$95," ")</f>
        <v>8.2146768893756844E-4</v>
      </c>
      <c r="F36" s="2">
        <f t="shared" si="2"/>
        <v>17</v>
      </c>
      <c r="G36" s="12">
        <f t="shared" si="13"/>
        <v>9.57315012951909E-4</v>
      </c>
      <c r="H36" s="17"/>
      <c r="I36" s="2">
        <v>7</v>
      </c>
      <c r="J36" s="12">
        <f t="shared" si="4"/>
        <v>3.0133448127421438E-3</v>
      </c>
      <c r="K36" s="13">
        <v>3</v>
      </c>
      <c r="L36" s="15">
        <f>IF(K36&gt;0,K36/$K$95,"")</f>
        <v>2.0732550103662751E-3</v>
      </c>
      <c r="M36" s="2">
        <v>1</v>
      </c>
      <c r="N36" s="12">
        <f>IF(M36&gt;0,M36/$M$95,"")</f>
        <v>1.2626262626262627E-3</v>
      </c>
      <c r="O36" s="13"/>
      <c r="P36" s="15" t="str">
        <f>IF(O36&gt;0,O36/$O$95,"")</f>
        <v/>
      </c>
    </row>
    <row r="37" spans="1:16" x14ac:dyDescent="0.25">
      <c r="A37" s="2" t="s">
        <v>53</v>
      </c>
      <c r="B37" s="2">
        <v>33</v>
      </c>
      <c r="C37" s="16"/>
      <c r="D37" s="13">
        <v>17</v>
      </c>
      <c r="E37" s="15"/>
      <c r="F37" s="2">
        <f t="shared" si="2"/>
        <v>50</v>
      </c>
      <c r="G37" s="12"/>
      <c r="H37" s="17"/>
      <c r="I37" s="2">
        <v>8</v>
      </c>
      <c r="J37" s="12"/>
      <c r="K37" s="13">
        <v>2</v>
      </c>
      <c r="L37" s="15"/>
      <c r="M37" s="2">
        <v>4</v>
      </c>
      <c r="N37" s="12"/>
      <c r="O37" s="13"/>
      <c r="P37" s="15"/>
    </row>
    <row r="38" spans="1:16" x14ac:dyDescent="0.25">
      <c r="A38" s="2" t="s">
        <v>54</v>
      </c>
      <c r="B38" s="2">
        <v>3</v>
      </c>
      <c r="C38" s="16">
        <f t="shared" ref="C38:C43" si="14">IF(B38&gt;0,B38/$B$95," ")</f>
        <v>2.126754572522331E-4</v>
      </c>
      <c r="D38" s="13"/>
      <c r="E38" s="15" t="str">
        <f>IF(D38&gt;0,D38/$D$95," ")</f>
        <v xml:space="preserve"> </v>
      </c>
      <c r="F38" s="2">
        <f t="shared" si="2"/>
        <v>3</v>
      </c>
      <c r="G38" s="12">
        <f t="shared" ref="G38:G43" si="15">IF(F38&gt;0,F38/$F$95," ")</f>
        <v>1.689379434621016E-4</v>
      </c>
      <c r="H38" s="17"/>
      <c r="J38" s="12" t="str">
        <f>IF(I38&gt;0,I38/$I$95,"")</f>
        <v/>
      </c>
      <c r="K38" s="13"/>
      <c r="L38" s="15" t="str">
        <f>IF(K38&gt;0,K38/$K$95,"")</f>
        <v/>
      </c>
      <c r="N38" s="12" t="str">
        <f>IF(M38&gt;0,M38/$M$95,"")</f>
        <v/>
      </c>
      <c r="O38" s="13"/>
      <c r="P38" s="15" t="str">
        <f>IF(O38&gt;0,O38/$O$95,"")</f>
        <v/>
      </c>
    </row>
    <row r="39" spans="1:16" x14ac:dyDescent="0.25">
      <c r="A39" s="2" t="s">
        <v>55</v>
      </c>
      <c r="B39" s="2">
        <v>55</v>
      </c>
      <c r="C39" s="16">
        <f t="shared" si="14"/>
        <v>3.8990500496242733E-3</v>
      </c>
      <c r="D39" s="13">
        <v>13</v>
      </c>
      <c r="E39" s="15">
        <f>IF(D39&gt;0,D39/$D$95," ")</f>
        <v>3.5596933187294635E-3</v>
      </c>
      <c r="F39" s="2">
        <f t="shared" si="2"/>
        <v>68</v>
      </c>
      <c r="G39" s="12">
        <f t="shared" si="15"/>
        <v>3.829260051807636E-3</v>
      </c>
      <c r="H39" s="17"/>
      <c r="I39" s="2">
        <v>20</v>
      </c>
      <c r="J39" s="12">
        <f>IF(I39&gt;0,I39/$I$95,"")</f>
        <v>8.6095566078346966E-3</v>
      </c>
      <c r="K39" s="13">
        <v>3</v>
      </c>
      <c r="L39" s="15">
        <f>IF(K39&gt;0,K39/$K$95,"")</f>
        <v>2.0732550103662751E-3</v>
      </c>
      <c r="M39" s="2">
        <v>3</v>
      </c>
      <c r="N39" s="12">
        <f>IF(M39&gt;0,M39/$M$95,"")</f>
        <v>3.787878787878788E-3</v>
      </c>
      <c r="O39" s="13"/>
      <c r="P39" s="15" t="str">
        <f>IF(O39&gt;0,O39/$O$95,"")</f>
        <v/>
      </c>
    </row>
    <row r="40" spans="1:16" x14ac:dyDescent="0.25">
      <c r="A40" s="2" t="s">
        <v>56</v>
      </c>
      <c r="B40" s="2">
        <v>1</v>
      </c>
      <c r="C40" s="16">
        <f t="shared" si="14"/>
        <v>7.08918190840777E-5</v>
      </c>
      <c r="D40" s="13"/>
      <c r="E40" s="15" t="str">
        <f>IF(D40&gt;0,D40/$D$95," ")</f>
        <v xml:space="preserve"> </v>
      </c>
      <c r="F40" s="2">
        <f t="shared" si="2"/>
        <v>1</v>
      </c>
      <c r="G40" s="12">
        <f t="shared" si="15"/>
        <v>5.6312647820700531E-5</v>
      </c>
      <c r="H40" s="17"/>
      <c r="J40" s="12" t="str">
        <f>IF(I40&gt;0,I40/$I$95,"")</f>
        <v/>
      </c>
      <c r="K40" s="13"/>
      <c r="L40" s="15" t="str">
        <f>IF(K40&gt;0,K40/$K$95,"")</f>
        <v/>
      </c>
      <c r="N40" s="12" t="str">
        <f>IF(M40&gt;0,M40/$M$95,"")</f>
        <v/>
      </c>
      <c r="O40" s="13"/>
      <c r="P40" s="15" t="str">
        <f>IF(O40&gt;0,O40/$O$95,"")</f>
        <v/>
      </c>
    </row>
    <row r="41" spans="1:16" x14ac:dyDescent="0.25">
      <c r="A41" s="2" t="s">
        <v>57</v>
      </c>
      <c r="C41" s="16" t="str">
        <f t="shared" si="14"/>
        <v xml:space="preserve"> </v>
      </c>
      <c r="D41" s="13">
        <v>1</v>
      </c>
      <c r="E41" s="15">
        <f>IF(D41&gt;0,D41/$D$95," ")</f>
        <v>2.7382256297918948E-4</v>
      </c>
      <c r="F41" s="2">
        <f t="shared" si="2"/>
        <v>1</v>
      </c>
      <c r="G41" s="12">
        <f t="shared" si="15"/>
        <v>5.6312647820700531E-5</v>
      </c>
      <c r="H41" s="17"/>
      <c r="J41" s="12"/>
      <c r="K41" s="13"/>
      <c r="L41" s="15"/>
      <c r="N41" s="12"/>
      <c r="O41" s="13"/>
      <c r="P41" s="15" t="str">
        <f>IF(O41&gt;0,O41/$O$95,"")</f>
        <v/>
      </c>
    </row>
    <row r="42" spans="1:16" x14ac:dyDescent="0.25">
      <c r="A42" s="2" t="s">
        <v>58</v>
      </c>
      <c r="B42" s="2">
        <v>267</v>
      </c>
      <c r="C42" s="16">
        <f t="shared" si="14"/>
        <v>1.8928115695448746E-2</v>
      </c>
      <c r="D42" s="13">
        <v>54</v>
      </c>
      <c r="E42" s="15">
        <f>IF(D42&gt;0,D42/$D$95," ")</f>
        <v>1.4786418400876232E-2</v>
      </c>
      <c r="F42" s="2">
        <f t="shared" si="2"/>
        <v>321</v>
      </c>
      <c r="G42" s="12">
        <f t="shared" si="15"/>
        <v>1.8076359950444869E-2</v>
      </c>
      <c r="H42" s="17"/>
      <c r="I42" s="2">
        <v>53</v>
      </c>
      <c r="J42" s="12">
        <f>IF(I42&gt;0,I42/$I$95,"")</f>
        <v>2.2815325010761944E-2</v>
      </c>
      <c r="K42" s="13">
        <v>32</v>
      </c>
      <c r="L42" s="15">
        <f>IF(K42&gt;0,K42/$K$95,"")</f>
        <v>2.21147201105736E-2</v>
      </c>
      <c r="M42" s="2">
        <v>10</v>
      </c>
      <c r="N42" s="12">
        <f>IF(M42&gt;0,M42/$M$95,"")</f>
        <v>1.2626262626262626E-2</v>
      </c>
      <c r="O42" s="13">
        <v>4</v>
      </c>
      <c r="P42" s="15">
        <f>IF(O42&gt;0,O42/$O$95,"")</f>
        <v>2.030456852791878E-2</v>
      </c>
    </row>
    <row r="43" spans="1:16" x14ac:dyDescent="0.25">
      <c r="A43" s="2" t="s">
        <v>59</v>
      </c>
      <c r="B43" s="2">
        <v>4</v>
      </c>
      <c r="C43" s="16">
        <f t="shared" si="14"/>
        <v>2.835672763363108E-4</v>
      </c>
      <c r="D43" s="13">
        <v>2</v>
      </c>
      <c r="E43" s="15"/>
      <c r="F43" s="2">
        <f t="shared" si="2"/>
        <v>6</v>
      </c>
      <c r="G43" s="12">
        <f t="shared" si="15"/>
        <v>3.378758869242032E-4</v>
      </c>
      <c r="H43" s="17"/>
      <c r="J43" s="12"/>
      <c r="K43" s="13"/>
      <c r="L43" s="15"/>
      <c r="N43" s="12"/>
      <c r="O43" s="13">
        <v>1</v>
      </c>
      <c r="P43" s="15"/>
    </row>
    <row r="44" spans="1:16" x14ac:dyDescent="0.25">
      <c r="A44" s="2" t="s">
        <v>60</v>
      </c>
      <c r="B44" s="2">
        <v>23</v>
      </c>
      <c r="C44" s="16"/>
      <c r="D44" s="13">
        <v>1</v>
      </c>
      <c r="E44" s="15"/>
      <c r="G44" s="12"/>
      <c r="H44" s="17"/>
      <c r="I44" s="2">
        <v>6</v>
      </c>
      <c r="J44" s="12"/>
      <c r="K44" s="13">
        <v>5</v>
      </c>
      <c r="L44" s="15"/>
      <c r="N44" s="12"/>
      <c r="O44" s="13"/>
      <c r="P44" s="15"/>
    </row>
    <row r="45" spans="1:16" x14ac:dyDescent="0.25">
      <c r="A45" s="2" t="s">
        <v>61</v>
      </c>
      <c r="B45" s="2">
        <v>101</v>
      </c>
      <c r="C45" s="16">
        <f>IF(B45&gt;0,B45/$B$95," ")</f>
        <v>7.1600737274918475E-3</v>
      </c>
      <c r="D45" s="13">
        <v>19</v>
      </c>
      <c r="E45" s="15">
        <f>IF(D45&gt;0,D45/$D$95," ")</f>
        <v>5.2026286966046003E-3</v>
      </c>
      <c r="F45" s="2">
        <f>IF(B45+D45&gt;0,B45+D45," ")</f>
        <v>120</v>
      </c>
      <c r="G45" s="12">
        <f>IF(F45&gt;0,F45/$F$95," ")</f>
        <v>6.7575177384840632E-3</v>
      </c>
      <c r="H45" s="17"/>
      <c r="I45" s="2">
        <v>25</v>
      </c>
      <c r="J45" s="12">
        <f>IF(I45&gt;0,I45/$I$95,"")</f>
        <v>1.0761945759793371E-2</v>
      </c>
      <c r="K45" s="13">
        <v>14</v>
      </c>
      <c r="L45" s="15">
        <f>IF(K45&gt;0,K45/$K$95,"")</f>
        <v>9.675190048375951E-3</v>
      </c>
      <c r="M45" s="2">
        <v>3</v>
      </c>
      <c r="N45" s="12">
        <f>IF(M45&gt;0,M45/$M$95,"")</f>
        <v>3.787878787878788E-3</v>
      </c>
      <c r="O45" s="13">
        <v>3</v>
      </c>
      <c r="P45" s="15">
        <f>IF(O45&gt;0,O45/$O$95,"")</f>
        <v>1.5228426395939087E-2</v>
      </c>
    </row>
    <row r="46" spans="1:16" x14ac:dyDescent="0.25">
      <c r="A46" s="2" t="s">
        <v>62</v>
      </c>
      <c r="C46" s="16" t="str">
        <f>IF(B46&gt;0,B46/$B$95," ")</f>
        <v xml:space="preserve"> </v>
      </c>
      <c r="D46" s="13">
        <v>1</v>
      </c>
      <c r="E46" s="15">
        <f>IF(D46&gt;0,D46/$D$95," ")</f>
        <v>2.7382256297918948E-4</v>
      </c>
      <c r="F46" s="2">
        <f>IF(B46+D46&gt;0,B46+D46," ")</f>
        <v>1</v>
      </c>
      <c r="G46" s="12">
        <f>IF(F46&gt;0,F46/$F$95," ")</f>
        <v>5.6312647820700531E-5</v>
      </c>
      <c r="H46" s="17"/>
      <c r="J46" s="12" t="str">
        <f>IF(I46&gt;0,I46/$I$95,"")</f>
        <v/>
      </c>
      <c r="K46" s="13"/>
      <c r="L46" s="15" t="str">
        <f>IF(K46&gt;0,K46/$K$95,"")</f>
        <v/>
      </c>
      <c r="N46" s="12" t="str">
        <f>IF(M46&gt;0,M46/$M$95,"")</f>
        <v/>
      </c>
      <c r="O46" s="13"/>
      <c r="P46" s="15" t="str">
        <f>IF(O46&gt;0,O46/$O$95,"")</f>
        <v/>
      </c>
    </row>
    <row r="47" spans="1:16" x14ac:dyDescent="0.25">
      <c r="A47" s="2" t="s">
        <v>63</v>
      </c>
      <c r="B47" s="2">
        <v>2</v>
      </c>
      <c r="C47" s="16">
        <f>IF(B47&gt;0,B47/$B$95," ")</f>
        <v>1.417836381681554E-4</v>
      </c>
      <c r="D47" s="13">
        <v>1</v>
      </c>
      <c r="E47" s="15">
        <f>IF(D47&gt;0,D47/$D$95," ")</f>
        <v>2.7382256297918948E-4</v>
      </c>
      <c r="F47" s="2">
        <f>IF(B47+D47&gt;0,B47+D47," ")</f>
        <v>3</v>
      </c>
      <c r="G47" s="12">
        <f>IF(F47&gt;0,F47/$F$95," ")</f>
        <v>1.689379434621016E-4</v>
      </c>
      <c r="H47" s="17"/>
      <c r="J47" s="12" t="str">
        <f>IF(I47&gt;0,I47/$I$95,"")</f>
        <v/>
      </c>
      <c r="K47" s="13">
        <v>1</v>
      </c>
      <c r="L47" s="15">
        <f>IF(K47&gt;0,K47/$K$95,"")</f>
        <v>6.9108500345542499E-4</v>
      </c>
      <c r="N47" s="12" t="str">
        <f>IF(M47&gt;0,M47/$M$95,"")</f>
        <v/>
      </c>
      <c r="O47" s="13"/>
      <c r="P47" s="15" t="str">
        <f>IF(O47&gt;0,O47/$O$95,"")</f>
        <v/>
      </c>
    </row>
    <row r="48" spans="1:16" x14ac:dyDescent="0.25">
      <c r="A48" s="2" t="s">
        <v>64</v>
      </c>
      <c r="B48" s="2">
        <v>4701</v>
      </c>
      <c r="C48" s="16">
        <f>IF(B48&gt;0,B48/$B$95," ")</f>
        <v>0.33326244151424927</v>
      </c>
      <c r="D48" s="13">
        <v>857</v>
      </c>
      <c r="E48" s="15">
        <f>IF(D48&gt;0,D48/$D$95," ")</f>
        <v>0.23466593647316539</v>
      </c>
      <c r="F48" s="2">
        <f>IF(B48+D48&gt;0,B48+D48," ")</f>
        <v>5558</v>
      </c>
      <c r="G48" s="12">
        <f>IF(F48&gt;0,F48/$F$95," ")</f>
        <v>0.31298569658745357</v>
      </c>
      <c r="H48" s="17"/>
      <c r="I48" s="2">
        <v>740</v>
      </c>
      <c r="J48" s="12">
        <f>IF(I48&gt;0,I48/$I$95,"")</f>
        <v>0.3185535944898838</v>
      </c>
      <c r="K48" s="13">
        <v>462</v>
      </c>
      <c r="L48" s="15">
        <f>IF(K48&gt;0,K48/$K$95,"")</f>
        <v>0.31928127159640635</v>
      </c>
      <c r="M48" s="2">
        <v>232</v>
      </c>
      <c r="N48" s="12">
        <f>IF(M48&gt;0,M48/$M$95,"")</f>
        <v>0.29292929292929293</v>
      </c>
      <c r="O48" s="13">
        <v>32</v>
      </c>
      <c r="P48" s="15">
        <f>IF(O48&gt;0,O48/$O$95,"")</f>
        <v>0.16243654822335024</v>
      </c>
    </row>
    <row r="49" spans="1:16" x14ac:dyDescent="0.25">
      <c r="A49" s="2" t="s">
        <v>65</v>
      </c>
      <c r="B49" s="2">
        <v>2</v>
      </c>
      <c r="C49" s="16"/>
      <c r="D49" s="13">
        <v>2</v>
      </c>
      <c r="E49" s="15"/>
      <c r="G49" s="12"/>
      <c r="H49" s="17"/>
      <c r="I49" s="2">
        <v>1</v>
      </c>
      <c r="J49" s="12"/>
      <c r="K49" s="13"/>
      <c r="L49" s="15"/>
      <c r="N49" s="12"/>
      <c r="O49" s="13"/>
      <c r="P49" s="15"/>
    </row>
    <row r="50" spans="1:16" x14ac:dyDescent="0.25">
      <c r="A50" s="2" t="s">
        <v>66</v>
      </c>
      <c r="B50" s="2">
        <v>7</v>
      </c>
      <c r="C50" s="16">
        <f t="shared" ref="C50:C67" si="16">IF(B50&gt;0,B50/$B$95," ")</f>
        <v>4.962427335885439E-4</v>
      </c>
      <c r="D50" s="13">
        <v>6</v>
      </c>
      <c r="E50" s="15">
        <f t="shared" ref="E50:E67" si="17">IF(D50&gt;0,D50/$D$95," ")</f>
        <v>1.6429353778751369E-3</v>
      </c>
      <c r="F50" s="2">
        <f t="shared" ref="F50:F78" si="18">IF(B50+D50&gt;0,B50+D50," ")</f>
        <v>13</v>
      </c>
      <c r="G50" s="12">
        <f t="shared" ref="G50:G64" si="19">IF(F50&gt;0,F50/$F$95," ")</f>
        <v>7.320644216691069E-4</v>
      </c>
      <c r="H50" s="17"/>
      <c r="I50" s="2">
        <v>1</v>
      </c>
      <c r="J50" s="12"/>
      <c r="K50" s="13"/>
      <c r="L50" s="15" t="str">
        <f>IF(K50&gt;0,K50/$K$95,"")</f>
        <v/>
      </c>
      <c r="M50" s="2">
        <v>2</v>
      </c>
      <c r="N50" s="12"/>
      <c r="O50" s="13"/>
      <c r="P50" s="15" t="str">
        <f t="shared" ref="P50:P67" si="20">IF(O50&gt;0,O50/$O$95,"")</f>
        <v/>
      </c>
    </row>
    <row r="51" spans="1:16" x14ac:dyDescent="0.25">
      <c r="A51" s="2" t="s">
        <v>67</v>
      </c>
      <c r="B51" s="2">
        <v>3</v>
      </c>
      <c r="C51" s="16">
        <f t="shared" si="16"/>
        <v>2.126754572522331E-4</v>
      </c>
      <c r="D51" s="13"/>
      <c r="E51" s="15" t="str">
        <f t="shared" si="17"/>
        <v xml:space="preserve"> </v>
      </c>
      <c r="F51" s="2">
        <f t="shared" si="18"/>
        <v>3</v>
      </c>
      <c r="G51" s="12">
        <f t="shared" si="19"/>
        <v>1.689379434621016E-4</v>
      </c>
      <c r="H51" s="17"/>
      <c r="I51" s="2">
        <v>2</v>
      </c>
      <c r="J51" s="12">
        <f>IF(I51&gt;0,I51/$I$95,"")</f>
        <v>8.6095566078346966E-4</v>
      </c>
      <c r="K51" s="13"/>
      <c r="L51" s="15" t="str">
        <f>IF(K51&gt;0,K51/$K$95,"")</f>
        <v/>
      </c>
      <c r="N51" s="12" t="str">
        <f>IF(M51&gt;0,M51/$M$95,"")</f>
        <v/>
      </c>
      <c r="O51" s="13"/>
      <c r="P51" s="15" t="str">
        <f t="shared" si="20"/>
        <v/>
      </c>
    </row>
    <row r="52" spans="1:16" x14ac:dyDescent="0.25">
      <c r="A52" s="2" t="s">
        <v>68</v>
      </c>
      <c r="B52" s="2">
        <v>2</v>
      </c>
      <c r="C52" s="16">
        <f t="shared" si="16"/>
        <v>1.417836381681554E-4</v>
      </c>
      <c r="D52" s="13">
        <v>3</v>
      </c>
      <c r="E52" s="15">
        <f t="shared" si="17"/>
        <v>8.2146768893756844E-4</v>
      </c>
      <c r="F52" s="2">
        <f t="shared" si="18"/>
        <v>5</v>
      </c>
      <c r="G52" s="12">
        <f t="shared" si="19"/>
        <v>2.8156323910350265E-4</v>
      </c>
      <c r="H52" s="17"/>
      <c r="J52" s="12"/>
      <c r="K52" s="13">
        <v>1</v>
      </c>
      <c r="L52" s="15"/>
      <c r="M52" s="2">
        <v>1</v>
      </c>
      <c r="N52" s="12"/>
      <c r="O52" s="13"/>
      <c r="P52" s="15" t="str">
        <f t="shared" si="20"/>
        <v/>
      </c>
    </row>
    <row r="53" spans="1:16" x14ac:dyDescent="0.25">
      <c r="A53" s="2" t="s">
        <v>69</v>
      </c>
      <c r="B53" s="2">
        <v>1</v>
      </c>
      <c r="C53" s="16">
        <f t="shared" si="16"/>
        <v>7.08918190840777E-5</v>
      </c>
      <c r="D53" s="13"/>
      <c r="E53" s="15" t="str">
        <f t="shared" si="17"/>
        <v xml:space="preserve"> </v>
      </c>
      <c r="F53" s="2">
        <f t="shared" si="18"/>
        <v>1</v>
      </c>
      <c r="G53" s="12">
        <f t="shared" si="19"/>
        <v>5.6312647820700531E-5</v>
      </c>
      <c r="H53" s="17"/>
      <c r="J53" s="12" t="str">
        <f>IF(I53&gt;0,I53/$I$95,"")</f>
        <v/>
      </c>
      <c r="K53" s="13"/>
      <c r="L53" s="15" t="str">
        <f>IF(K53&gt;0,K53/$K$95,"")</f>
        <v/>
      </c>
      <c r="N53" s="12" t="str">
        <f>IF(M53&gt;0,M53/$M$95,"")</f>
        <v/>
      </c>
      <c r="O53" s="13"/>
      <c r="P53" s="15" t="str">
        <f t="shared" si="20"/>
        <v/>
      </c>
    </row>
    <row r="54" spans="1:16" x14ac:dyDescent="0.25">
      <c r="A54" s="2" t="s">
        <v>70</v>
      </c>
      <c r="B54" s="2">
        <v>20</v>
      </c>
      <c r="C54" s="16">
        <f t="shared" si="16"/>
        <v>1.417836381681554E-3</v>
      </c>
      <c r="D54" s="13">
        <v>2</v>
      </c>
      <c r="E54" s="15">
        <f t="shared" si="17"/>
        <v>5.4764512595837896E-4</v>
      </c>
      <c r="F54" s="2">
        <f t="shared" si="18"/>
        <v>22</v>
      </c>
      <c r="G54" s="12">
        <f t="shared" si="19"/>
        <v>1.2388782520554116E-3</v>
      </c>
      <c r="H54" s="17"/>
      <c r="I54" s="2">
        <v>4</v>
      </c>
      <c r="J54" s="12"/>
      <c r="K54" s="13">
        <v>2</v>
      </c>
      <c r="L54" s="15"/>
      <c r="M54" s="2">
        <v>1</v>
      </c>
      <c r="N54" s="12"/>
      <c r="O54" s="13"/>
      <c r="P54" s="15" t="str">
        <f t="shared" si="20"/>
        <v/>
      </c>
    </row>
    <row r="55" spans="1:16" x14ac:dyDescent="0.25">
      <c r="A55" s="2" t="s">
        <v>71</v>
      </c>
      <c r="B55" s="2">
        <v>2</v>
      </c>
      <c r="C55" s="16">
        <f t="shared" si="16"/>
        <v>1.417836381681554E-4</v>
      </c>
      <c r="D55" s="13"/>
      <c r="E55" s="15" t="str">
        <f t="shared" si="17"/>
        <v xml:space="preserve"> </v>
      </c>
      <c r="F55" s="2">
        <f t="shared" si="18"/>
        <v>2</v>
      </c>
      <c r="G55" s="12">
        <f t="shared" si="19"/>
        <v>1.1262529564140106E-4</v>
      </c>
      <c r="H55" s="17"/>
      <c r="I55" s="2">
        <v>1</v>
      </c>
      <c r="J55" s="12"/>
      <c r="K55" s="13"/>
      <c r="L55" s="15" t="str">
        <f>IF(K55&gt;0,K55/$K$95,"")</f>
        <v/>
      </c>
      <c r="N55" s="12" t="str">
        <f>IF(M55&gt;0,M55/$M$95,"")</f>
        <v/>
      </c>
      <c r="O55" s="13"/>
      <c r="P55" s="15" t="str">
        <f t="shared" si="20"/>
        <v/>
      </c>
    </row>
    <row r="56" spans="1:16" x14ac:dyDescent="0.25">
      <c r="A56" s="2" t="s">
        <v>72</v>
      </c>
      <c r="B56" s="2">
        <v>23</v>
      </c>
      <c r="C56" s="16">
        <f t="shared" si="16"/>
        <v>1.6305118389337871E-3</v>
      </c>
      <c r="D56" s="13">
        <v>6</v>
      </c>
      <c r="E56" s="15">
        <f t="shared" si="17"/>
        <v>1.6429353778751369E-3</v>
      </c>
      <c r="F56" s="2">
        <f t="shared" si="18"/>
        <v>29</v>
      </c>
      <c r="G56" s="12">
        <f t="shared" si="19"/>
        <v>1.6330667868003153E-3</v>
      </c>
      <c r="H56" s="17"/>
      <c r="I56" s="2">
        <v>3</v>
      </c>
      <c r="J56" s="12">
        <f t="shared" ref="J56:J64" si="21">IF(I56&gt;0,I56/$I$95,"")</f>
        <v>1.2914334911752045E-3</v>
      </c>
      <c r="K56" s="13"/>
      <c r="L56" s="15"/>
      <c r="N56" s="12"/>
      <c r="O56" s="13"/>
      <c r="P56" s="15" t="str">
        <f t="shared" si="20"/>
        <v/>
      </c>
    </row>
    <row r="57" spans="1:16" x14ac:dyDescent="0.25">
      <c r="A57" s="2" t="s">
        <v>73</v>
      </c>
      <c r="B57" s="2">
        <v>2</v>
      </c>
      <c r="C57" s="16">
        <f t="shared" si="16"/>
        <v>1.417836381681554E-4</v>
      </c>
      <c r="D57" s="13"/>
      <c r="E57" s="15" t="str">
        <f t="shared" si="17"/>
        <v xml:space="preserve"> </v>
      </c>
      <c r="F57" s="2">
        <f t="shared" si="18"/>
        <v>2</v>
      </c>
      <c r="G57" s="12">
        <f t="shared" si="19"/>
        <v>1.1262529564140106E-4</v>
      </c>
      <c r="H57" s="17"/>
      <c r="I57" s="2">
        <v>2</v>
      </c>
      <c r="J57" s="12">
        <f t="shared" si="21"/>
        <v>8.6095566078346966E-4</v>
      </c>
      <c r="K57" s="13"/>
      <c r="L57" s="15" t="str">
        <f t="shared" ref="L57:L64" si="22">IF(K57&gt;0,K57/$K$95,"")</f>
        <v/>
      </c>
      <c r="N57" s="12" t="str">
        <f>IF(M57&gt;0,M57/$M$95,"")</f>
        <v/>
      </c>
      <c r="O57" s="13"/>
      <c r="P57" s="15" t="str">
        <f t="shared" si="20"/>
        <v/>
      </c>
    </row>
    <row r="58" spans="1:16" x14ac:dyDescent="0.25">
      <c r="A58" s="2" t="s">
        <v>74</v>
      </c>
      <c r="B58" s="2">
        <v>2</v>
      </c>
      <c r="C58" s="16">
        <f t="shared" si="16"/>
        <v>1.417836381681554E-4</v>
      </c>
      <c r="D58" s="13"/>
      <c r="E58" s="15" t="str">
        <f t="shared" si="17"/>
        <v xml:space="preserve"> </v>
      </c>
      <c r="F58" s="2">
        <f t="shared" si="18"/>
        <v>2</v>
      </c>
      <c r="G58" s="12">
        <f t="shared" si="19"/>
        <v>1.1262529564140106E-4</v>
      </c>
      <c r="H58" s="17"/>
      <c r="I58" s="2">
        <v>1</v>
      </c>
      <c r="J58" s="12">
        <f t="shared" si="21"/>
        <v>4.3047783039173483E-4</v>
      </c>
      <c r="K58" s="13"/>
      <c r="L58" s="15" t="str">
        <f t="shared" si="22"/>
        <v/>
      </c>
      <c r="N58" s="12"/>
      <c r="O58" s="13"/>
      <c r="P58" s="15" t="str">
        <f t="shared" si="20"/>
        <v/>
      </c>
    </row>
    <row r="59" spans="1:16" x14ac:dyDescent="0.25">
      <c r="A59" s="2" t="s">
        <v>75</v>
      </c>
      <c r="B59" s="2">
        <v>6</v>
      </c>
      <c r="C59" s="16">
        <f t="shared" si="16"/>
        <v>4.253509145044662E-4</v>
      </c>
      <c r="D59" s="13">
        <v>2</v>
      </c>
      <c r="E59" s="15">
        <f t="shared" si="17"/>
        <v>5.4764512595837896E-4</v>
      </c>
      <c r="F59" s="2">
        <f t="shared" si="18"/>
        <v>8</v>
      </c>
      <c r="G59" s="12">
        <f t="shared" si="19"/>
        <v>4.5050118256560425E-4</v>
      </c>
      <c r="H59" s="17"/>
      <c r="I59" s="2">
        <v>2</v>
      </c>
      <c r="J59" s="12">
        <f t="shared" si="21"/>
        <v>8.6095566078346966E-4</v>
      </c>
      <c r="K59" s="13">
        <v>1</v>
      </c>
      <c r="L59" s="15">
        <f t="shared" si="22"/>
        <v>6.9108500345542499E-4</v>
      </c>
      <c r="N59" s="12" t="str">
        <f>IF(M59&gt;0,M59/$M$95,"")</f>
        <v/>
      </c>
      <c r="O59" s="13"/>
      <c r="P59" s="15" t="str">
        <f t="shared" si="20"/>
        <v/>
      </c>
    </row>
    <row r="60" spans="1:16" x14ac:dyDescent="0.25">
      <c r="A60" s="2" t="s">
        <v>76</v>
      </c>
      <c r="B60" s="2">
        <v>2</v>
      </c>
      <c r="C60" s="16">
        <f t="shared" si="16"/>
        <v>1.417836381681554E-4</v>
      </c>
      <c r="D60" s="13"/>
      <c r="E60" s="15" t="str">
        <f t="shared" si="17"/>
        <v xml:space="preserve"> </v>
      </c>
      <c r="F60" s="2">
        <f t="shared" si="18"/>
        <v>2</v>
      </c>
      <c r="G60" s="12">
        <f t="shared" si="19"/>
        <v>1.1262529564140106E-4</v>
      </c>
      <c r="H60" s="17"/>
      <c r="I60" s="2">
        <v>1</v>
      </c>
      <c r="J60" s="12">
        <f t="shared" si="21"/>
        <v>4.3047783039173483E-4</v>
      </c>
      <c r="K60" s="13"/>
      <c r="L60" s="15" t="str">
        <f t="shared" si="22"/>
        <v/>
      </c>
      <c r="N60" s="12"/>
      <c r="O60" s="13"/>
      <c r="P60" s="15" t="str">
        <f t="shared" si="20"/>
        <v/>
      </c>
    </row>
    <row r="61" spans="1:16" x14ac:dyDescent="0.25">
      <c r="A61" s="2" t="s">
        <v>77</v>
      </c>
      <c r="B61" s="2">
        <v>6599</v>
      </c>
      <c r="C61" s="16">
        <f t="shared" si="16"/>
        <v>0.46781511413582871</v>
      </c>
      <c r="D61" s="13">
        <v>1670</v>
      </c>
      <c r="E61" s="15">
        <f t="shared" si="17"/>
        <v>0.45728368017524645</v>
      </c>
      <c r="F61" s="2">
        <f t="shared" si="18"/>
        <v>8269</v>
      </c>
      <c r="G61" s="12">
        <f t="shared" si="19"/>
        <v>0.46564928482937268</v>
      </c>
      <c r="H61" s="17"/>
      <c r="I61" s="2">
        <v>1022</v>
      </c>
      <c r="J61" s="12">
        <f t="shared" si="21"/>
        <v>0.43994834266035299</v>
      </c>
      <c r="K61" s="13">
        <v>693</v>
      </c>
      <c r="L61" s="15">
        <f t="shared" si="22"/>
        <v>0.47892190739460955</v>
      </c>
      <c r="M61" s="2">
        <v>366</v>
      </c>
      <c r="N61" s="12"/>
      <c r="O61" s="13">
        <v>65</v>
      </c>
      <c r="P61" s="15">
        <f t="shared" si="20"/>
        <v>0.32994923857868019</v>
      </c>
    </row>
    <row r="62" spans="1:16" x14ac:dyDescent="0.25">
      <c r="A62" s="2" t="s">
        <v>78</v>
      </c>
      <c r="B62" s="2">
        <v>8</v>
      </c>
      <c r="C62" s="16">
        <f t="shared" si="16"/>
        <v>5.671345526726216E-4</v>
      </c>
      <c r="D62" s="13"/>
      <c r="E62" s="15" t="str">
        <f t="shared" si="17"/>
        <v xml:space="preserve"> </v>
      </c>
      <c r="F62" s="2">
        <f t="shared" si="18"/>
        <v>8</v>
      </c>
      <c r="G62" s="12">
        <f t="shared" si="19"/>
        <v>4.5050118256560425E-4</v>
      </c>
      <c r="H62" s="17"/>
      <c r="I62" s="2">
        <v>2</v>
      </c>
      <c r="J62" s="12">
        <f t="shared" si="21"/>
        <v>8.6095566078346966E-4</v>
      </c>
      <c r="K62" s="13">
        <v>1</v>
      </c>
      <c r="L62" s="15">
        <f t="shared" si="22"/>
        <v>6.9108500345542499E-4</v>
      </c>
      <c r="N62" s="12"/>
      <c r="O62" s="13"/>
      <c r="P62" s="15" t="str">
        <f t="shared" si="20"/>
        <v/>
      </c>
    </row>
    <row r="63" spans="1:16" x14ac:dyDescent="0.25">
      <c r="A63" s="2" t="s">
        <v>79</v>
      </c>
      <c r="B63" s="2">
        <v>7</v>
      </c>
      <c r="C63" s="16">
        <f t="shared" si="16"/>
        <v>4.962427335885439E-4</v>
      </c>
      <c r="D63" s="13"/>
      <c r="E63" s="15" t="str">
        <f t="shared" si="17"/>
        <v xml:space="preserve"> </v>
      </c>
      <c r="F63" s="2">
        <f t="shared" si="18"/>
        <v>7</v>
      </c>
      <c r="G63" s="12">
        <f t="shared" si="19"/>
        <v>3.941885347449037E-4</v>
      </c>
      <c r="H63" s="17"/>
      <c r="I63" s="2">
        <v>1</v>
      </c>
      <c r="J63" s="12">
        <f t="shared" si="21"/>
        <v>4.3047783039173483E-4</v>
      </c>
      <c r="K63" s="13"/>
      <c r="L63" s="15" t="str">
        <f t="shared" si="22"/>
        <v/>
      </c>
      <c r="N63" s="12" t="str">
        <f>IF(M63&gt;0,M63/$M$95,"")</f>
        <v/>
      </c>
      <c r="O63" s="13"/>
      <c r="P63" s="15" t="str">
        <f t="shared" si="20"/>
        <v/>
      </c>
    </row>
    <row r="64" spans="1:16" x14ac:dyDescent="0.25">
      <c r="A64" s="2" t="s">
        <v>80</v>
      </c>
      <c r="B64" s="2">
        <v>9</v>
      </c>
      <c r="C64" s="16">
        <f t="shared" si="16"/>
        <v>6.380263717566993E-4</v>
      </c>
      <c r="D64" s="13"/>
      <c r="E64" s="15" t="str">
        <f t="shared" si="17"/>
        <v xml:space="preserve"> </v>
      </c>
      <c r="F64" s="2">
        <f t="shared" si="18"/>
        <v>9</v>
      </c>
      <c r="G64" s="12">
        <f t="shared" si="19"/>
        <v>5.068138303863048E-4</v>
      </c>
      <c r="H64" s="17"/>
      <c r="I64" s="2">
        <v>3</v>
      </c>
      <c r="J64" s="12">
        <f t="shared" si="21"/>
        <v>1.2914334911752045E-3</v>
      </c>
      <c r="K64" s="13"/>
      <c r="L64" s="15" t="str">
        <f t="shared" si="22"/>
        <v/>
      </c>
      <c r="N64" s="12" t="str">
        <f>IF(M64&gt;0,M64/$M$95,"")</f>
        <v/>
      </c>
      <c r="O64" s="13"/>
      <c r="P64" s="15" t="str">
        <f t="shared" si="20"/>
        <v/>
      </c>
    </row>
    <row r="65" spans="1:16" x14ac:dyDescent="0.25">
      <c r="A65" s="2" t="s">
        <v>81</v>
      </c>
      <c r="B65" s="2">
        <v>20</v>
      </c>
      <c r="C65" s="16">
        <f t="shared" si="16"/>
        <v>1.417836381681554E-3</v>
      </c>
      <c r="D65" s="13">
        <v>9</v>
      </c>
      <c r="E65" s="15">
        <f t="shared" si="17"/>
        <v>2.4644030668127055E-3</v>
      </c>
      <c r="F65" s="2">
        <f t="shared" si="18"/>
        <v>29</v>
      </c>
      <c r="G65" s="12"/>
      <c r="H65" s="17"/>
      <c r="I65" s="2">
        <v>4</v>
      </c>
      <c r="J65" s="12"/>
      <c r="K65" s="13">
        <v>3</v>
      </c>
      <c r="L65" s="15"/>
      <c r="M65" s="2">
        <v>2</v>
      </c>
      <c r="N65" s="12"/>
      <c r="O65" s="13">
        <v>1</v>
      </c>
      <c r="P65" s="15">
        <f t="shared" si="20"/>
        <v>5.076142131979695E-3</v>
      </c>
    </row>
    <row r="66" spans="1:16" x14ac:dyDescent="0.25">
      <c r="A66" s="2" t="s">
        <v>82</v>
      </c>
      <c r="C66" s="16" t="str">
        <f t="shared" si="16"/>
        <v xml:space="preserve"> </v>
      </c>
      <c r="D66" s="13">
        <v>1</v>
      </c>
      <c r="E66" s="15">
        <f t="shared" si="17"/>
        <v>2.7382256297918948E-4</v>
      </c>
      <c r="F66" s="2">
        <f t="shared" si="18"/>
        <v>1</v>
      </c>
      <c r="G66" s="12">
        <f>IF(F66&gt;0,F66/$F$95," ")</f>
        <v>5.6312647820700531E-5</v>
      </c>
      <c r="H66" s="17"/>
      <c r="J66" s="12" t="str">
        <f>IF(I66&gt;0,I66/$I$95,"")</f>
        <v/>
      </c>
      <c r="K66" s="13"/>
      <c r="L66" s="15" t="str">
        <f>IF(K66&gt;0,K66/$K$95,"")</f>
        <v/>
      </c>
      <c r="N66" s="12"/>
      <c r="O66" s="13"/>
      <c r="P66" s="15" t="str">
        <f t="shared" si="20"/>
        <v/>
      </c>
    </row>
    <row r="67" spans="1:16" x14ac:dyDescent="0.25">
      <c r="A67" s="2" t="s">
        <v>83</v>
      </c>
      <c r="B67" s="2">
        <v>6</v>
      </c>
      <c r="C67" s="16">
        <f t="shared" si="16"/>
        <v>4.253509145044662E-4</v>
      </c>
      <c r="D67" s="13">
        <v>1</v>
      </c>
      <c r="E67" s="15">
        <f t="shared" si="17"/>
        <v>2.7382256297918948E-4</v>
      </c>
      <c r="F67" s="2">
        <f t="shared" si="18"/>
        <v>7</v>
      </c>
      <c r="G67" s="12">
        <f>IF(F67&gt;0,F67/$F$95," ")</f>
        <v>3.941885347449037E-4</v>
      </c>
      <c r="H67" s="17"/>
      <c r="I67" s="2">
        <v>2</v>
      </c>
      <c r="J67" s="12">
        <f>IF(I67&gt;0,I67/$I$95,"")</f>
        <v>8.6095566078346966E-4</v>
      </c>
      <c r="K67" s="13">
        <v>1</v>
      </c>
      <c r="L67" s="15"/>
      <c r="N67" s="12"/>
      <c r="O67" s="13"/>
      <c r="P67" s="15" t="str">
        <f t="shared" si="20"/>
        <v/>
      </c>
    </row>
    <row r="68" spans="1:16" x14ac:dyDescent="0.25">
      <c r="A68" s="2" t="s">
        <v>84</v>
      </c>
      <c r="B68" s="2">
        <v>27</v>
      </c>
      <c r="C68" s="16"/>
      <c r="D68" s="13">
        <v>19</v>
      </c>
      <c r="E68" s="15"/>
      <c r="F68" s="2">
        <f t="shared" si="18"/>
        <v>46</v>
      </c>
      <c r="G68" s="12"/>
      <c r="H68" s="17"/>
      <c r="I68" s="2">
        <v>8</v>
      </c>
      <c r="J68" s="12"/>
      <c r="K68" s="13">
        <v>3</v>
      </c>
      <c r="L68" s="15"/>
      <c r="M68" s="2">
        <v>2</v>
      </c>
      <c r="N68" s="12"/>
      <c r="O68" s="13">
        <v>1</v>
      </c>
      <c r="P68" s="15"/>
    </row>
    <row r="69" spans="1:16" x14ac:dyDescent="0.25">
      <c r="A69" s="2" t="s">
        <v>85</v>
      </c>
      <c r="B69" s="2">
        <v>294</v>
      </c>
      <c r="C69" s="16">
        <f t="shared" ref="C69:C76" si="23">IF(B69&gt;0,B69/$B$95," ")</f>
        <v>2.0842194810718844E-2</v>
      </c>
      <c r="D69" s="13">
        <v>52</v>
      </c>
      <c r="E69" s="15">
        <f t="shared" ref="E69:E82" si="24">IF(D69&gt;0,D69/$D$95," ")</f>
        <v>1.4238773274917854E-2</v>
      </c>
      <c r="F69" s="2">
        <f t="shared" si="18"/>
        <v>346</v>
      </c>
      <c r="G69" s="12">
        <f t="shared" ref="G69:G82" si="25">IF(F69&gt;0,F69/$F$95," ")</f>
        <v>1.9484176145962383E-2</v>
      </c>
      <c r="H69" s="17"/>
      <c r="I69" s="2">
        <v>43</v>
      </c>
      <c r="J69" s="12">
        <f t="shared" ref="J69:J76" si="26">IF(I69&gt;0,I69/$I$95,"")</f>
        <v>1.8510546706844596E-2</v>
      </c>
      <c r="K69" s="13">
        <v>43</v>
      </c>
      <c r="L69" s="15">
        <f>IF(K69&gt;0,K69/$K$95,"")</f>
        <v>2.9716655148583276E-2</v>
      </c>
      <c r="M69" s="2">
        <v>9</v>
      </c>
      <c r="N69" s="12"/>
      <c r="O69" s="13">
        <v>4</v>
      </c>
      <c r="P69" s="15">
        <f>IF(O69&gt;0,O69/$O$95,"")</f>
        <v>2.030456852791878E-2</v>
      </c>
    </row>
    <row r="70" spans="1:16" x14ac:dyDescent="0.25">
      <c r="A70" s="2" t="s">
        <v>86</v>
      </c>
      <c r="C70" s="16" t="str">
        <f t="shared" si="23"/>
        <v xml:space="preserve"> </v>
      </c>
      <c r="D70" s="13">
        <v>1</v>
      </c>
      <c r="E70" s="15">
        <f t="shared" si="24"/>
        <v>2.7382256297918948E-4</v>
      </c>
      <c r="F70" s="2">
        <f t="shared" si="18"/>
        <v>1</v>
      </c>
      <c r="G70" s="12">
        <f t="shared" si="25"/>
        <v>5.6312647820700531E-5</v>
      </c>
      <c r="H70" s="17"/>
      <c r="J70" s="12" t="str">
        <f t="shared" si="26"/>
        <v/>
      </c>
      <c r="K70" s="13"/>
      <c r="L70" s="15"/>
      <c r="N70" s="12" t="str">
        <f>IF(M70&gt;0,M70/$M$95,"")</f>
        <v/>
      </c>
      <c r="O70" s="13"/>
      <c r="P70" s="15" t="str">
        <f>IF(O70&gt;0,O70/$O$95,"")</f>
        <v/>
      </c>
    </row>
    <row r="71" spans="1:16" x14ac:dyDescent="0.25">
      <c r="A71" s="2" t="s">
        <v>87</v>
      </c>
      <c r="B71" s="2">
        <v>37</v>
      </c>
      <c r="C71" s="16">
        <f t="shared" si="23"/>
        <v>2.6229973061108747E-3</v>
      </c>
      <c r="D71" s="13">
        <v>8</v>
      </c>
      <c r="E71" s="15">
        <f t="shared" si="24"/>
        <v>2.1905805038335158E-3</v>
      </c>
      <c r="F71" s="2">
        <f t="shared" si="18"/>
        <v>45</v>
      </c>
      <c r="G71" s="12">
        <f t="shared" si="25"/>
        <v>2.5340691519315237E-3</v>
      </c>
      <c r="H71" s="17"/>
      <c r="I71" s="2">
        <v>8</v>
      </c>
      <c r="J71" s="12">
        <f t="shared" si="26"/>
        <v>3.4438226431338786E-3</v>
      </c>
      <c r="K71" s="13">
        <v>4</v>
      </c>
      <c r="L71" s="15"/>
      <c r="M71" s="2">
        <v>1</v>
      </c>
      <c r="N71" s="12"/>
      <c r="O71" s="13">
        <v>1</v>
      </c>
      <c r="P71" s="15"/>
    </row>
    <row r="72" spans="1:16" x14ac:dyDescent="0.25">
      <c r="A72" s="2" t="s">
        <v>88</v>
      </c>
      <c r="B72" s="2">
        <v>1</v>
      </c>
      <c r="C72" s="16">
        <f t="shared" si="23"/>
        <v>7.08918190840777E-5</v>
      </c>
      <c r="D72" s="13">
        <v>1</v>
      </c>
      <c r="E72" s="15">
        <f t="shared" si="24"/>
        <v>2.7382256297918948E-4</v>
      </c>
      <c r="F72" s="2">
        <f t="shared" si="18"/>
        <v>2</v>
      </c>
      <c r="G72" s="12">
        <f t="shared" si="25"/>
        <v>1.1262529564140106E-4</v>
      </c>
      <c r="H72" s="17"/>
      <c r="J72" s="12" t="str">
        <f t="shared" si="26"/>
        <v/>
      </c>
      <c r="K72" s="13">
        <v>1</v>
      </c>
      <c r="L72" s="15">
        <f>IF(K72&gt;0,K72/$K$95,"")</f>
        <v>6.9108500345542499E-4</v>
      </c>
      <c r="N72" s="12"/>
      <c r="O72" s="13"/>
      <c r="P72" s="15"/>
    </row>
    <row r="73" spans="1:16" x14ac:dyDescent="0.25">
      <c r="A73" s="2" t="s">
        <v>89</v>
      </c>
      <c r="B73" s="2">
        <v>15</v>
      </c>
      <c r="C73" s="16">
        <f t="shared" si="23"/>
        <v>1.0633772862611655E-3</v>
      </c>
      <c r="D73" s="13">
        <v>8</v>
      </c>
      <c r="E73" s="15">
        <f t="shared" si="24"/>
        <v>2.1905805038335158E-3</v>
      </c>
      <c r="F73" s="2">
        <f t="shared" si="18"/>
        <v>23</v>
      </c>
      <c r="G73" s="12">
        <f t="shared" si="25"/>
        <v>1.2951908998761121E-3</v>
      </c>
      <c r="H73" s="17"/>
      <c r="I73" s="2">
        <v>2</v>
      </c>
      <c r="J73" s="12">
        <f t="shared" si="26"/>
        <v>8.6095566078346966E-4</v>
      </c>
      <c r="K73" s="13">
        <v>2</v>
      </c>
      <c r="L73" s="15">
        <f>IF(K73&gt;0,K73/$K$95,"")</f>
        <v>1.38217000691085E-3</v>
      </c>
      <c r="N73" s="12" t="str">
        <f>IF(M73&gt;0,M73/$M$95,"")</f>
        <v/>
      </c>
      <c r="O73" s="13"/>
      <c r="P73" s="15" t="str">
        <f t="shared" ref="P73:P82" si="27">IF(O73&gt;0,O73/$O$95,"")</f>
        <v/>
      </c>
    </row>
    <row r="74" spans="1:16" x14ac:dyDescent="0.25">
      <c r="A74" s="2" t="s">
        <v>90</v>
      </c>
      <c r="B74" s="2">
        <v>7</v>
      </c>
      <c r="C74" s="16">
        <f t="shared" si="23"/>
        <v>4.962427335885439E-4</v>
      </c>
      <c r="D74" s="13">
        <v>4</v>
      </c>
      <c r="E74" s="15">
        <f t="shared" si="24"/>
        <v>1.0952902519167579E-3</v>
      </c>
      <c r="F74" s="2">
        <f t="shared" si="18"/>
        <v>11</v>
      </c>
      <c r="G74" s="12">
        <f t="shared" si="25"/>
        <v>6.194391260277058E-4</v>
      </c>
      <c r="H74" s="17"/>
      <c r="I74" s="2">
        <v>1</v>
      </c>
      <c r="J74" s="12">
        <f t="shared" si="26"/>
        <v>4.3047783039173483E-4</v>
      </c>
      <c r="K74" s="13">
        <v>1</v>
      </c>
      <c r="L74" s="15">
        <f>IF(K74&gt;0,K74/$K$95,"")</f>
        <v>6.9108500345542499E-4</v>
      </c>
      <c r="N74" s="12" t="str">
        <f>IF(M74&gt;0,M74/$M$95,"")</f>
        <v/>
      </c>
      <c r="O74" s="13">
        <v>1</v>
      </c>
      <c r="P74" s="15">
        <f t="shared" si="27"/>
        <v>5.076142131979695E-3</v>
      </c>
    </row>
    <row r="75" spans="1:16" x14ac:dyDescent="0.25">
      <c r="A75" s="2" t="s">
        <v>91</v>
      </c>
      <c r="B75" s="2">
        <v>10</v>
      </c>
      <c r="C75" s="16">
        <f t="shared" si="23"/>
        <v>7.08918190840777E-4</v>
      </c>
      <c r="D75" s="13">
        <v>2</v>
      </c>
      <c r="E75" s="15">
        <f t="shared" si="24"/>
        <v>5.4764512595837896E-4</v>
      </c>
      <c r="F75" s="2">
        <f t="shared" si="18"/>
        <v>12</v>
      </c>
      <c r="G75" s="12">
        <f t="shared" si="25"/>
        <v>6.757517738484064E-4</v>
      </c>
      <c r="H75" s="17"/>
      <c r="I75" s="2">
        <v>3</v>
      </c>
      <c r="J75" s="12">
        <f t="shared" si="26"/>
        <v>1.2914334911752045E-3</v>
      </c>
      <c r="K75" s="13"/>
      <c r="L75" s="15" t="str">
        <f>IF(K75&gt;0,K75/$K$95,"")</f>
        <v/>
      </c>
      <c r="N75" s="12"/>
      <c r="O75" s="13">
        <v>2</v>
      </c>
      <c r="P75" s="15">
        <f t="shared" si="27"/>
        <v>1.015228426395939E-2</v>
      </c>
    </row>
    <row r="76" spans="1:16" x14ac:dyDescent="0.25">
      <c r="A76" s="2" t="s">
        <v>92</v>
      </c>
      <c r="B76" s="2">
        <v>30</v>
      </c>
      <c r="C76" s="16">
        <f t="shared" si="23"/>
        <v>2.126754572522331E-3</v>
      </c>
      <c r="D76" s="13">
        <v>33</v>
      </c>
      <c r="E76" s="15">
        <f t="shared" si="24"/>
        <v>9.0361445783132526E-3</v>
      </c>
      <c r="F76" s="2">
        <f t="shared" si="18"/>
        <v>63</v>
      </c>
      <c r="G76" s="12">
        <f t="shared" si="25"/>
        <v>3.5476968127041335E-3</v>
      </c>
      <c r="H76" s="17"/>
      <c r="I76" s="2">
        <v>6</v>
      </c>
      <c r="J76" s="12">
        <f t="shared" si="26"/>
        <v>2.582866982350409E-3</v>
      </c>
      <c r="K76" s="13">
        <v>7</v>
      </c>
      <c r="L76" s="15">
        <f>IF(K76&gt;0,K76/$K$95,"")</f>
        <v>4.8375950241879755E-3</v>
      </c>
      <c r="M76" s="2">
        <v>2</v>
      </c>
      <c r="N76" s="12">
        <f>IF(M76&gt;0,M76/$M$95,"")</f>
        <v>2.5252525252525255E-3</v>
      </c>
      <c r="O76" s="13">
        <v>9</v>
      </c>
      <c r="P76" s="15">
        <f t="shared" si="27"/>
        <v>4.5685279187817257E-2</v>
      </c>
    </row>
    <row r="77" spans="1:16" x14ac:dyDescent="0.25">
      <c r="A77" s="2" t="s">
        <v>93</v>
      </c>
      <c r="B77" s="2">
        <v>932</v>
      </c>
      <c r="C77" s="16"/>
      <c r="D77" s="13">
        <v>280</v>
      </c>
      <c r="E77" s="15">
        <f t="shared" si="24"/>
        <v>7.6670317634173049E-2</v>
      </c>
      <c r="F77" s="2">
        <f t="shared" si="18"/>
        <v>1212</v>
      </c>
      <c r="G77" s="12">
        <f t="shared" si="25"/>
        <v>6.8250929158689036E-2</v>
      </c>
      <c r="H77" s="17"/>
      <c r="I77" s="2">
        <v>201</v>
      </c>
      <c r="J77" s="12"/>
      <c r="K77" s="13">
        <v>107</v>
      </c>
      <c r="L77" s="15"/>
      <c r="M77" s="2">
        <v>58</v>
      </c>
      <c r="N77" s="12"/>
      <c r="O77" s="13">
        <v>28</v>
      </c>
      <c r="P77" s="15">
        <f t="shared" si="27"/>
        <v>0.14213197969543148</v>
      </c>
    </row>
    <row r="78" spans="1:16" x14ac:dyDescent="0.25">
      <c r="A78" s="2" t="s">
        <v>94</v>
      </c>
      <c r="B78" s="2">
        <v>2</v>
      </c>
      <c r="C78" s="16">
        <f>IF(B78&gt;0,B78/$B$95," ")</f>
        <v>1.417836381681554E-4</v>
      </c>
      <c r="D78" s="13">
        <v>1</v>
      </c>
      <c r="E78" s="15">
        <f t="shared" si="24"/>
        <v>2.7382256297918948E-4</v>
      </c>
      <c r="F78" s="2">
        <f t="shared" si="18"/>
        <v>3</v>
      </c>
      <c r="G78" s="12">
        <f t="shared" si="25"/>
        <v>1.689379434621016E-4</v>
      </c>
      <c r="H78" s="17"/>
      <c r="J78" s="12" t="str">
        <f>IF(I78&gt;0,I78/$I$95,"")</f>
        <v/>
      </c>
      <c r="K78" s="13"/>
      <c r="L78" s="15" t="str">
        <f>IF(K78&gt;0,K78/$K$95,"")</f>
        <v/>
      </c>
      <c r="N78" s="12" t="str">
        <f>IF(M78&gt;0,M78/$M$95,"")</f>
        <v/>
      </c>
      <c r="O78" s="13"/>
      <c r="P78" s="15" t="str">
        <f t="shared" si="27"/>
        <v/>
      </c>
    </row>
    <row r="79" spans="1:16" x14ac:dyDescent="0.25">
      <c r="B79" s="13">
        <f>SUM(B5:B78)</f>
        <v>13704</v>
      </c>
      <c r="C79" s="16">
        <f>IF(B79&gt;0,B79/$B$95," ")</f>
        <v>0.97150148872820075</v>
      </c>
      <c r="D79" s="13">
        <f>SUM(D5:D78)</f>
        <v>3316</v>
      </c>
      <c r="E79" s="15">
        <f t="shared" si="24"/>
        <v>0.90799561883899238</v>
      </c>
      <c r="F79" s="2">
        <f>SUM(F5:F78)</f>
        <v>16992</v>
      </c>
      <c r="G79" s="12">
        <f t="shared" si="25"/>
        <v>0.9568645117693434</v>
      </c>
      <c r="H79" s="17"/>
      <c r="I79" s="2">
        <f>SUM(I5:I78)</f>
        <v>2277</v>
      </c>
      <c r="J79" s="15">
        <f>IF(I79&gt;0,I79/$I$95,"")</f>
        <v>0.98019801980198018</v>
      </c>
      <c r="K79" s="2">
        <f>SUM(K5:K78)</f>
        <v>1435</v>
      </c>
      <c r="L79" s="15">
        <f>IF(K79&gt;0,K79/$K$95,"")</f>
        <v>0.99170697995853485</v>
      </c>
      <c r="M79" s="2">
        <f>SUM(M5:M78)</f>
        <v>729</v>
      </c>
      <c r="N79" s="12">
        <f>IF(M79&gt;0,M79/$M$95,"")</f>
        <v>0.92045454545454541</v>
      </c>
      <c r="O79" s="13">
        <f>SUM(O5:O78)</f>
        <v>183</v>
      </c>
      <c r="P79" s="15">
        <f t="shared" si="27"/>
        <v>0.92893401015228427</v>
      </c>
    </row>
    <row r="80" spans="1:16" x14ac:dyDescent="0.25">
      <c r="A80" s="2" t="s">
        <v>9</v>
      </c>
      <c r="B80" s="13">
        <v>125</v>
      </c>
      <c r="C80" s="16">
        <f>IF(B80&gt;0,B80/$B$95," ")</f>
        <v>8.8614773855097122E-3</v>
      </c>
      <c r="D80" s="13">
        <v>32</v>
      </c>
      <c r="E80" s="15">
        <f t="shared" si="24"/>
        <v>8.7623220153340634E-3</v>
      </c>
      <c r="F80" s="2">
        <f>IF(B80+D80&gt;0,B80+D80," ")</f>
        <v>157</v>
      </c>
      <c r="G80" s="12">
        <f t="shared" si="25"/>
        <v>8.8410857078499838E-3</v>
      </c>
      <c r="H80" s="17"/>
      <c r="J80" s="12" t="str">
        <f>IF(I80&gt;0,I80/$I$95,"")</f>
        <v/>
      </c>
      <c r="K80" s="13"/>
      <c r="L80" s="15"/>
      <c r="N80" s="12"/>
      <c r="O80" s="13"/>
      <c r="P80" s="15" t="str">
        <f t="shared" si="27"/>
        <v/>
      </c>
    </row>
    <row r="81" spans="1:16" x14ac:dyDescent="0.25">
      <c r="A81" s="2" t="s">
        <v>10</v>
      </c>
      <c r="B81" s="13">
        <v>34</v>
      </c>
      <c r="C81" s="16">
        <f>IF(B81&gt;0,B81/$B$95," ")</f>
        <v>2.4103218488586418E-3</v>
      </c>
      <c r="D81" s="13">
        <v>0</v>
      </c>
      <c r="E81" s="15" t="str">
        <f t="shared" si="24"/>
        <v xml:space="preserve"> </v>
      </c>
      <c r="F81" s="2">
        <f>IF(B81+D81&gt;0,B81+D81," ")</f>
        <v>34</v>
      </c>
      <c r="G81" s="12">
        <f t="shared" si="25"/>
        <v>1.914630025903818E-3</v>
      </c>
      <c r="H81" s="17"/>
      <c r="J81" s="12" t="str">
        <f>IF(I81&gt;0,I81/$I$95,"")</f>
        <v/>
      </c>
      <c r="K81" s="13"/>
      <c r="L81" s="15" t="str">
        <f>IF(K81&gt;0,K81/$K$95,"")</f>
        <v/>
      </c>
      <c r="N81" s="12" t="str">
        <f>IF(M81&gt;0,M81/$M$95,"")</f>
        <v/>
      </c>
      <c r="O81" s="13">
        <v>0</v>
      </c>
      <c r="P81" s="15" t="str">
        <f t="shared" si="27"/>
        <v/>
      </c>
    </row>
    <row r="82" spans="1:16" x14ac:dyDescent="0.25">
      <c r="A82" s="19" t="s">
        <v>11</v>
      </c>
      <c r="B82" s="20">
        <f>SUM(B79:B81)</f>
        <v>13863</v>
      </c>
      <c r="C82" s="21">
        <f>IF(B82&gt;0,B82/$B$95," ")</f>
        <v>0.98277328796256913</v>
      </c>
      <c r="D82" s="20">
        <f>SUM(D79:D81)</f>
        <v>3348</v>
      </c>
      <c r="E82" s="22">
        <f t="shared" si="24"/>
        <v>0.91675794085432638</v>
      </c>
      <c r="F82" s="19">
        <f>IF(B82+D82&gt;0,B82+D82," ")</f>
        <v>17211</v>
      </c>
      <c r="G82" s="23">
        <f t="shared" si="25"/>
        <v>0.96919698164207679</v>
      </c>
      <c r="H82" s="24"/>
      <c r="I82" s="19">
        <f>SUM(I79:I81)</f>
        <v>2277</v>
      </c>
      <c r="J82" s="23">
        <f>IF(I82&gt;0,I82/$I$95,"")</f>
        <v>0.98019801980198018</v>
      </c>
      <c r="K82" s="20">
        <f>SUM(K79:K81)</f>
        <v>1435</v>
      </c>
      <c r="L82" s="25">
        <f>IF(K82&gt;0,K82/$K$95,"")</f>
        <v>0.99170697995853485</v>
      </c>
      <c r="M82" s="19">
        <f>SUM(M79:M81)</f>
        <v>729</v>
      </c>
      <c r="N82" s="26">
        <f>IF(M82&gt;0,M82/$M$95,"")</f>
        <v>0.92045454545454541</v>
      </c>
      <c r="O82" s="20">
        <f>SUM(O79:O81)</f>
        <v>183</v>
      </c>
      <c r="P82" s="25">
        <f t="shared" si="27"/>
        <v>0.92893401015228427</v>
      </c>
    </row>
    <row r="83" spans="1:16" x14ac:dyDescent="0.25">
      <c r="J83" s="27"/>
    </row>
    <row r="84" spans="1:16" ht="13.8" thickBot="1" x14ac:dyDescent="0.3">
      <c r="A84" s="4" t="s">
        <v>1</v>
      </c>
      <c r="B84" s="4"/>
      <c r="C84" s="4"/>
      <c r="D84" s="4"/>
      <c r="E84" s="4"/>
      <c r="F84" s="4"/>
      <c r="G84" s="4"/>
      <c r="H84" s="4"/>
      <c r="I84" s="4"/>
      <c r="J84" s="28"/>
      <c r="K84" s="4"/>
      <c r="L84" s="4"/>
      <c r="M84" s="4"/>
      <c r="N84" s="4"/>
      <c r="O84" s="4"/>
      <c r="P84" s="4"/>
    </row>
    <row r="85" spans="1:16" s="19" customFormat="1" ht="13.8" thickTop="1" x14ac:dyDescent="0.25">
      <c r="A85" s="2" t="s">
        <v>12</v>
      </c>
      <c r="B85" s="13">
        <f>B61</f>
        <v>6599</v>
      </c>
      <c r="C85" s="16">
        <f t="shared" ref="C85:C94" si="28">B85/$B$95</f>
        <v>0.46781511413582871</v>
      </c>
      <c r="D85" s="13">
        <f>D61</f>
        <v>1670</v>
      </c>
      <c r="E85" s="15">
        <f t="shared" ref="E85:E94" si="29">D85/$D$95</f>
        <v>0.45728368017524645</v>
      </c>
      <c r="F85" s="2">
        <f>F61</f>
        <v>8269</v>
      </c>
      <c r="G85" s="12">
        <f t="shared" ref="G85:G94" si="30">F85/$F$95</f>
        <v>0.46564928482937268</v>
      </c>
      <c r="H85" s="17"/>
      <c r="I85" s="2">
        <f>I61</f>
        <v>1022</v>
      </c>
      <c r="J85" s="12">
        <f t="shared" ref="J85:J94" si="31">I85/$I$95</f>
        <v>0.43994834266035299</v>
      </c>
      <c r="K85" s="13">
        <f>K61</f>
        <v>693</v>
      </c>
      <c r="L85" s="15">
        <f t="shared" ref="L85:L94" si="32">K85/$K$95</f>
        <v>0.47892190739460955</v>
      </c>
      <c r="M85" s="2">
        <f>M61</f>
        <v>366</v>
      </c>
      <c r="N85" s="12">
        <f t="shared" ref="N85:N94" si="33">M85/$M$95</f>
        <v>0.4621212121212121</v>
      </c>
      <c r="O85" s="13">
        <f>O61</f>
        <v>65</v>
      </c>
      <c r="P85" s="15">
        <f t="shared" ref="P85:P94" si="34">O85/$O$95</f>
        <v>0.32994923857868019</v>
      </c>
    </row>
    <row r="86" spans="1:16" x14ac:dyDescent="0.25">
      <c r="A86" s="2" t="s">
        <v>13</v>
      </c>
      <c r="B86" s="13">
        <f>B48</f>
        <v>4701</v>
      </c>
      <c r="C86" s="16">
        <f t="shared" si="28"/>
        <v>0.33326244151424927</v>
      </c>
      <c r="D86" s="13">
        <f>D48</f>
        <v>857</v>
      </c>
      <c r="E86" s="15">
        <f t="shared" si="29"/>
        <v>0.23466593647316539</v>
      </c>
      <c r="F86" s="2">
        <f>F48</f>
        <v>5558</v>
      </c>
      <c r="G86" s="12">
        <f t="shared" si="30"/>
        <v>0.31298569658745357</v>
      </c>
      <c r="H86" s="17"/>
      <c r="I86" s="2">
        <f>I48</f>
        <v>740</v>
      </c>
      <c r="J86" s="12">
        <f t="shared" si="31"/>
        <v>0.3185535944898838</v>
      </c>
      <c r="K86" s="13">
        <f>K48</f>
        <v>462</v>
      </c>
      <c r="L86" s="15">
        <f t="shared" si="32"/>
        <v>0.31928127159640635</v>
      </c>
      <c r="M86" s="2">
        <f>M48</f>
        <v>232</v>
      </c>
      <c r="N86" s="12">
        <f t="shared" si="33"/>
        <v>0.29292929292929293</v>
      </c>
      <c r="O86" s="13">
        <f>O48</f>
        <v>32</v>
      </c>
      <c r="P86" s="15">
        <f t="shared" si="34"/>
        <v>0.16243654822335024</v>
      </c>
    </row>
    <row r="87" spans="1:16" x14ac:dyDescent="0.25">
      <c r="A87" s="2" t="s">
        <v>14</v>
      </c>
      <c r="B87" s="13">
        <f>B77</f>
        <v>932</v>
      </c>
      <c r="C87" s="16">
        <f t="shared" si="28"/>
        <v>6.6071175386360412E-2</v>
      </c>
      <c r="D87" s="13">
        <f>D77</f>
        <v>280</v>
      </c>
      <c r="E87" s="15">
        <f t="shared" si="29"/>
        <v>7.6670317634173049E-2</v>
      </c>
      <c r="F87" s="2">
        <f>F77</f>
        <v>1212</v>
      </c>
      <c r="G87" s="12">
        <f t="shared" si="30"/>
        <v>6.8250929158689036E-2</v>
      </c>
      <c r="H87" s="17"/>
      <c r="I87" s="2">
        <f>I77</f>
        <v>201</v>
      </c>
      <c r="J87" s="12">
        <f t="shared" si="31"/>
        <v>8.6526043908738706E-2</v>
      </c>
      <c r="K87" s="13">
        <f>K77</f>
        <v>107</v>
      </c>
      <c r="L87" s="15">
        <f t="shared" si="32"/>
        <v>7.3946095369730472E-2</v>
      </c>
      <c r="M87" s="2">
        <f>M77</f>
        <v>58</v>
      </c>
      <c r="N87" s="12">
        <f t="shared" si="33"/>
        <v>7.3232323232323232E-2</v>
      </c>
      <c r="O87" s="13">
        <f>O77</f>
        <v>28</v>
      </c>
      <c r="P87" s="15">
        <f t="shared" si="34"/>
        <v>0.14213197969543148</v>
      </c>
    </row>
    <row r="88" spans="1:16" x14ac:dyDescent="0.25">
      <c r="A88" s="2" t="s">
        <v>15</v>
      </c>
      <c r="B88" s="13">
        <f>B25+B42+B69</f>
        <v>790</v>
      </c>
      <c r="C88" s="16">
        <f t="shared" si="28"/>
        <v>5.6004537076421383E-2</v>
      </c>
      <c r="D88" s="13">
        <f>D25+D42+D69</f>
        <v>264</v>
      </c>
      <c r="E88" s="15">
        <f t="shared" si="29"/>
        <v>7.2289156626506021E-2</v>
      </c>
      <c r="F88" s="13">
        <f>F25+F42+F69</f>
        <v>1054</v>
      </c>
      <c r="G88" s="12">
        <f t="shared" si="30"/>
        <v>5.9353530803018355E-2</v>
      </c>
      <c r="H88" s="17"/>
      <c r="I88" s="2">
        <f>I25+I42+I69</f>
        <v>144</v>
      </c>
      <c r="J88" s="12">
        <f t="shared" si="31"/>
        <v>6.1988807576409816E-2</v>
      </c>
      <c r="K88" s="13">
        <f>K25+K42+K69</f>
        <v>98</v>
      </c>
      <c r="L88" s="15">
        <f t="shared" si="32"/>
        <v>6.7726330338631652E-2</v>
      </c>
      <c r="M88" s="2">
        <f>M25+M42+M69</f>
        <v>39</v>
      </c>
      <c r="N88" s="12">
        <f t="shared" si="33"/>
        <v>4.924242424242424E-2</v>
      </c>
      <c r="O88" s="13">
        <f>O25+O42+O69</f>
        <v>28</v>
      </c>
      <c r="P88" s="15">
        <f t="shared" si="34"/>
        <v>0.14213197969543148</v>
      </c>
    </row>
    <row r="89" spans="1:16" x14ac:dyDescent="0.25">
      <c r="A89" s="2" t="s">
        <v>10</v>
      </c>
      <c r="B89" s="13">
        <f>B81</f>
        <v>34</v>
      </c>
      <c r="C89" s="16">
        <f t="shared" si="28"/>
        <v>2.4103218488586418E-3</v>
      </c>
      <c r="D89" s="13">
        <f>D81</f>
        <v>0</v>
      </c>
      <c r="E89" s="15">
        <f t="shared" si="29"/>
        <v>0</v>
      </c>
      <c r="F89" s="2">
        <f>F81</f>
        <v>34</v>
      </c>
      <c r="G89" s="12">
        <f t="shared" si="30"/>
        <v>1.914630025903818E-3</v>
      </c>
      <c r="H89" s="17"/>
      <c r="I89" s="2">
        <f>I81</f>
        <v>0</v>
      </c>
      <c r="J89" s="12">
        <f t="shared" si="31"/>
        <v>0</v>
      </c>
      <c r="K89" s="13">
        <f>K81</f>
        <v>0</v>
      </c>
      <c r="L89" s="15">
        <f t="shared" si="32"/>
        <v>0</v>
      </c>
      <c r="M89" s="2">
        <f>M81</f>
        <v>0</v>
      </c>
      <c r="N89" s="12">
        <f t="shared" si="33"/>
        <v>0</v>
      </c>
      <c r="O89" s="13">
        <f>O81</f>
        <v>0</v>
      </c>
      <c r="P89" s="15">
        <f t="shared" si="34"/>
        <v>0</v>
      </c>
    </row>
    <row r="90" spans="1:16" x14ac:dyDescent="0.25">
      <c r="A90" s="29" t="s">
        <v>16</v>
      </c>
      <c r="B90" s="13">
        <f>SUM(B85:B89)</f>
        <v>13056</v>
      </c>
      <c r="C90" s="16">
        <f t="shared" si="28"/>
        <v>0.92556358996171839</v>
      </c>
      <c r="D90" s="13">
        <f>SUM(D85:D89)</f>
        <v>3071</v>
      </c>
      <c r="E90" s="15">
        <f t="shared" si="29"/>
        <v>0.84090909090909094</v>
      </c>
      <c r="F90" s="2">
        <f>SUM(F85:F89)</f>
        <v>16127</v>
      </c>
      <c r="G90" s="12">
        <f t="shared" si="30"/>
        <v>0.90815407140443749</v>
      </c>
      <c r="H90" s="17"/>
      <c r="I90" s="2">
        <f>SUM(I85:I89)</f>
        <v>2107</v>
      </c>
      <c r="J90" s="12">
        <f t="shared" si="31"/>
        <v>0.90701678863538526</v>
      </c>
      <c r="K90" s="13">
        <f>SUM(K85:K89)</f>
        <v>1360</v>
      </c>
      <c r="L90" s="15">
        <f t="shared" si="32"/>
        <v>0.93987560469937803</v>
      </c>
      <c r="M90" s="2">
        <f>SUM(M85:M89)</f>
        <v>695</v>
      </c>
      <c r="N90" s="12">
        <f t="shared" si="33"/>
        <v>0.87752525252525249</v>
      </c>
      <c r="O90" s="13">
        <f>SUM(O85:O89)</f>
        <v>153</v>
      </c>
      <c r="P90" s="15">
        <f t="shared" si="34"/>
        <v>0.7766497461928934</v>
      </c>
    </row>
    <row r="91" spans="1:16" x14ac:dyDescent="0.25">
      <c r="A91" s="2" t="s">
        <v>17</v>
      </c>
      <c r="B91" s="13">
        <f>B92-B90</f>
        <v>807</v>
      </c>
      <c r="C91" s="16">
        <f t="shared" si="28"/>
        <v>5.7209698000850705E-2</v>
      </c>
      <c r="D91" s="13">
        <f>D92-D90</f>
        <v>277</v>
      </c>
      <c r="E91" s="15">
        <f t="shared" si="29"/>
        <v>7.5848849945235483E-2</v>
      </c>
      <c r="F91" s="2">
        <f>F92-F90</f>
        <v>1084</v>
      </c>
      <c r="G91" s="12">
        <f t="shared" si="30"/>
        <v>6.1042910237639372E-2</v>
      </c>
      <c r="H91" s="17"/>
      <c r="I91" s="2">
        <f>I92-I90</f>
        <v>170</v>
      </c>
      <c r="J91" s="12">
        <f t="shared" si="31"/>
        <v>7.3181231166594918E-2</v>
      </c>
      <c r="K91" s="13">
        <f>K92-K90</f>
        <v>75</v>
      </c>
      <c r="L91" s="15">
        <f t="shared" si="32"/>
        <v>5.1831375259156875E-2</v>
      </c>
      <c r="M91" s="2">
        <f>M92-M90</f>
        <v>34</v>
      </c>
      <c r="N91" s="12">
        <f t="shared" si="33"/>
        <v>4.2929292929292928E-2</v>
      </c>
      <c r="O91" s="13">
        <f>O92-O90</f>
        <v>30</v>
      </c>
      <c r="P91" s="15">
        <f t="shared" si="34"/>
        <v>0.15228426395939088</v>
      </c>
    </row>
    <row r="92" spans="1:16" x14ac:dyDescent="0.25">
      <c r="A92" s="19" t="s">
        <v>18</v>
      </c>
      <c r="B92" s="20">
        <f>B82</f>
        <v>13863</v>
      </c>
      <c r="C92" s="21">
        <f t="shared" si="28"/>
        <v>0.98277328796256913</v>
      </c>
      <c r="D92" s="20">
        <f>D82</f>
        <v>3348</v>
      </c>
      <c r="E92" s="22">
        <f t="shared" si="29"/>
        <v>0.91675794085432638</v>
      </c>
      <c r="F92" s="19">
        <f>B92+D92</f>
        <v>17211</v>
      </c>
      <c r="G92" s="23">
        <f t="shared" si="30"/>
        <v>0.96919698164207679</v>
      </c>
      <c r="H92" s="24"/>
      <c r="I92" s="19">
        <f>I82</f>
        <v>2277</v>
      </c>
      <c r="J92" s="23">
        <f t="shared" si="31"/>
        <v>0.98019801980198018</v>
      </c>
      <c r="K92" s="20">
        <f>K82</f>
        <v>1435</v>
      </c>
      <c r="L92" s="22">
        <f t="shared" si="32"/>
        <v>0.99170697995853485</v>
      </c>
      <c r="M92" s="19">
        <f>M82</f>
        <v>729</v>
      </c>
      <c r="N92" s="23">
        <f t="shared" si="33"/>
        <v>0.92045454545454541</v>
      </c>
      <c r="O92" s="20">
        <f>O82</f>
        <v>183</v>
      </c>
      <c r="P92" s="22">
        <f t="shared" si="34"/>
        <v>0.92893401015228427</v>
      </c>
    </row>
    <row r="93" spans="1:16" x14ac:dyDescent="0.25">
      <c r="A93" s="2" t="s">
        <v>19</v>
      </c>
      <c r="B93" s="13">
        <v>100</v>
      </c>
      <c r="C93" s="16">
        <f t="shared" si="28"/>
        <v>7.08918190840777E-3</v>
      </c>
      <c r="D93" s="13">
        <v>34</v>
      </c>
      <c r="E93" s="15">
        <f t="shared" si="29"/>
        <v>9.3099671412924419E-3</v>
      </c>
      <c r="F93" s="2">
        <f>B93+D93</f>
        <v>134</v>
      </c>
      <c r="G93" s="12">
        <f t="shared" si="30"/>
        <v>7.545894807973871E-3</v>
      </c>
      <c r="H93" s="17"/>
      <c r="I93" s="2">
        <v>31</v>
      </c>
      <c r="J93" s="12">
        <f t="shared" si="31"/>
        <v>1.334481274214378E-2</v>
      </c>
      <c r="K93" s="13">
        <v>6</v>
      </c>
      <c r="L93" s="15">
        <f t="shared" si="32"/>
        <v>4.1465100207325502E-3</v>
      </c>
      <c r="M93" s="2">
        <v>6</v>
      </c>
      <c r="N93" s="12">
        <f t="shared" si="33"/>
        <v>7.575757575757576E-3</v>
      </c>
      <c r="O93" s="13">
        <v>3</v>
      </c>
      <c r="P93" s="15">
        <f t="shared" si="34"/>
        <v>1.5228426395939087E-2</v>
      </c>
    </row>
    <row r="94" spans="1:16" x14ac:dyDescent="0.25">
      <c r="A94" s="2" t="s">
        <v>20</v>
      </c>
      <c r="B94" s="13">
        <v>143</v>
      </c>
      <c r="C94" s="16">
        <f t="shared" si="28"/>
        <v>1.013753012902311E-2</v>
      </c>
      <c r="D94" s="13">
        <v>270</v>
      </c>
      <c r="E94" s="15">
        <f t="shared" si="29"/>
        <v>7.3932092004381167E-2</v>
      </c>
      <c r="F94" s="2">
        <f>B94+D94</f>
        <v>413</v>
      </c>
      <c r="G94" s="12">
        <f t="shared" si="30"/>
        <v>2.325712354994932E-2</v>
      </c>
      <c r="H94" s="17"/>
      <c r="I94" s="2">
        <v>15</v>
      </c>
      <c r="J94" s="12">
        <f t="shared" si="31"/>
        <v>6.4571674558760225E-3</v>
      </c>
      <c r="K94" s="13">
        <v>6</v>
      </c>
      <c r="L94" s="15">
        <f t="shared" si="32"/>
        <v>4.1465100207325502E-3</v>
      </c>
      <c r="M94" s="2">
        <v>57</v>
      </c>
      <c r="N94" s="12">
        <f t="shared" si="33"/>
        <v>7.1969696969696975E-2</v>
      </c>
      <c r="O94" s="13">
        <v>11</v>
      </c>
      <c r="P94" s="15">
        <f t="shared" si="34"/>
        <v>5.5837563451776651E-2</v>
      </c>
    </row>
    <row r="95" spans="1:16" x14ac:dyDescent="0.25">
      <c r="B95" s="2">
        <f>SUM(B92:B94)</f>
        <v>14106</v>
      </c>
      <c r="D95" s="2">
        <f>SUM(D92:D94)</f>
        <v>3652</v>
      </c>
      <c r="F95" s="2">
        <f>SUM(F92:F94)</f>
        <v>17758</v>
      </c>
      <c r="I95" s="2">
        <f>SUM(I92:I94)</f>
        <v>2323</v>
      </c>
      <c r="K95" s="2">
        <f>SUM(K92:K94)</f>
        <v>1447</v>
      </c>
      <c r="M95" s="2">
        <f>SUM(M92:M94)</f>
        <v>792</v>
      </c>
      <c r="O95" s="2">
        <f>SUM(O92:O94)</f>
        <v>197</v>
      </c>
    </row>
    <row r="96" spans="1:16" x14ac:dyDescent="0.25">
      <c r="A96" s="33" t="s">
        <v>95</v>
      </c>
    </row>
  </sheetData>
  <mergeCells count="7">
    <mergeCell ref="K4:L4"/>
    <mergeCell ref="M4:N4"/>
    <mergeCell ref="O4:P4"/>
    <mergeCell ref="B4:C4"/>
    <mergeCell ref="D4:E4"/>
    <mergeCell ref="F4:G4"/>
    <mergeCell ref="I4:J4"/>
  </mergeCells>
  <phoneticPr fontId="0" type="noConversion"/>
  <printOptions gridLines="1"/>
  <pageMargins left="0.6" right="0.47" top="0.46" bottom="0.5" header="0.2" footer="0.17"/>
  <pageSetup orientation="landscape" r:id="rId1"/>
  <headerFooter alignWithMargins="0">
    <oddFooter>&amp;ROIRA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</vt:lpstr>
      <vt:lpstr>county!Print_Titles</vt:lpstr>
    </vt:vector>
  </TitlesOfParts>
  <Company>Oakland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yokoyama</dc:creator>
  <cp:lastModifiedBy>Taeko Yokoyama</cp:lastModifiedBy>
  <dcterms:created xsi:type="dcterms:W3CDTF">2008-10-06T20:52:06Z</dcterms:created>
  <dcterms:modified xsi:type="dcterms:W3CDTF">2016-03-07T18:42:46Z</dcterms:modified>
</cp:coreProperties>
</file>