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U Data Book for Web\Faculty Resources\"/>
    </mc:Choice>
  </mc:AlternateContent>
  <bookViews>
    <workbookView xWindow="10170" yWindow="-15" windowWidth="10005" windowHeight="9480" tabRatio="648"/>
  </bookViews>
  <sheets>
    <sheet name="Faculty (non-med)" sheetId="5" r:id="rId1"/>
    <sheet name="Medical Faculty" sheetId="12" r:id="rId2"/>
  </sheets>
  <calcPr calcId="152511"/>
</workbook>
</file>

<file path=xl/calcChain.xml><?xml version="1.0" encoding="utf-8"?>
<calcChain xmlns="http://schemas.openxmlformats.org/spreadsheetml/2006/main">
  <c r="F7" i="5" l="1"/>
  <c r="J7" i="12" l="1"/>
  <c r="J6" i="12"/>
  <c r="J5" i="12"/>
  <c r="F6" i="12"/>
  <c r="F5" i="12"/>
  <c r="H5" i="12" s="1"/>
  <c r="P5" i="5"/>
  <c r="O5" i="5" s="1"/>
  <c r="L5" i="5"/>
  <c r="F5" i="5"/>
  <c r="H6" i="12" l="1"/>
  <c r="P6" i="5" l="1"/>
  <c r="O6" i="5" s="1"/>
  <c r="L6" i="5"/>
  <c r="F6" i="5"/>
  <c r="F7" i="12" l="1"/>
  <c r="H7" i="12" s="1"/>
  <c r="F9" i="5"/>
  <c r="F8" i="5"/>
  <c r="P7" i="5" l="1"/>
  <c r="O7" i="5" s="1"/>
  <c r="L7" i="5"/>
  <c r="J8" i="12" l="1"/>
  <c r="F8" i="12"/>
  <c r="H8" i="12" s="1"/>
  <c r="P8" i="5" l="1"/>
  <c r="L8" i="5"/>
  <c r="O8" i="5" l="1"/>
  <c r="B11" i="12" l="1"/>
  <c r="J11" i="12" s="1"/>
  <c r="F11" i="12"/>
  <c r="H11" i="12" s="1"/>
  <c r="B10" i="12"/>
  <c r="J10" i="12" s="1"/>
  <c r="F10" i="12"/>
  <c r="H10" i="12" s="1"/>
  <c r="I9" i="5"/>
  <c r="C11" i="5"/>
  <c r="C10" i="5"/>
  <c r="B9" i="12"/>
  <c r="J9" i="12" s="1"/>
  <c r="F9" i="12"/>
  <c r="H9" i="12" s="1"/>
  <c r="B9" i="5"/>
  <c r="P9" i="5" l="1"/>
  <c r="O9" i="5" s="1"/>
  <c r="F10" i="5"/>
  <c r="B10" i="5"/>
  <c r="P10" i="5" s="1"/>
  <c r="O10" i="5" s="1"/>
  <c r="F11" i="5"/>
  <c r="B11" i="5" l="1"/>
  <c r="P11" i="5" s="1"/>
  <c r="O11" i="5" s="1"/>
  <c r="F12" i="5"/>
  <c r="B12" i="5"/>
  <c r="P12" i="5" s="1"/>
  <c r="O12" i="5" s="1"/>
  <c r="B13" i="5"/>
  <c r="P13" i="5" s="1"/>
  <c r="O13" i="5" s="1"/>
  <c r="F13" i="5"/>
  <c r="B34" i="5"/>
  <c r="P34" i="5" s="1"/>
  <c r="O34" i="5" s="1"/>
  <c r="B33" i="5"/>
  <c r="P33" i="5" s="1"/>
  <c r="O33" i="5" s="1"/>
  <c r="B32" i="5"/>
  <c r="P32" i="5" s="1"/>
  <c r="O32" i="5" s="1"/>
  <c r="B31" i="5"/>
  <c r="P31" i="5" s="1"/>
  <c r="O31" i="5" s="1"/>
  <c r="B30" i="5"/>
  <c r="P30" i="5" s="1"/>
  <c r="O30" i="5" s="1"/>
  <c r="B29" i="5"/>
  <c r="P29" i="5" s="1"/>
  <c r="O29" i="5" s="1"/>
  <c r="B28" i="5"/>
  <c r="P28" i="5" s="1"/>
  <c r="O28" i="5" s="1"/>
  <c r="B27" i="5"/>
  <c r="P27" i="5" s="1"/>
  <c r="O27" i="5" s="1"/>
  <c r="B26" i="5"/>
  <c r="P26" i="5" s="1"/>
  <c r="O26" i="5" s="1"/>
  <c r="B25" i="5"/>
  <c r="P25" i="5" s="1"/>
  <c r="O25" i="5" s="1"/>
  <c r="B24" i="5"/>
  <c r="P24" i="5" s="1"/>
  <c r="O24" i="5" s="1"/>
  <c r="F23" i="5"/>
  <c r="B23" i="5"/>
  <c r="P23" i="5" s="1"/>
  <c r="O23" i="5" s="1"/>
  <c r="F22" i="5"/>
  <c r="B22" i="5"/>
  <c r="P22" i="5" s="1"/>
  <c r="O22" i="5" s="1"/>
  <c r="F21" i="5"/>
  <c r="B21" i="5"/>
  <c r="P21" i="5" s="1"/>
  <c r="O21" i="5" s="1"/>
  <c r="F20" i="5"/>
  <c r="B20" i="5"/>
  <c r="P20" i="5" s="1"/>
  <c r="O20" i="5" s="1"/>
  <c r="F19" i="5"/>
  <c r="B19" i="5"/>
  <c r="P19" i="5" s="1"/>
  <c r="O19" i="5" s="1"/>
  <c r="F18" i="5"/>
  <c r="B18" i="5"/>
  <c r="P18" i="5" s="1"/>
  <c r="O18" i="5" s="1"/>
  <c r="F17" i="5"/>
  <c r="B17" i="5"/>
  <c r="P17" i="5" s="1"/>
  <c r="O17" i="5" s="1"/>
  <c r="B16" i="5"/>
  <c r="P16" i="5" s="1"/>
  <c r="O16" i="5" s="1"/>
  <c r="B15" i="5"/>
  <c r="P15" i="5" s="1"/>
  <c r="O15" i="5" s="1"/>
  <c r="F16" i="5"/>
  <c r="B14" i="5"/>
  <c r="P14" i="5" s="1"/>
  <c r="O14" i="5" s="1"/>
  <c r="F14" i="5"/>
  <c r="F15" i="5"/>
</calcChain>
</file>

<file path=xl/comments1.xml><?xml version="1.0" encoding="utf-8"?>
<comments xmlns="http://schemas.openxmlformats.org/spreadsheetml/2006/main">
  <authors>
    <author>Taeko Yoko Yama</author>
    <author>Ramona A. Gale</author>
  </authors>
  <commentList>
    <comment ref="Q4" authorId="0" shapeId="0">
      <text>
        <r>
          <rPr>
            <b/>
            <sz val="9"/>
            <color indexed="81"/>
            <rFont val="Tahoma"/>
            <family val="2"/>
          </rPr>
          <t>Taeko Yoko Yama:</t>
        </r>
        <r>
          <rPr>
            <sz val="9"/>
            <color indexed="81"/>
            <rFont val="Tahoma"/>
            <family val="2"/>
          </rPr>
          <t xml:space="preserve">
numbers come from Leigh</t>
        </r>
      </text>
    </comment>
    <comment ref="L15" authorId="1" shapeId="0">
      <text>
        <r>
          <rPr>
            <b/>
            <sz val="9"/>
            <color indexed="81"/>
            <rFont val="Tahoma"/>
            <family val="2"/>
          </rPr>
          <t>Ramona A. Gale:</t>
        </r>
        <r>
          <rPr>
            <sz val="9"/>
            <color indexed="81"/>
            <rFont val="Tahoma"/>
            <family val="2"/>
          </rPr>
          <t xml:space="preserve">
424 reported to CDS
</t>
        </r>
      </text>
    </comment>
  </commentList>
</comments>
</file>

<file path=xl/sharedStrings.xml><?xml version="1.0" encoding="utf-8"?>
<sst xmlns="http://schemas.openxmlformats.org/spreadsheetml/2006/main" count="43" uniqueCount="38">
  <si>
    <t xml:space="preserve">TOTAL FULL-TIME  </t>
  </si>
  <si>
    <t>TOTAL PART-TIME</t>
  </si>
  <si>
    <t>PERCENT PART-TIME</t>
  </si>
  <si>
    <t>TOTAL FACULTY</t>
  </si>
  <si>
    <t>Library</t>
  </si>
  <si>
    <t>ERI/
Exclusively Research</t>
  </si>
  <si>
    <t>Visitors</t>
  </si>
  <si>
    <t>TENURE/TENURE TRACK **</t>
  </si>
  <si>
    <t>NOT TENURE/TENURE TRACK ***</t>
  </si>
  <si>
    <t>** Excludes faculty on unpaid leave; includes FT with job security</t>
  </si>
  <si>
    <t>***includes visitors, adjunct faculty, &amp; not yet with job security</t>
  </si>
  <si>
    <t>*****As reported to AAUP</t>
  </si>
  <si>
    <t>******As calculated in the Common Data Set</t>
  </si>
  <si>
    <t>AAUP STUDENT FACULTY RATIO *****</t>
  </si>
  <si>
    <t>CDS STUDENT FACULTY RATIO ******</t>
  </si>
  <si>
    <t>Part-Time
Library</t>
  </si>
  <si>
    <t>****excludes Library, ERI &amp; Research Faculty-reported on CDS I-1a. beginning 2003</t>
  </si>
  <si>
    <t>CDS reported</t>
  </si>
  <si>
    <t>IPEDS</t>
  </si>
  <si>
    <t>Part Time
Exclusively 
Research</t>
  </si>
  <si>
    <t>FULL TIME</t>
  </si>
  <si>
    <t>PART TIME</t>
  </si>
  <si>
    <t>TEACHING
(CDS I-1a.)
****</t>
  </si>
  <si>
    <t>FULL TIME (non-medical)</t>
  </si>
  <si>
    <t>PART TIME (non-medical)</t>
  </si>
  <si>
    <t>OAKLAND UNIVERSITY FACULTY (medical faculty)</t>
  </si>
  <si>
    <t xml:space="preserve">TOTAL PART-TIME  </t>
  </si>
  <si>
    <t xml:space="preserve">TOTAL </t>
  </si>
  <si>
    <t xml:space="preserve">OAKLAND UNIVERSITY NON-MEDICALFACULTY </t>
  </si>
  <si>
    <t>TOTAL</t>
  </si>
  <si>
    <t>TOTAL ALL FACULTY</t>
  </si>
  <si>
    <t>TEACHING FACULTY
****</t>
  </si>
  <si>
    <t>Medical Student Enrollment</t>
  </si>
  <si>
    <t>OIRA</t>
  </si>
  <si>
    <t>2011-2017</t>
  </si>
  <si>
    <t>Student to Teaching Faculty Ratio</t>
  </si>
  <si>
    <t>Last Update: 6/5/18</t>
  </si>
  <si>
    <t>1987-2017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</si>
</sst>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name val="Times New Roman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9" fontId="2" fillId="0" borderId="2" xfId="1" applyNumberFormat="1" applyFont="1" applyBorder="1" applyAlignment="1">
      <alignment horizontal="center"/>
    </xf>
    <xf numFmtId="9" fontId="2" fillId="0" borderId="8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/>
    <xf numFmtId="0" fontId="2" fillId="0" borderId="9" xfId="0" applyFont="1" applyBorder="1"/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0" xfId="0" applyFont="1" applyBorder="1"/>
    <xf numFmtId="0" fontId="8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8" xfId="0" applyFont="1" applyBorder="1"/>
    <xf numFmtId="0" fontId="8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2"/>
  <sheetViews>
    <sheetView tabSelected="1" zoomScaleNormal="100" workbookViewId="0">
      <selection activeCell="F7" sqref="F7"/>
    </sheetView>
  </sheetViews>
  <sheetFormatPr defaultColWidth="9.140625" defaultRowHeight="12.75" x14ac:dyDescent="0.2"/>
  <cols>
    <col min="1" max="1" width="9.140625" style="1"/>
    <col min="2" max="2" width="9.140625" style="2"/>
    <col min="3" max="4" width="9.140625" style="2" customWidth="1"/>
    <col min="5" max="5" width="7.42578125" style="2" customWidth="1"/>
    <col min="6" max="6" width="10.5703125" style="2" customWidth="1"/>
    <col min="7" max="7" width="10" style="2" customWidth="1"/>
    <col min="8" max="12" width="10.28515625" style="2" customWidth="1"/>
    <col min="13" max="14" width="10.28515625" style="2" hidden="1" customWidth="1"/>
    <col min="15" max="18" width="10.28515625" style="2" customWidth="1"/>
    <col min="19" max="20" width="9.140625" style="1"/>
    <col min="21" max="21" width="10" style="1" customWidth="1"/>
    <col min="22" max="16384" width="9.140625" style="1"/>
  </cols>
  <sheetData>
    <row r="1" spans="1:23" ht="15" x14ac:dyDescent="0.25">
      <c r="A1" s="58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26"/>
      <c r="R1" s="26"/>
      <c r="S1" s="26"/>
      <c r="T1" s="26"/>
      <c r="U1" s="26"/>
      <c r="V1" s="26"/>
      <c r="W1" s="26"/>
    </row>
    <row r="2" spans="1:23" ht="15.75" thickBot="1" x14ac:dyDescent="0.3">
      <c r="A2" s="60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6"/>
      <c r="R2" s="26"/>
      <c r="S2" s="26"/>
      <c r="T2" s="26"/>
      <c r="U2" s="26"/>
      <c r="V2" s="26"/>
      <c r="W2" s="26"/>
    </row>
    <row r="3" spans="1:23" ht="15.75" thickTop="1" x14ac:dyDescent="0.25">
      <c r="A3" s="9"/>
      <c r="B3" s="53" t="s">
        <v>23</v>
      </c>
      <c r="C3" s="54"/>
      <c r="D3" s="54"/>
      <c r="E3" s="54"/>
      <c r="F3" s="54"/>
      <c r="G3" s="54"/>
      <c r="H3" s="55"/>
      <c r="I3" s="53" t="s">
        <v>24</v>
      </c>
      <c r="J3" s="56"/>
      <c r="K3" s="56"/>
      <c r="L3" s="56"/>
      <c r="M3" s="56"/>
      <c r="N3" s="56"/>
      <c r="O3" s="57"/>
      <c r="P3" s="30" t="s">
        <v>27</v>
      </c>
      <c r="Q3" s="10"/>
      <c r="R3" s="11"/>
    </row>
    <row r="4" spans="1:23" ht="63.75" x14ac:dyDescent="0.2">
      <c r="A4" s="12"/>
      <c r="B4" s="3" t="s">
        <v>0</v>
      </c>
      <c r="C4" s="4" t="s">
        <v>7</v>
      </c>
      <c r="D4" s="4" t="s">
        <v>8</v>
      </c>
      <c r="E4" s="4" t="s">
        <v>6</v>
      </c>
      <c r="F4" s="4" t="s">
        <v>22</v>
      </c>
      <c r="G4" s="4" t="s">
        <v>4</v>
      </c>
      <c r="H4" s="4" t="s">
        <v>5</v>
      </c>
      <c r="I4" s="3" t="s">
        <v>1</v>
      </c>
      <c r="J4" s="4" t="s">
        <v>15</v>
      </c>
      <c r="K4" s="4" t="s">
        <v>19</v>
      </c>
      <c r="L4" s="4" t="s">
        <v>22</v>
      </c>
      <c r="M4" s="4" t="s">
        <v>17</v>
      </c>
      <c r="N4" s="4" t="s">
        <v>18</v>
      </c>
      <c r="O4" s="5" t="s">
        <v>2</v>
      </c>
      <c r="P4" s="27" t="s">
        <v>3</v>
      </c>
      <c r="Q4" s="13" t="s">
        <v>13</v>
      </c>
      <c r="R4" s="14" t="s">
        <v>14</v>
      </c>
    </row>
    <row r="5" spans="1:23" x14ac:dyDescent="0.2">
      <c r="A5" s="15">
        <v>2017</v>
      </c>
      <c r="B5" s="3">
        <v>608</v>
      </c>
      <c r="C5" s="4">
        <v>543</v>
      </c>
      <c r="D5" s="4">
        <v>65</v>
      </c>
      <c r="E5" s="4">
        <v>31</v>
      </c>
      <c r="F5" s="4">
        <f>C5+D5-G5-H5</f>
        <v>589</v>
      </c>
      <c r="G5" s="4">
        <v>13</v>
      </c>
      <c r="H5" s="4">
        <v>6</v>
      </c>
      <c r="I5" s="3">
        <v>622</v>
      </c>
      <c r="J5" s="4">
        <v>5</v>
      </c>
      <c r="K5" s="4">
        <v>0</v>
      </c>
      <c r="L5" s="4">
        <f>I5-J5-K5</f>
        <v>617</v>
      </c>
      <c r="M5" s="4"/>
      <c r="N5" s="4"/>
      <c r="O5" s="24">
        <f t="shared" ref="O5" si="0">I5/P5</f>
        <v>0.50569105691056915</v>
      </c>
      <c r="P5" s="28">
        <f>B5+I5</f>
        <v>1230</v>
      </c>
      <c r="Q5" s="13"/>
      <c r="R5" s="5">
        <v>20</v>
      </c>
    </row>
    <row r="6" spans="1:23" x14ac:dyDescent="0.2">
      <c r="A6" s="15">
        <v>2016</v>
      </c>
      <c r="B6" s="3">
        <v>601</v>
      </c>
      <c r="C6" s="4">
        <v>534</v>
      </c>
      <c r="D6" s="4">
        <v>67</v>
      </c>
      <c r="E6" s="4">
        <v>35</v>
      </c>
      <c r="F6" s="4">
        <f>C6+D6-G6-H6</f>
        <v>582</v>
      </c>
      <c r="G6" s="4">
        <v>13</v>
      </c>
      <c r="H6" s="4">
        <v>6</v>
      </c>
      <c r="I6" s="3">
        <v>600</v>
      </c>
      <c r="J6" s="4">
        <v>6</v>
      </c>
      <c r="K6" s="4">
        <v>0</v>
      </c>
      <c r="L6" s="4">
        <f>I6-J6-K6</f>
        <v>594</v>
      </c>
      <c r="M6" s="4"/>
      <c r="N6" s="4"/>
      <c r="O6" s="24">
        <f t="shared" ref="O6:O34" si="1">I6/P6</f>
        <v>0.49958368026644462</v>
      </c>
      <c r="P6" s="28">
        <f>B6+I6</f>
        <v>1201</v>
      </c>
      <c r="Q6" s="13"/>
      <c r="R6" s="5">
        <v>21</v>
      </c>
    </row>
    <row r="7" spans="1:23" x14ac:dyDescent="0.2">
      <c r="A7" s="15">
        <v>2015</v>
      </c>
      <c r="B7" s="7">
        <v>592</v>
      </c>
      <c r="C7" s="4">
        <v>531</v>
      </c>
      <c r="D7" s="4">
        <v>61</v>
      </c>
      <c r="E7" s="4">
        <v>31</v>
      </c>
      <c r="F7" s="4">
        <f>C7+D7-G7-H7</f>
        <v>573</v>
      </c>
      <c r="G7" s="4">
        <v>12</v>
      </c>
      <c r="H7" s="4">
        <v>7</v>
      </c>
      <c r="I7" s="3">
        <v>600</v>
      </c>
      <c r="J7" s="4">
        <v>4</v>
      </c>
      <c r="K7" s="4">
        <v>0</v>
      </c>
      <c r="L7" s="4">
        <f>I7-J7-K7</f>
        <v>596</v>
      </c>
      <c r="M7" s="4"/>
      <c r="N7" s="4"/>
      <c r="O7" s="24">
        <f t="shared" si="1"/>
        <v>0.50335570469798663</v>
      </c>
      <c r="P7" s="28">
        <f>B7+I7</f>
        <v>1192</v>
      </c>
      <c r="Q7" s="13"/>
      <c r="R7" s="5">
        <v>21</v>
      </c>
    </row>
    <row r="8" spans="1:23" x14ac:dyDescent="0.2">
      <c r="A8" s="15">
        <v>2014</v>
      </c>
      <c r="B8" s="7">
        <v>584</v>
      </c>
      <c r="C8" s="4">
        <v>530</v>
      </c>
      <c r="D8" s="4">
        <v>54</v>
      </c>
      <c r="E8" s="4">
        <v>27</v>
      </c>
      <c r="F8" s="4">
        <f>C8+D8-G8-H8</f>
        <v>565</v>
      </c>
      <c r="G8" s="4">
        <v>12</v>
      </c>
      <c r="H8" s="4">
        <v>7</v>
      </c>
      <c r="I8" s="3">
        <v>570</v>
      </c>
      <c r="J8" s="4">
        <v>6</v>
      </c>
      <c r="K8" s="4">
        <v>0</v>
      </c>
      <c r="L8" s="4">
        <f>I8-J8-K8</f>
        <v>564</v>
      </c>
      <c r="M8" s="4">
        <v>564</v>
      </c>
      <c r="N8" s="4"/>
      <c r="O8" s="24">
        <f t="shared" si="1"/>
        <v>0.49393414211438474</v>
      </c>
      <c r="P8" s="28">
        <f>B8+I8</f>
        <v>1154</v>
      </c>
      <c r="Q8" s="13"/>
      <c r="R8" s="5">
        <v>21</v>
      </c>
    </row>
    <row r="9" spans="1:23" x14ac:dyDescent="0.2">
      <c r="A9" s="15">
        <v>2013</v>
      </c>
      <c r="B9" s="7">
        <f t="shared" ref="B9:B34" si="2">C9+D9</f>
        <v>567</v>
      </c>
      <c r="C9" s="4">
        <v>507</v>
      </c>
      <c r="D9" s="4">
        <v>60</v>
      </c>
      <c r="E9" s="4">
        <v>36</v>
      </c>
      <c r="F9" s="4">
        <f>C9+D9-G9-H9</f>
        <v>550</v>
      </c>
      <c r="G9" s="4">
        <v>11</v>
      </c>
      <c r="H9" s="4">
        <v>6</v>
      </c>
      <c r="I9" s="3">
        <f>J9+K9+L9</f>
        <v>528</v>
      </c>
      <c r="J9" s="4">
        <v>6</v>
      </c>
      <c r="K9" s="4">
        <v>0</v>
      </c>
      <c r="L9" s="4">
        <v>522</v>
      </c>
      <c r="M9" s="4">
        <v>531</v>
      </c>
      <c r="N9" s="4"/>
      <c r="O9" s="24">
        <f t="shared" si="1"/>
        <v>0.48219178082191783</v>
      </c>
      <c r="P9" s="28">
        <f t="shared" ref="P9:P34" si="3">B9+I9</f>
        <v>1095</v>
      </c>
      <c r="Q9" s="13"/>
      <c r="R9" s="5">
        <v>22</v>
      </c>
    </row>
    <row r="10" spans="1:23" x14ac:dyDescent="0.2">
      <c r="A10" s="15">
        <v>2012</v>
      </c>
      <c r="B10" s="7">
        <f t="shared" si="2"/>
        <v>553</v>
      </c>
      <c r="C10" s="4">
        <f>340+154</f>
        <v>494</v>
      </c>
      <c r="D10" s="4">
        <v>59</v>
      </c>
      <c r="E10" s="4">
        <v>33</v>
      </c>
      <c r="F10" s="4">
        <f t="shared" ref="F10:F23" si="4">C10+D10-G10-H10</f>
        <v>534</v>
      </c>
      <c r="G10" s="4">
        <v>12</v>
      </c>
      <c r="H10" s="4">
        <v>7</v>
      </c>
      <c r="I10" s="3">
        <v>560</v>
      </c>
      <c r="J10" s="4">
        <v>5</v>
      </c>
      <c r="K10" s="4">
        <v>1</v>
      </c>
      <c r="L10" s="4">
        <v>554</v>
      </c>
      <c r="M10" s="4"/>
      <c r="N10" s="4"/>
      <c r="O10" s="24">
        <f t="shared" si="1"/>
        <v>0.50314465408805031</v>
      </c>
      <c r="P10" s="28">
        <f t="shared" si="3"/>
        <v>1113</v>
      </c>
      <c r="Q10" s="4">
        <v>19</v>
      </c>
      <c r="R10" s="5">
        <v>21</v>
      </c>
    </row>
    <row r="11" spans="1:23" x14ac:dyDescent="0.2">
      <c r="A11" s="16">
        <v>2011</v>
      </c>
      <c r="B11" s="7">
        <f t="shared" si="2"/>
        <v>538</v>
      </c>
      <c r="C11" s="4">
        <f>330+160</f>
        <v>490</v>
      </c>
      <c r="D11" s="4">
        <v>48</v>
      </c>
      <c r="E11" s="4">
        <v>23</v>
      </c>
      <c r="F11" s="4">
        <f t="shared" si="4"/>
        <v>518</v>
      </c>
      <c r="G11" s="4">
        <v>10</v>
      </c>
      <c r="H11" s="4">
        <v>10</v>
      </c>
      <c r="I11" s="3">
        <v>555</v>
      </c>
      <c r="J11" s="8">
        <v>4</v>
      </c>
      <c r="K11" s="8"/>
      <c r="L11" s="8">
        <v>551</v>
      </c>
      <c r="M11" s="8"/>
      <c r="N11" s="8"/>
      <c r="O11" s="24">
        <f t="shared" si="1"/>
        <v>0.50777676120768522</v>
      </c>
      <c r="P11" s="28">
        <f t="shared" si="3"/>
        <v>1093</v>
      </c>
      <c r="Q11" s="4">
        <v>19</v>
      </c>
      <c r="R11" s="6">
        <v>21</v>
      </c>
    </row>
    <row r="12" spans="1:23" x14ac:dyDescent="0.2">
      <c r="A12" s="16">
        <v>2010</v>
      </c>
      <c r="B12" s="7">
        <f t="shared" si="2"/>
        <v>536</v>
      </c>
      <c r="C12" s="4">
        <v>492</v>
      </c>
      <c r="D12" s="4">
        <v>44</v>
      </c>
      <c r="E12" s="4">
        <v>27</v>
      </c>
      <c r="F12" s="4">
        <f t="shared" si="4"/>
        <v>516</v>
      </c>
      <c r="G12" s="4">
        <v>12</v>
      </c>
      <c r="H12" s="4">
        <v>8</v>
      </c>
      <c r="I12" s="3">
        <v>513</v>
      </c>
      <c r="J12" s="8">
        <v>2</v>
      </c>
      <c r="K12" s="8"/>
      <c r="L12" s="8">
        <v>511</v>
      </c>
      <c r="M12" s="8"/>
      <c r="N12" s="8"/>
      <c r="O12" s="24">
        <f t="shared" si="1"/>
        <v>0.48903717826501431</v>
      </c>
      <c r="P12" s="28">
        <f t="shared" si="3"/>
        <v>1049</v>
      </c>
      <c r="Q12" s="4">
        <v>19</v>
      </c>
      <c r="R12" s="6">
        <v>22</v>
      </c>
    </row>
    <row r="13" spans="1:23" x14ac:dyDescent="0.2">
      <c r="A13" s="16">
        <v>2009</v>
      </c>
      <c r="B13" s="7">
        <f t="shared" si="2"/>
        <v>527</v>
      </c>
      <c r="C13" s="8">
        <v>482</v>
      </c>
      <c r="D13" s="8">
        <v>45</v>
      </c>
      <c r="E13" s="8">
        <v>32</v>
      </c>
      <c r="F13" s="8">
        <f t="shared" si="4"/>
        <v>509</v>
      </c>
      <c r="G13" s="8">
        <v>12</v>
      </c>
      <c r="H13" s="8">
        <v>6</v>
      </c>
      <c r="I13" s="7">
        <v>530</v>
      </c>
      <c r="J13" s="8">
        <v>2</v>
      </c>
      <c r="K13" s="8"/>
      <c r="L13" s="8">
        <v>528</v>
      </c>
      <c r="M13" s="8"/>
      <c r="N13" s="8"/>
      <c r="O13" s="24">
        <f t="shared" si="1"/>
        <v>0.50141911069063383</v>
      </c>
      <c r="P13" s="28">
        <f t="shared" si="3"/>
        <v>1057</v>
      </c>
      <c r="Q13" s="17">
        <v>19</v>
      </c>
      <c r="R13" s="6">
        <v>21</v>
      </c>
    </row>
    <row r="14" spans="1:23" x14ac:dyDescent="0.2">
      <c r="A14" s="16">
        <v>2008</v>
      </c>
      <c r="B14" s="7">
        <f t="shared" si="2"/>
        <v>512</v>
      </c>
      <c r="C14" s="8">
        <v>466</v>
      </c>
      <c r="D14" s="8">
        <v>46</v>
      </c>
      <c r="E14" s="8">
        <v>35</v>
      </c>
      <c r="F14" s="8">
        <f t="shared" si="4"/>
        <v>496</v>
      </c>
      <c r="G14" s="8">
        <v>11</v>
      </c>
      <c r="H14" s="8">
        <v>5</v>
      </c>
      <c r="I14" s="7">
        <v>483</v>
      </c>
      <c r="J14" s="8">
        <v>3</v>
      </c>
      <c r="K14" s="8"/>
      <c r="L14" s="8">
        <v>480</v>
      </c>
      <c r="M14" s="8"/>
      <c r="N14" s="8"/>
      <c r="O14" s="24">
        <f t="shared" si="1"/>
        <v>0.48542713567839196</v>
      </c>
      <c r="P14" s="28">
        <f t="shared" si="3"/>
        <v>995</v>
      </c>
      <c r="Q14" s="17">
        <v>19</v>
      </c>
      <c r="R14" s="6">
        <v>23</v>
      </c>
    </row>
    <row r="15" spans="1:23" x14ac:dyDescent="0.2">
      <c r="A15" s="16">
        <v>2007</v>
      </c>
      <c r="B15" s="7">
        <f t="shared" si="2"/>
        <v>509</v>
      </c>
      <c r="C15" s="8">
        <v>465</v>
      </c>
      <c r="D15" s="8">
        <v>44</v>
      </c>
      <c r="E15" s="8">
        <v>33</v>
      </c>
      <c r="F15" s="8">
        <f t="shared" si="4"/>
        <v>491</v>
      </c>
      <c r="G15" s="8">
        <v>12</v>
      </c>
      <c r="H15" s="8">
        <v>6</v>
      </c>
      <c r="I15" s="7">
        <v>428</v>
      </c>
      <c r="J15" s="8">
        <v>3</v>
      </c>
      <c r="K15" s="8"/>
      <c r="L15" s="8">
        <v>425</v>
      </c>
      <c r="M15" s="8">
        <v>424</v>
      </c>
      <c r="N15" s="8"/>
      <c r="O15" s="24">
        <f t="shared" si="1"/>
        <v>0.45677694770544292</v>
      </c>
      <c r="P15" s="28">
        <f t="shared" si="3"/>
        <v>937</v>
      </c>
      <c r="Q15" s="17">
        <v>19</v>
      </c>
      <c r="R15" s="6">
        <v>21</v>
      </c>
    </row>
    <row r="16" spans="1:23" x14ac:dyDescent="0.2">
      <c r="A16" s="16">
        <v>2006</v>
      </c>
      <c r="B16" s="7">
        <f t="shared" si="2"/>
        <v>488</v>
      </c>
      <c r="C16" s="8">
        <v>451</v>
      </c>
      <c r="D16" s="8">
        <v>37</v>
      </c>
      <c r="E16" s="8">
        <v>30</v>
      </c>
      <c r="F16" s="8">
        <f t="shared" si="4"/>
        <v>471</v>
      </c>
      <c r="G16" s="8">
        <v>12</v>
      </c>
      <c r="H16" s="8">
        <v>5</v>
      </c>
      <c r="I16" s="7">
        <v>435</v>
      </c>
      <c r="J16" s="8"/>
      <c r="K16" s="8"/>
      <c r="L16" s="8"/>
      <c r="M16" s="8">
        <v>435</v>
      </c>
      <c r="N16" s="8"/>
      <c r="O16" s="24">
        <f t="shared" si="1"/>
        <v>0.47128927410617549</v>
      </c>
      <c r="P16" s="28">
        <f t="shared" si="3"/>
        <v>923</v>
      </c>
      <c r="Q16" s="17">
        <v>19</v>
      </c>
      <c r="R16" s="6">
        <v>22</v>
      </c>
    </row>
    <row r="17" spans="1:18" x14ac:dyDescent="0.2">
      <c r="A17" s="16">
        <v>2005</v>
      </c>
      <c r="B17" s="7">
        <f t="shared" si="2"/>
        <v>465</v>
      </c>
      <c r="C17" s="8">
        <v>430</v>
      </c>
      <c r="D17" s="8">
        <v>35</v>
      </c>
      <c r="E17" s="8">
        <v>24</v>
      </c>
      <c r="F17" s="8">
        <f t="shared" si="4"/>
        <v>449</v>
      </c>
      <c r="G17" s="8">
        <v>11</v>
      </c>
      <c r="H17" s="8">
        <v>5</v>
      </c>
      <c r="I17" s="7">
        <v>441</v>
      </c>
      <c r="J17" s="8"/>
      <c r="K17" s="8"/>
      <c r="L17" s="8"/>
      <c r="M17" s="8">
        <v>441</v>
      </c>
      <c r="N17" s="8"/>
      <c r="O17" s="24">
        <f t="shared" si="1"/>
        <v>0.48675496688741721</v>
      </c>
      <c r="P17" s="28">
        <f t="shared" si="3"/>
        <v>906</v>
      </c>
      <c r="Q17" s="17">
        <v>20</v>
      </c>
      <c r="R17" s="6">
        <v>23</v>
      </c>
    </row>
    <row r="18" spans="1:18" x14ac:dyDescent="0.2">
      <c r="A18" s="16">
        <v>2004</v>
      </c>
      <c r="B18" s="7">
        <f t="shared" si="2"/>
        <v>452</v>
      </c>
      <c r="C18" s="8">
        <v>422</v>
      </c>
      <c r="D18" s="8">
        <v>30</v>
      </c>
      <c r="E18" s="8">
        <v>24</v>
      </c>
      <c r="F18" s="8">
        <f t="shared" si="4"/>
        <v>434</v>
      </c>
      <c r="G18" s="8">
        <v>13</v>
      </c>
      <c r="H18" s="8">
        <v>5</v>
      </c>
      <c r="I18" s="7">
        <v>398</v>
      </c>
      <c r="J18" s="8"/>
      <c r="K18" s="8"/>
      <c r="L18" s="8"/>
      <c r="M18" s="8">
        <v>405</v>
      </c>
      <c r="N18" s="8">
        <v>370</v>
      </c>
      <c r="O18" s="24">
        <f t="shared" si="1"/>
        <v>0.46823529411764708</v>
      </c>
      <c r="P18" s="28">
        <f t="shared" si="3"/>
        <v>850</v>
      </c>
      <c r="Q18" s="17">
        <v>19.899999999999999</v>
      </c>
      <c r="R18" s="6">
        <v>22</v>
      </c>
    </row>
    <row r="19" spans="1:18" x14ac:dyDescent="0.2">
      <c r="A19" s="16">
        <v>2003</v>
      </c>
      <c r="B19" s="7">
        <f t="shared" si="2"/>
        <v>442</v>
      </c>
      <c r="C19" s="8">
        <v>420</v>
      </c>
      <c r="D19" s="8">
        <v>22</v>
      </c>
      <c r="E19" s="8">
        <v>16</v>
      </c>
      <c r="F19" s="8">
        <f t="shared" si="4"/>
        <v>425</v>
      </c>
      <c r="G19" s="8">
        <v>12</v>
      </c>
      <c r="H19" s="8">
        <v>5</v>
      </c>
      <c r="I19" s="7">
        <v>361</v>
      </c>
      <c r="J19" s="8"/>
      <c r="K19" s="8"/>
      <c r="L19" s="8"/>
      <c r="M19" s="8"/>
      <c r="N19" s="8"/>
      <c r="O19" s="24">
        <f t="shared" si="1"/>
        <v>0.44956413449564137</v>
      </c>
      <c r="P19" s="28">
        <f t="shared" si="3"/>
        <v>803</v>
      </c>
      <c r="Q19" s="17">
        <v>19.850000000000001</v>
      </c>
      <c r="R19" s="6">
        <v>23</v>
      </c>
    </row>
    <row r="20" spans="1:18" x14ac:dyDescent="0.2">
      <c r="A20" s="16">
        <v>2002</v>
      </c>
      <c r="B20" s="7">
        <f t="shared" si="2"/>
        <v>453</v>
      </c>
      <c r="C20" s="8">
        <v>427</v>
      </c>
      <c r="D20" s="8">
        <v>26</v>
      </c>
      <c r="E20" s="8">
        <v>24</v>
      </c>
      <c r="F20" s="8">
        <f t="shared" si="4"/>
        <v>434</v>
      </c>
      <c r="G20" s="8">
        <v>13</v>
      </c>
      <c r="H20" s="8">
        <v>6</v>
      </c>
      <c r="I20" s="7">
        <v>354</v>
      </c>
      <c r="J20" s="8"/>
      <c r="K20" s="8"/>
      <c r="L20" s="8"/>
      <c r="M20" s="8"/>
      <c r="N20" s="8"/>
      <c r="O20" s="24">
        <f t="shared" si="1"/>
        <v>0.43866171003717475</v>
      </c>
      <c r="P20" s="28">
        <f t="shared" si="3"/>
        <v>807</v>
      </c>
      <c r="Q20" s="17">
        <v>19.04</v>
      </c>
      <c r="R20" s="6"/>
    </row>
    <row r="21" spans="1:18" x14ac:dyDescent="0.2">
      <c r="A21" s="16">
        <v>2001</v>
      </c>
      <c r="B21" s="7">
        <f t="shared" si="2"/>
        <v>441</v>
      </c>
      <c r="C21" s="8">
        <v>410</v>
      </c>
      <c r="D21" s="8">
        <v>31</v>
      </c>
      <c r="E21" s="8">
        <v>29</v>
      </c>
      <c r="F21" s="8">
        <f t="shared" si="4"/>
        <v>424</v>
      </c>
      <c r="G21" s="8">
        <v>12</v>
      </c>
      <c r="H21" s="8">
        <v>5</v>
      </c>
      <c r="I21" s="7">
        <v>361</v>
      </c>
      <c r="J21" s="8"/>
      <c r="K21" s="8"/>
      <c r="L21" s="8"/>
      <c r="M21" s="8"/>
      <c r="N21" s="8"/>
      <c r="O21" s="24">
        <f t="shared" si="1"/>
        <v>0.45012468827930174</v>
      </c>
      <c r="P21" s="28">
        <f t="shared" si="3"/>
        <v>802</v>
      </c>
      <c r="Q21" s="17">
        <v>19.2</v>
      </c>
      <c r="R21" s="6"/>
    </row>
    <row r="22" spans="1:18" x14ac:dyDescent="0.2">
      <c r="A22" s="16">
        <v>2000</v>
      </c>
      <c r="B22" s="7">
        <f t="shared" si="2"/>
        <v>421</v>
      </c>
      <c r="C22" s="8">
        <v>395</v>
      </c>
      <c r="D22" s="8">
        <v>26</v>
      </c>
      <c r="E22" s="8">
        <v>26</v>
      </c>
      <c r="F22" s="8">
        <f t="shared" si="4"/>
        <v>406</v>
      </c>
      <c r="G22" s="8">
        <v>10</v>
      </c>
      <c r="H22" s="8">
        <v>5</v>
      </c>
      <c r="I22" s="7">
        <v>329</v>
      </c>
      <c r="J22" s="8"/>
      <c r="K22" s="8"/>
      <c r="L22" s="8"/>
      <c r="M22" s="8"/>
      <c r="N22" s="8"/>
      <c r="O22" s="24">
        <f t="shared" si="1"/>
        <v>0.43866666666666665</v>
      </c>
      <c r="P22" s="28">
        <f t="shared" si="3"/>
        <v>750</v>
      </c>
      <c r="Q22" s="8">
        <v>19</v>
      </c>
      <c r="R22" s="18"/>
    </row>
    <row r="23" spans="1:18" x14ac:dyDescent="0.2">
      <c r="A23" s="16">
        <v>1999</v>
      </c>
      <c r="B23" s="7">
        <f t="shared" si="2"/>
        <v>410</v>
      </c>
      <c r="C23" s="8">
        <v>383</v>
      </c>
      <c r="D23" s="8">
        <v>27</v>
      </c>
      <c r="E23" s="8">
        <v>27</v>
      </c>
      <c r="F23" s="8">
        <f t="shared" si="4"/>
        <v>393</v>
      </c>
      <c r="G23" s="8">
        <v>10</v>
      </c>
      <c r="H23" s="8">
        <v>7</v>
      </c>
      <c r="I23" s="7">
        <v>310</v>
      </c>
      <c r="J23" s="8"/>
      <c r="K23" s="8"/>
      <c r="L23" s="8"/>
      <c r="M23" s="8"/>
      <c r="N23" s="8"/>
      <c r="O23" s="24">
        <f t="shared" si="1"/>
        <v>0.43055555555555558</v>
      </c>
      <c r="P23" s="28">
        <f t="shared" si="3"/>
        <v>720</v>
      </c>
      <c r="Q23" s="17">
        <v>18.2</v>
      </c>
      <c r="R23" s="18"/>
    </row>
    <row r="24" spans="1:18" x14ac:dyDescent="0.2">
      <c r="A24" s="16">
        <v>1998</v>
      </c>
      <c r="B24" s="7">
        <f t="shared" si="2"/>
        <v>408</v>
      </c>
      <c r="C24" s="8">
        <v>382</v>
      </c>
      <c r="D24" s="8">
        <v>26</v>
      </c>
      <c r="E24" s="8">
        <v>26</v>
      </c>
      <c r="F24" s="8">
        <v>390</v>
      </c>
      <c r="G24" s="8"/>
      <c r="H24" s="8"/>
      <c r="I24" s="7">
        <v>321</v>
      </c>
      <c r="J24" s="8"/>
      <c r="K24" s="8"/>
      <c r="L24" s="8"/>
      <c r="M24" s="8"/>
      <c r="N24" s="8"/>
      <c r="O24" s="24">
        <f t="shared" si="1"/>
        <v>0.44032921810699588</v>
      </c>
      <c r="P24" s="28">
        <f t="shared" si="3"/>
        <v>729</v>
      </c>
      <c r="Q24" s="8">
        <v>19</v>
      </c>
      <c r="R24" s="18"/>
    </row>
    <row r="25" spans="1:18" x14ac:dyDescent="0.2">
      <c r="A25" s="16">
        <v>1997</v>
      </c>
      <c r="B25" s="7">
        <f t="shared" si="2"/>
        <v>397</v>
      </c>
      <c r="C25" s="8">
        <v>372</v>
      </c>
      <c r="D25" s="8">
        <v>25</v>
      </c>
      <c r="E25" s="8">
        <v>25</v>
      </c>
      <c r="F25" s="8">
        <v>380</v>
      </c>
      <c r="G25" s="8"/>
      <c r="H25" s="8"/>
      <c r="I25" s="7">
        <v>296</v>
      </c>
      <c r="J25" s="8"/>
      <c r="K25" s="8"/>
      <c r="L25" s="8"/>
      <c r="M25" s="8"/>
      <c r="N25" s="8"/>
      <c r="O25" s="24">
        <f t="shared" si="1"/>
        <v>0.42712842712842713</v>
      </c>
      <c r="P25" s="28">
        <f t="shared" si="3"/>
        <v>693</v>
      </c>
      <c r="Q25" s="8">
        <v>19</v>
      </c>
      <c r="R25" s="18"/>
    </row>
    <row r="26" spans="1:18" x14ac:dyDescent="0.2">
      <c r="A26" s="16">
        <v>1996</v>
      </c>
      <c r="B26" s="7">
        <f t="shared" si="2"/>
        <v>380</v>
      </c>
      <c r="C26" s="8">
        <v>353</v>
      </c>
      <c r="D26" s="8">
        <v>27</v>
      </c>
      <c r="E26" s="8">
        <v>27</v>
      </c>
      <c r="F26" s="8">
        <v>364</v>
      </c>
      <c r="G26" s="8"/>
      <c r="H26" s="8"/>
      <c r="I26" s="7">
        <v>317</v>
      </c>
      <c r="J26" s="8"/>
      <c r="K26" s="8"/>
      <c r="L26" s="8"/>
      <c r="M26" s="8"/>
      <c r="N26" s="8"/>
      <c r="O26" s="24">
        <f t="shared" si="1"/>
        <v>0.45480631276901007</v>
      </c>
      <c r="P26" s="28">
        <f t="shared" si="3"/>
        <v>697</v>
      </c>
      <c r="Q26" s="8">
        <v>19</v>
      </c>
      <c r="R26" s="18"/>
    </row>
    <row r="27" spans="1:18" x14ac:dyDescent="0.2">
      <c r="A27" s="16">
        <v>1995</v>
      </c>
      <c r="B27" s="7">
        <f t="shared" si="2"/>
        <v>374</v>
      </c>
      <c r="C27" s="8">
        <v>354</v>
      </c>
      <c r="D27" s="8">
        <v>20</v>
      </c>
      <c r="E27" s="8">
        <v>20</v>
      </c>
      <c r="F27" s="8">
        <v>357</v>
      </c>
      <c r="G27" s="8"/>
      <c r="H27" s="8"/>
      <c r="I27" s="7">
        <v>283</v>
      </c>
      <c r="J27" s="8"/>
      <c r="K27" s="8"/>
      <c r="L27" s="8"/>
      <c r="M27" s="8"/>
      <c r="N27" s="8"/>
      <c r="O27" s="24">
        <f t="shared" si="1"/>
        <v>0.43074581430745812</v>
      </c>
      <c r="P27" s="28">
        <f t="shared" si="3"/>
        <v>657</v>
      </c>
      <c r="Q27" s="8">
        <v>19</v>
      </c>
      <c r="R27" s="18"/>
    </row>
    <row r="28" spans="1:18" x14ac:dyDescent="0.2">
      <c r="A28" s="16">
        <v>1994</v>
      </c>
      <c r="B28" s="7">
        <f t="shared" si="2"/>
        <v>376</v>
      </c>
      <c r="C28" s="8">
        <v>358</v>
      </c>
      <c r="D28" s="8">
        <v>18</v>
      </c>
      <c r="E28" s="8">
        <v>18</v>
      </c>
      <c r="F28" s="8">
        <v>358</v>
      </c>
      <c r="G28" s="8"/>
      <c r="H28" s="8"/>
      <c r="I28" s="7">
        <v>283</v>
      </c>
      <c r="J28" s="8"/>
      <c r="K28" s="8"/>
      <c r="L28" s="8"/>
      <c r="M28" s="8"/>
      <c r="N28" s="8"/>
      <c r="O28" s="24">
        <f t="shared" si="1"/>
        <v>0.42943854324734448</v>
      </c>
      <c r="P28" s="28">
        <f t="shared" si="3"/>
        <v>659</v>
      </c>
      <c r="Q28" s="8">
        <v>19</v>
      </c>
      <c r="R28" s="18"/>
    </row>
    <row r="29" spans="1:18" x14ac:dyDescent="0.2">
      <c r="A29" s="16">
        <v>1993</v>
      </c>
      <c r="B29" s="7">
        <f t="shared" si="2"/>
        <v>373</v>
      </c>
      <c r="C29" s="8">
        <v>359</v>
      </c>
      <c r="D29" s="8">
        <v>14</v>
      </c>
      <c r="E29" s="8">
        <v>14</v>
      </c>
      <c r="F29" s="8">
        <v>355</v>
      </c>
      <c r="G29" s="8"/>
      <c r="H29" s="8"/>
      <c r="I29" s="7">
        <v>263</v>
      </c>
      <c r="J29" s="8"/>
      <c r="K29" s="8"/>
      <c r="L29" s="8"/>
      <c r="M29" s="8"/>
      <c r="N29" s="8"/>
      <c r="O29" s="24">
        <f t="shared" si="1"/>
        <v>0.41352201257861637</v>
      </c>
      <c r="P29" s="28">
        <f t="shared" si="3"/>
        <v>636</v>
      </c>
      <c r="Q29" s="8">
        <v>19</v>
      </c>
      <c r="R29" s="18"/>
    </row>
    <row r="30" spans="1:18" x14ac:dyDescent="0.2">
      <c r="A30" s="16">
        <v>1992</v>
      </c>
      <c r="B30" s="7">
        <f t="shared" si="2"/>
        <v>369</v>
      </c>
      <c r="C30" s="8">
        <v>357</v>
      </c>
      <c r="D30" s="8">
        <v>12</v>
      </c>
      <c r="E30" s="8">
        <v>12</v>
      </c>
      <c r="F30" s="8">
        <v>361</v>
      </c>
      <c r="G30" s="8"/>
      <c r="H30" s="8"/>
      <c r="I30" s="7">
        <v>253</v>
      </c>
      <c r="J30" s="8"/>
      <c r="K30" s="8"/>
      <c r="L30" s="8"/>
      <c r="M30" s="8"/>
      <c r="N30" s="8"/>
      <c r="O30" s="24">
        <f t="shared" si="1"/>
        <v>0.40675241157556269</v>
      </c>
      <c r="P30" s="28">
        <f t="shared" si="3"/>
        <v>622</v>
      </c>
      <c r="Q30" s="8">
        <v>19</v>
      </c>
      <c r="R30" s="18"/>
    </row>
    <row r="31" spans="1:18" x14ac:dyDescent="0.2">
      <c r="A31" s="16">
        <v>1991</v>
      </c>
      <c r="B31" s="7">
        <f t="shared" si="2"/>
        <v>385</v>
      </c>
      <c r="C31" s="8">
        <v>370</v>
      </c>
      <c r="D31" s="8">
        <v>15</v>
      </c>
      <c r="E31" s="8">
        <v>15</v>
      </c>
      <c r="F31" s="8">
        <v>368</v>
      </c>
      <c r="G31" s="8"/>
      <c r="H31" s="8"/>
      <c r="I31" s="7">
        <v>241</v>
      </c>
      <c r="J31" s="8"/>
      <c r="K31" s="8"/>
      <c r="L31" s="8"/>
      <c r="M31" s="8"/>
      <c r="N31" s="8"/>
      <c r="O31" s="24">
        <f t="shared" si="1"/>
        <v>0.38498402555910544</v>
      </c>
      <c r="P31" s="28">
        <f t="shared" si="3"/>
        <v>626</v>
      </c>
      <c r="Q31" s="8">
        <v>19</v>
      </c>
      <c r="R31" s="18"/>
    </row>
    <row r="32" spans="1:18" x14ac:dyDescent="0.2">
      <c r="A32" s="16">
        <v>1990</v>
      </c>
      <c r="B32" s="7">
        <f t="shared" si="2"/>
        <v>376</v>
      </c>
      <c r="C32" s="8">
        <v>353</v>
      </c>
      <c r="D32" s="8">
        <v>23</v>
      </c>
      <c r="E32" s="8">
        <v>23</v>
      </c>
      <c r="F32" s="8">
        <v>359</v>
      </c>
      <c r="G32" s="8"/>
      <c r="H32" s="8"/>
      <c r="I32" s="7">
        <v>231</v>
      </c>
      <c r="J32" s="8"/>
      <c r="K32" s="8"/>
      <c r="L32" s="8"/>
      <c r="M32" s="8"/>
      <c r="N32" s="8"/>
      <c r="O32" s="24">
        <f t="shared" si="1"/>
        <v>0.38056013179571663</v>
      </c>
      <c r="P32" s="28">
        <f t="shared" si="3"/>
        <v>607</v>
      </c>
      <c r="Q32" s="8">
        <v>19</v>
      </c>
      <c r="R32" s="18"/>
    </row>
    <row r="33" spans="1:20" x14ac:dyDescent="0.2">
      <c r="A33" s="16">
        <v>1989</v>
      </c>
      <c r="B33" s="7">
        <f t="shared" si="2"/>
        <v>374</v>
      </c>
      <c r="C33" s="8">
        <v>352</v>
      </c>
      <c r="D33" s="8">
        <v>22</v>
      </c>
      <c r="E33" s="8">
        <v>22</v>
      </c>
      <c r="F33" s="8">
        <v>357</v>
      </c>
      <c r="G33" s="8"/>
      <c r="H33" s="8"/>
      <c r="I33" s="7">
        <v>222</v>
      </c>
      <c r="J33" s="8"/>
      <c r="K33" s="8"/>
      <c r="L33" s="8"/>
      <c r="M33" s="8"/>
      <c r="N33" s="8"/>
      <c r="O33" s="24">
        <f t="shared" si="1"/>
        <v>0.37248322147651008</v>
      </c>
      <c r="P33" s="28">
        <f t="shared" si="3"/>
        <v>596</v>
      </c>
      <c r="Q33" s="8">
        <v>19</v>
      </c>
      <c r="R33" s="18"/>
    </row>
    <row r="34" spans="1:20" x14ac:dyDescent="0.2">
      <c r="A34" s="16">
        <v>1988</v>
      </c>
      <c r="B34" s="7">
        <f t="shared" si="2"/>
        <v>383</v>
      </c>
      <c r="C34" s="8">
        <v>354</v>
      </c>
      <c r="D34" s="8">
        <v>29</v>
      </c>
      <c r="E34" s="8">
        <v>29</v>
      </c>
      <c r="F34" s="8">
        <v>366</v>
      </c>
      <c r="G34" s="8"/>
      <c r="H34" s="8"/>
      <c r="I34" s="7">
        <v>213</v>
      </c>
      <c r="J34" s="8"/>
      <c r="K34" s="8"/>
      <c r="L34" s="8"/>
      <c r="M34" s="8"/>
      <c r="N34" s="8"/>
      <c r="O34" s="24">
        <f t="shared" si="1"/>
        <v>0.35738255033557048</v>
      </c>
      <c r="P34" s="28">
        <f t="shared" si="3"/>
        <v>596</v>
      </c>
      <c r="Q34" s="8">
        <v>19</v>
      </c>
      <c r="R34" s="18"/>
    </row>
    <row r="35" spans="1:20" ht="13.5" thickBot="1" x14ac:dyDescent="0.25">
      <c r="A35" s="19">
        <v>1987</v>
      </c>
      <c r="B35" s="20"/>
      <c r="C35" s="21">
        <v>350</v>
      </c>
      <c r="D35" s="21"/>
      <c r="E35" s="21"/>
      <c r="F35" s="21"/>
      <c r="G35" s="21"/>
      <c r="H35" s="21"/>
      <c r="I35" s="20"/>
      <c r="J35" s="21"/>
      <c r="K35" s="21"/>
      <c r="L35" s="21"/>
      <c r="M35" s="21"/>
      <c r="N35" s="21"/>
      <c r="O35" s="25"/>
      <c r="P35" s="29"/>
      <c r="Q35" s="22"/>
      <c r="R35" s="23"/>
    </row>
    <row r="36" spans="1:20" ht="13.5" thickTop="1" x14ac:dyDescent="0.2">
      <c r="S36" s="2"/>
      <c r="T36" s="2"/>
    </row>
    <row r="37" spans="1:20" x14ac:dyDescent="0.2">
      <c r="S37" s="2"/>
      <c r="T37" s="2"/>
    </row>
    <row r="38" spans="1:20" x14ac:dyDescent="0.2">
      <c r="A38" s="1" t="s">
        <v>9</v>
      </c>
    </row>
    <row r="39" spans="1:20" x14ac:dyDescent="0.2">
      <c r="A39" s="1" t="s">
        <v>10</v>
      </c>
    </row>
    <row r="40" spans="1:20" x14ac:dyDescent="0.2">
      <c r="A40" s="1" t="s">
        <v>16</v>
      </c>
    </row>
    <row r="41" spans="1:20" x14ac:dyDescent="0.2">
      <c r="A41" s="1" t="s">
        <v>11</v>
      </c>
    </row>
    <row r="42" spans="1:20" x14ac:dyDescent="0.2">
      <c r="A42" s="1" t="s">
        <v>12</v>
      </c>
    </row>
  </sheetData>
  <mergeCells count="4">
    <mergeCell ref="B3:H3"/>
    <mergeCell ref="I3:O3"/>
    <mergeCell ref="A1:P1"/>
    <mergeCell ref="A2:P2"/>
  </mergeCells>
  <printOptions horizontalCentered="1"/>
  <pageMargins left="0.6" right="0.25" top="1" bottom="1" header="0.5" footer="0.5"/>
  <pageSetup scale="84" orientation="landscape" r:id="rId1"/>
  <headerFooter alignWithMargins="0">
    <oddFooter>&amp;LOIRA  &amp;F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A17" sqref="A17"/>
    </sheetView>
  </sheetViews>
  <sheetFormatPr defaultRowHeight="15" x14ac:dyDescent="0.25"/>
  <cols>
    <col min="6" max="6" width="10.28515625" customWidth="1"/>
    <col min="7" max="7" width="11.28515625" customWidth="1"/>
    <col min="8" max="8" width="10.28515625" customWidth="1"/>
    <col min="9" max="9" width="15.5703125" customWidth="1"/>
  </cols>
  <sheetData>
    <row r="1" spans="1:22" s="1" customFormat="1" ht="15.75" thickTop="1" x14ac:dyDescent="0.25">
      <c r="A1" s="62" t="s">
        <v>25</v>
      </c>
      <c r="B1" s="64"/>
      <c r="C1" s="64"/>
      <c r="D1" s="64"/>
      <c r="E1" s="64"/>
      <c r="F1" s="64"/>
      <c r="G1" s="64"/>
      <c r="H1" s="64"/>
      <c r="I1" s="64"/>
      <c r="J1" s="6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1" customFormat="1" ht="15.75" thickBot="1" x14ac:dyDescent="0.3">
      <c r="A2" s="66" t="s">
        <v>34</v>
      </c>
      <c r="B2" s="67"/>
      <c r="C2" s="67"/>
      <c r="D2" s="67"/>
      <c r="E2" s="67"/>
      <c r="F2" s="67"/>
      <c r="G2" s="67"/>
      <c r="H2" s="67"/>
      <c r="I2" s="67"/>
      <c r="J2" s="68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5.75" thickTop="1" x14ac:dyDescent="0.25">
      <c r="A3" s="32"/>
      <c r="B3" s="62" t="s">
        <v>20</v>
      </c>
      <c r="C3" s="63"/>
      <c r="D3" s="63"/>
      <c r="E3" s="63"/>
      <c r="F3" s="63"/>
      <c r="G3" s="33"/>
      <c r="H3" s="33"/>
      <c r="I3" s="37" t="s">
        <v>21</v>
      </c>
      <c r="J3" s="37" t="s">
        <v>29</v>
      </c>
    </row>
    <row r="4" spans="1:22" ht="75" x14ac:dyDescent="0.25">
      <c r="A4" s="34"/>
      <c r="B4" s="38" t="s">
        <v>0</v>
      </c>
      <c r="C4" s="39" t="s">
        <v>7</v>
      </c>
      <c r="D4" s="39" t="s">
        <v>8</v>
      </c>
      <c r="E4" s="39" t="s">
        <v>4</v>
      </c>
      <c r="F4" s="39" t="s">
        <v>31</v>
      </c>
      <c r="G4" s="39" t="s">
        <v>32</v>
      </c>
      <c r="H4" s="39" t="s">
        <v>35</v>
      </c>
      <c r="I4" s="40" t="s">
        <v>26</v>
      </c>
      <c r="J4" s="40" t="s">
        <v>30</v>
      </c>
    </row>
    <row r="5" spans="1:22" x14ac:dyDescent="0.25">
      <c r="A5" s="41">
        <v>2017</v>
      </c>
      <c r="B5" s="38">
        <v>36</v>
      </c>
      <c r="C5" s="39">
        <v>36</v>
      </c>
      <c r="D5" s="39">
        <v>0</v>
      </c>
      <c r="E5" s="39">
        <v>3</v>
      </c>
      <c r="F5" s="42">
        <f t="shared" ref="F5:F6" si="0">C5+D5-E5</f>
        <v>33</v>
      </c>
      <c r="G5" s="39">
        <v>475</v>
      </c>
      <c r="H5" s="52">
        <f t="shared" ref="H5" si="1">G5/F5</f>
        <v>14.393939393939394</v>
      </c>
      <c r="I5" s="40">
        <v>6</v>
      </c>
      <c r="J5" s="35">
        <f t="shared" ref="J5:J7" si="2">B5+I5</f>
        <v>42</v>
      </c>
    </row>
    <row r="6" spans="1:22" x14ac:dyDescent="0.25">
      <c r="A6" s="41">
        <v>2016</v>
      </c>
      <c r="B6" s="38">
        <v>39</v>
      </c>
      <c r="C6" s="39">
        <v>39</v>
      </c>
      <c r="D6" s="39">
        <v>0</v>
      </c>
      <c r="E6" s="39">
        <v>3</v>
      </c>
      <c r="F6" s="42">
        <f t="shared" si="0"/>
        <v>36</v>
      </c>
      <c r="G6" s="39">
        <v>443</v>
      </c>
      <c r="H6" s="52">
        <f t="shared" ref="H6:H10" si="3">G6/F6</f>
        <v>12.305555555555555</v>
      </c>
      <c r="I6" s="40">
        <v>2</v>
      </c>
      <c r="J6" s="35">
        <f t="shared" si="2"/>
        <v>41</v>
      </c>
    </row>
    <row r="7" spans="1:22" x14ac:dyDescent="0.25">
      <c r="A7" s="41">
        <v>2015</v>
      </c>
      <c r="B7" s="38">
        <v>31</v>
      </c>
      <c r="C7" s="39">
        <v>31</v>
      </c>
      <c r="D7" s="39">
        <v>0</v>
      </c>
      <c r="E7" s="39">
        <v>3</v>
      </c>
      <c r="F7" s="42">
        <f>C7+D7-E7</f>
        <v>28</v>
      </c>
      <c r="G7" s="42">
        <v>392</v>
      </c>
      <c r="H7" s="43">
        <f t="shared" si="3"/>
        <v>14</v>
      </c>
      <c r="I7" s="40">
        <v>2</v>
      </c>
      <c r="J7" s="35">
        <f t="shared" si="2"/>
        <v>33</v>
      </c>
    </row>
    <row r="8" spans="1:22" x14ac:dyDescent="0.25">
      <c r="A8" s="44">
        <v>2014</v>
      </c>
      <c r="B8" s="45">
        <v>36</v>
      </c>
      <c r="C8" s="42">
        <v>35</v>
      </c>
      <c r="D8" s="42">
        <v>1</v>
      </c>
      <c r="E8" s="42">
        <v>3</v>
      </c>
      <c r="F8" s="42">
        <f>C8+D8-E8</f>
        <v>33</v>
      </c>
      <c r="G8" s="42">
        <v>317</v>
      </c>
      <c r="H8" s="43">
        <f t="shared" si="3"/>
        <v>9.6060606060606055</v>
      </c>
      <c r="I8" s="46">
        <v>2</v>
      </c>
      <c r="J8" s="35">
        <f>B8+I8</f>
        <v>38</v>
      </c>
    </row>
    <row r="9" spans="1:22" x14ac:dyDescent="0.25">
      <c r="A9" s="44">
        <v>2013</v>
      </c>
      <c r="B9" s="45">
        <f>C9+D9</f>
        <v>32</v>
      </c>
      <c r="C9" s="42">
        <v>30</v>
      </c>
      <c r="D9" s="42">
        <v>2</v>
      </c>
      <c r="E9" s="42">
        <v>3</v>
      </c>
      <c r="F9" s="42">
        <f>C9+D9-E9</f>
        <v>29</v>
      </c>
      <c r="G9" s="42">
        <v>223</v>
      </c>
      <c r="H9" s="43">
        <f t="shared" si="3"/>
        <v>7.6896551724137927</v>
      </c>
      <c r="I9" s="46">
        <v>3</v>
      </c>
      <c r="J9" s="35">
        <f>B9+I9</f>
        <v>35</v>
      </c>
    </row>
    <row r="10" spans="1:22" x14ac:dyDescent="0.25">
      <c r="A10" s="44">
        <v>2012</v>
      </c>
      <c r="B10" s="45">
        <f>C10+D10</f>
        <v>29</v>
      </c>
      <c r="C10" s="42">
        <v>28</v>
      </c>
      <c r="D10" s="42">
        <v>1</v>
      </c>
      <c r="E10" s="42">
        <v>3</v>
      </c>
      <c r="F10" s="42">
        <f>C10+D10-E10</f>
        <v>26</v>
      </c>
      <c r="G10" s="42">
        <v>124</v>
      </c>
      <c r="H10" s="43">
        <f t="shared" si="3"/>
        <v>4.7692307692307692</v>
      </c>
      <c r="I10" s="46">
        <v>5</v>
      </c>
      <c r="J10" s="35">
        <f>B10+I10</f>
        <v>34</v>
      </c>
    </row>
    <row r="11" spans="1:22" ht="15.75" thickBot="1" x14ac:dyDescent="0.3">
      <c r="A11" s="47">
        <v>2011</v>
      </c>
      <c r="B11" s="48">
        <f>C11+D11</f>
        <v>16</v>
      </c>
      <c r="C11" s="49">
        <v>16</v>
      </c>
      <c r="D11" s="49">
        <v>0</v>
      </c>
      <c r="E11" s="49">
        <v>2</v>
      </c>
      <c r="F11" s="49">
        <f>C11+D11-E11</f>
        <v>14</v>
      </c>
      <c r="G11" s="49">
        <v>50</v>
      </c>
      <c r="H11" s="50">
        <f>G11/F11</f>
        <v>3.5714285714285716</v>
      </c>
      <c r="I11" s="51">
        <v>0</v>
      </c>
      <c r="J11" s="36">
        <f>B11+I11</f>
        <v>16</v>
      </c>
    </row>
    <row r="12" spans="1:22" ht="15.75" thickTop="1" x14ac:dyDescent="0.25">
      <c r="B12" s="8"/>
      <c r="C12" s="8"/>
      <c r="D12" s="8"/>
      <c r="E12" s="8"/>
      <c r="F12" s="8"/>
      <c r="G12" s="8"/>
      <c r="H12" s="8"/>
    </row>
    <row r="13" spans="1:22" x14ac:dyDescent="0.25">
      <c r="B13" s="8"/>
      <c r="C13" s="8"/>
      <c r="D13" s="8"/>
      <c r="E13" s="8"/>
      <c r="F13" s="8"/>
      <c r="G13" s="8"/>
      <c r="H13" s="8"/>
    </row>
    <row r="14" spans="1:22" x14ac:dyDescent="0.25">
      <c r="B14" s="8"/>
      <c r="C14" s="8"/>
      <c r="D14" s="8"/>
      <c r="E14" s="8"/>
      <c r="F14" s="8"/>
      <c r="G14" s="8"/>
      <c r="H14" s="8"/>
    </row>
    <row r="15" spans="1:22" x14ac:dyDescent="0.25">
      <c r="B15" s="8"/>
      <c r="C15" s="8"/>
      <c r="D15" s="8"/>
      <c r="E15" s="8"/>
      <c r="F15" s="8"/>
      <c r="G15" s="8"/>
      <c r="H15" s="8"/>
    </row>
    <row r="16" spans="1:22" x14ac:dyDescent="0.25">
      <c r="A16" s="31" t="s">
        <v>36</v>
      </c>
      <c r="B16" s="8"/>
      <c r="C16" s="8"/>
      <c r="D16" s="8"/>
      <c r="E16" s="8"/>
    </row>
    <row r="17" spans="1:5" x14ac:dyDescent="0.25">
      <c r="A17" s="8" t="s">
        <v>33</v>
      </c>
      <c r="B17" s="8"/>
      <c r="C17" s="8"/>
      <c r="D17" s="8"/>
      <c r="E17" s="8"/>
    </row>
    <row r="18" spans="1:5" x14ac:dyDescent="0.25">
      <c r="A18" s="8"/>
      <c r="B18" s="8"/>
      <c r="C18" s="8"/>
      <c r="D18" s="8"/>
      <c r="E18" s="8"/>
    </row>
    <row r="19" spans="1:5" x14ac:dyDescent="0.25">
      <c r="A19" s="8"/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8"/>
      <c r="B24" s="8"/>
      <c r="C24" s="8"/>
      <c r="D24" s="8"/>
      <c r="E24" s="8"/>
    </row>
    <row r="25" spans="1:5" x14ac:dyDescent="0.25">
      <c r="A25" s="8"/>
      <c r="B25" s="8"/>
      <c r="C25" s="8"/>
      <c r="D25" s="8"/>
      <c r="E25" s="8"/>
    </row>
    <row r="26" spans="1:5" x14ac:dyDescent="0.25">
      <c r="A26" s="8"/>
      <c r="B26" s="8"/>
      <c r="C26" s="8"/>
      <c r="D26" s="8"/>
      <c r="E26" s="8"/>
    </row>
    <row r="27" spans="1:5" x14ac:dyDescent="0.25">
      <c r="A27" s="8"/>
      <c r="B27" s="8"/>
      <c r="C27" s="8"/>
      <c r="D27" s="8"/>
      <c r="E27" s="8"/>
    </row>
    <row r="28" spans="1:5" x14ac:dyDescent="0.25">
      <c r="A28" s="8"/>
      <c r="B28" s="8"/>
      <c r="C28" s="8"/>
      <c r="D28" s="8"/>
      <c r="E28" s="8"/>
    </row>
    <row r="29" spans="1:5" x14ac:dyDescent="0.25">
      <c r="A29" s="8"/>
      <c r="B29" s="8"/>
      <c r="C29" s="8"/>
      <c r="D29" s="8"/>
      <c r="E29" s="8"/>
    </row>
    <row r="30" spans="1:5" x14ac:dyDescent="0.25">
      <c r="A30" s="8"/>
      <c r="B30" s="8"/>
      <c r="C30" s="8"/>
      <c r="D30" s="8"/>
      <c r="E30" s="8"/>
    </row>
    <row r="31" spans="1:5" x14ac:dyDescent="0.25">
      <c r="A31" s="8"/>
      <c r="B31" s="8"/>
      <c r="C31" s="8"/>
      <c r="D31" s="8"/>
      <c r="E31" s="8"/>
    </row>
    <row r="32" spans="1:5" x14ac:dyDescent="0.25">
      <c r="A32" s="8"/>
      <c r="B32" s="8"/>
      <c r="C32" s="8"/>
      <c r="D32" s="8"/>
      <c r="E32" s="8"/>
    </row>
    <row r="33" spans="1:5" x14ac:dyDescent="0.25">
      <c r="A33" s="8"/>
      <c r="B33" s="8"/>
      <c r="C33" s="8"/>
      <c r="D33" s="8"/>
      <c r="E33" s="8"/>
    </row>
    <row r="34" spans="1:5" x14ac:dyDescent="0.25">
      <c r="A34" s="8"/>
      <c r="B34" s="8"/>
      <c r="C34" s="8"/>
      <c r="D34" s="8"/>
      <c r="E34" s="8"/>
    </row>
  </sheetData>
  <mergeCells count="3">
    <mergeCell ref="B3:F3"/>
    <mergeCell ref="A1:J1"/>
    <mergeCell ref="A2:J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Faculty (non-med)</vt:lpstr>
      <vt:lpstr>Medical Faculty</vt:lpstr>
    </vt:vector>
  </TitlesOfParts>
  <Company>Oakland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</dc:creator>
  <cp:lastModifiedBy>Ramona A. Gale</cp:lastModifiedBy>
  <cp:lastPrinted>2018-06-05T16:21:35Z</cp:lastPrinted>
  <dcterms:created xsi:type="dcterms:W3CDTF">2000-04-17T15:30:25Z</dcterms:created>
  <dcterms:modified xsi:type="dcterms:W3CDTF">2018-06-05T16:22:04Z</dcterms:modified>
</cp:coreProperties>
</file>