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0100" windowHeight="9264"/>
  </bookViews>
  <sheets>
    <sheet name="2007-2008 degrees GRAD" sheetId="1" r:id="rId1"/>
  </sheets>
  <calcPr calcId="144525"/>
</workbook>
</file>

<file path=xl/calcChain.xml><?xml version="1.0" encoding="utf-8"?>
<calcChain xmlns="http://schemas.openxmlformats.org/spreadsheetml/2006/main">
  <c r="F7" i="1" l="1"/>
  <c r="I7" i="1"/>
  <c r="L7" i="1"/>
  <c r="O7" i="1"/>
  <c r="R7" i="1"/>
  <c r="U7" i="1"/>
  <c r="X7" i="1"/>
  <c r="Y7" i="1"/>
  <c r="Z7" i="1"/>
  <c r="AA7" i="1"/>
  <c r="F9" i="1"/>
  <c r="I9" i="1"/>
  <c r="L9" i="1"/>
  <c r="L11" i="1" s="1"/>
  <c r="O9" i="1"/>
  <c r="R9" i="1"/>
  <c r="U9" i="1"/>
  <c r="X9" i="1"/>
  <c r="Y9" i="1"/>
  <c r="Y11" i="1" s="1"/>
  <c r="Z9" i="1"/>
  <c r="F10" i="1"/>
  <c r="I10" i="1"/>
  <c r="I11" i="1" s="1"/>
  <c r="I49" i="1" s="1"/>
  <c r="L10" i="1"/>
  <c r="O10" i="1"/>
  <c r="R10" i="1"/>
  <c r="U10" i="1"/>
  <c r="U11" i="1" s="1"/>
  <c r="U49" i="1" s="1"/>
  <c r="X10" i="1"/>
  <c r="Y10" i="1"/>
  <c r="Z10" i="1"/>
  <c r="AA10" i="1"/>
  <c r="D11" i="1"/>
  <c r="E11" i="1"/>
  <c r="F11" i="1"/>
  <c r="G11" i="1"/>
  <c r="H11" i="1"/>
  <c r="J11" i="1"/>
  <c r="K11" i="1"/>
  <c r="M11" i="1"/>
  <c r="N11" i="1"/>
  <c r="O11" i="1"/>
  <c r="P11" i="1"/>
  <c r="Q11" i="1"/>
  <c r="R11" i="1"/>
  <c r="S11" i="1"/>
  <c r="T11" i="1"/>
  <c r="V11" i="1"/>
  <c r="W11" i="1"/>
  <c r="X11" i="1"/>
  <c r="Z11" i="1"/>
  <c r="F13" i="1"/>
  <c r="I13" i="1"/>
  <c r="L13" i="1"/>
  <c r="AA13" i="1" s="1"/>
  <c r="O13" i="1"/>
  <c r="R13" i="1"/>
  <c r="U13" i="1"/>
  <c r="X13" i="1"/>
  <c r="Y13" i="1"/>
  <c r="Z13" i="1"/>
  <c r="F15" i="1"/>
  <c r="I15" i="1"/>
  <c r="L15" i="1"/>
  <c r="O15" i="1"/>
  <c r="R15" i="1"/>
  <c r="U15" i="1"/>
  <c r="X15" i="1"/>
  <c r="Y15" i="1"/>
  <c r="Z15" i="1"/>
  <c r="AA15" i="1"/>
  <c r="F17" i="1"/>
  <c r="I17" i="1"/>
  <c r="L17" i="1"/>
  <c r="AA17" i="1" s="1"/>
  <c r="O17" i="1"/>
  <c r="R17" i="1"/>
  <c r="U17" i="1"/>
  <c r="X17" i="1"/>
  <c r="Y17" i="1"/>
  <c r="Z17" i="1"/>
  <c r="F19" i="1"/>
  <c r="F21" i="1" s="1"/>
  <c r="I19" i="1"/>
  <c r="L19" i="1"/>
  <c r="O19" i="1"/>
  <c r="R19" i="1"/>
  <c r="R21" i="1" s="1"/>
  <c r="U19" i="1"/>
  <c r="X19" i="1"/>
  <c r="Y19" i="1"/>
  <c r="Z19" i="1"/>
  <c r="AA19" i="1"/>
  <c r="F20" i="1"/>
  <c r="I20" i="1"/>
  <c r="L20" i="1"/>
  <c r="AA20" i="1" s="1"/>
  <c r="O20" i="1"/>
  <c r="O21" i="1" s="1"/>
  <c r="R20" i="1"/>
  <c r="U20" i="1"/>
  <c r="X20" i="1"/>
  <c r="Y20" i="1"/>
  <c r="Z20" i="1"/>
  <c r="D21" i="1"/>
  <c r="E21" i="1"/>
  <c r="Z21" i="1" s="1"/>
  <c r="G21" i="1"/>
  <c r="H21" i="1"/>
  <c r="I21" i="1"/>
  <c r="J21" i="1"/>
  <c r="K21" i="1"/>
  <c r="L21" i="1"/>
  <c r="M21" i="1"/>
  <c r="N21" i="1"/>
  <c r="P21" i="1"/>
  <c r="Q21" i="1"/>
  <c r="S21" i="1"/>
  <c r="T21" i="1"/>
  <c r="U21" i="1"/>
  <c r="V21" i="1"/>
  <c r="W21" i="1"/>
  <c r="X21" i="1"/>
  <c r="Y21" i="1"/>
  <c r="F23" i="1"/>
  <c r="I23" i="1"/>
  <c r="I28" i="1" s="1"/>
  <c r="L23" i="1"/>
  <c r="O23" i="1"/>
  <c r="R23" i="1"/>
  <c r="U23" i="1"/>
  <c r="U28" i="1" s="1"/>
  <c r="X23" i="1"/>
  <c r="Y23" i="1"/>
  <c r="Z23" i="1"/>
  <c r="AA23" i="1"/>
  <c r="F24" i="1"/>
  <c r="AA24" i="1" s="1"/>
  <c r="AA28" i="1" s="1"/>
  <c r="I24" i="1"/>
  <c r="L24" i="1"/>
  <c r="L28" i="1" s="1"/>
  <c r="O24" i="1"/>
  <c r="R24" i="1"/>
  <c r="U24" i="1"/>
  <c r="X24" i="1"/>
  <c r="X28" i="1" s="1"/>
  <c r="X49" i="1" s="1"/>
  <c r="Y24" i="1"/>
  <c r="Z24" i="1"/>
  <c r="F25" i="1"/>
  <c r="I25" i="1"/>
  <c r="L25" i="1"/>
  <c r="O25" i="1"/>
  <c r="R25" i="1"/>
  <c r="U25" i="1"/>
  <c r="X25" i="1"/>
  <c r="Y25" i="1"/>
  <c r="Z25" i="1"/>
  <c r="AA25" i="1"/>
  <c r="F26" i="1"/>
  <c r="AA26" i="1" s="1"/>
  <c r="I26" i="1"/>
  <c r="L26" i="1"/>
  <c r="O26" i="1"/>
  <c r="R26" i="1"/>
  <c r="U26" i="1"/>
  <c r="X26" i="1"/>
  <c r="Y26" i="1"/>
  <c r="Z26" i="1"/>
  <c r="F27" i="1"/>
  <c r="I27" i="1"/>
  <c r="L27" i="1"/>
  <c r="O27" i="1"/>
  <c r="R27" i="1"/>
  <c r="U27" i="1"/>
  <c r="X27" i="1"/>
  <c r="Y27" i="1"/>
  <c r="Z27" i="1"/>
  <c r="AA27" i="1"/>
  <c r="D28" i="1"/>
  <c r="E28" i="1"/>
  <c r="F28" i="1"/>
  <c r="G28" i="1"/>
  <c r="Y28" i="1" s="1"/>
  <c r="H28" i="1"/>
  <c r="J28" i="1"/>
  <c r="K28" i="1"/>
  <c r="M28" i="1"/>
  <c r="N28" i="1"/>
  <c r="O28" i="1"/>
  <c r="P28" i="1"/>
  <c r="Q28" i="1"/>
  <c r="R28" i="1"/>
  <c r="S28" i="1"/>
  <c r="T28" i="1"/>
  <c r="V28" i="1"/>
  <c r="W28" i="1"/>
  <c r="Z28" i="1" s="1"/>
  <c r="F30" i="1"/>
  <c r="AA30" i="1" s="1"/>
  <c r="I30" i="1"/>
  <c r="L30" i="1"/>
  <c r="O30" i="1"/>
  <c r="O37" i="1" s="1"/>
  <c r="R30" i="1"/>
  <c r="U30" i="1"/>
  <c r="X30" i="1"/>
  <c r="Y30" i="1"/>
  <c r="Z30" i="1"/>
  <c r="F31" i="1"/>
  <c r="F37" i="1" s="1"/>
  <c r="I31" i="1"/>
  <c r="L31" i="1"/>
  <c r="O31" i="1"/>
  <c r="R31" i="1"/>
  <c r="R37" i="1" s="1"/>
  <c r="U31" i="1"/>
  <c r="X31" i="1"/>
  <c r="Y31" i="1"/>
  <c r="Z31" i="1"/>
  <c r="Z37" i="1" s="1"/>
  <c r="AA31" i="1"/>
  <c r="F32" i="1"/>
  <c r="AA32" i="1" s="1"/>
  <c r="I32" i="1"/>
  <c r="L32" i="1"/>
  <c r="O32" i="1"/>
  <c r="R32" i="1"/>
  <c r="U32" i="1"/>
  <c r="X32" i="1"/>
  <c r="Y32" i="1"/>
  <c r="Z32" i="1"/>
  <c r="F33" i="1"/>
  <c r="I33" i="1"/>
  <c r="L33" i="1"/>
  <c r="O33" i="1"/>
  <c r="R33" i="1"/>
  <c r="U33" i="1"/>
  <c r="X33" i="1"/>
  <c r="Y33" i="1"/>
  <c r="Z33" i="1"/>
  <c r="AA33" i="1"/>
  <c r="F34" i="1"/>
  <c r="AA34" i="1" s="1"/>
  <c r="I34" i="1"/>
  <c r="L34" i="1"/>
  <c r="O34" i="1"/>
  <c r="R34" i="1"/>
  <c r="U34" i="1"/>
  <c r="X34" i="1"/>
  <c r="Y34" i="1"/>
  <c r="Z34" i="1"/>
  <c r="F35" i="1"/>
  <c r="I35" i="1"/>
  <c r="I46" i="1" s="1"/>
  <c r="L35" i="1"/>
  <c r="O35" i="1"/>
  <c r="R35" i="1"/>
  <c r="U35" i="1"/>
  <c r="X35" i="1"/>
  <c r="Y35" i="1"/>
  <c r="Z35" i="1"/>
  <c r="AA35" i="1"/>
  <c r="F36" i="1"/>
  <c r="AA36" i="1" s="1"/>
  <c r="I36" i="1"/>
  <c r="L36" i="1"/>
  <c r="O36" i="1"/>
  <c r="R36" i="1"/>
  <c r="U36" i="1"/>
  <c r="X36" i="1"/>
  <c r="Y36" i="1"/>
  <c r="Z36" i="1"/>
  <c r="D37" i="1"/>
  <c r="E37" i="1"/>
  <c r="G37" i="1"/>
  <c r="H37" i="1"/>
  <c r="I37" i="1"/>
  <c r="J37" i="1"/>
  <c r="K37" i="1"/>
  <c r="L37" i="1"/>
  <c r="M37" i="1"/>
  <c r="N37" i="1"/>
  <c r="P37" i="1"/>
  <c r="Q37" i="1"/>
  <c r="S37" i="1"/>
  <c r="T37" i="1"/>
  <c r="U37" i="1"/>
  <c r="V37" i="1"/>
  <c r="W37" i="1"/>
  <c r="X37" i="1"/>
  <c r="Y37" i="1"/>
  <c r="F39" i="1"/>
  <c r="F41" i="1" s="1"/>
  <c r="I39" i="1"/>
  <c r="L39" i="1"/>
  <c r="O39" i="1"/>
  <c r="R39" i="1"/>
  <c r="R41" i="1" s="1"/>
  <c r="U39" i="1"/>
  <c r="U46" i="1" s="1"/>
  <c r="X39" i="1"/>
  <c r="Y39" i="1"/>
  <c r="Z39" i="1"/>
  <c r="AA39" i="1"/>
  <c r="F40" i="1"/>
  <c r="I40" i="1"/>
  <c r="L40" i="1"/>
  <c r="O40" i="1"/>
  <c r="O41" i="1" s="1"/>
  <c r="R40" i="1"/>
  <c r="U40" i="1"/>
  <c r="X40" i="1"/>
  <c r="Y40" i="1"/>
  <c r="AA40" i="1" s="1"/>
  <c r="Z40" i="1"/>
  <c r="D41" i="1"/>
  <c r="E41" i="1"/>
  <c r="Z41" i="1" s="1"/>
  <c r="G41" i="1"/>
  <c r="H41" i="1"/>
  <c r="I41" i="1"/>
  <c r="J41" i="1"/>
  <c r="K41" i="1"/>
  <c r="L41" i="1"/>
  <c r="M41" i="1"/>
  <c r="N41" i="1"/>
  <c r="P41" i="1"/>
  <c r="Q41" i="1"/>
  <c r="S41" i="1"/>
  <c r="T41" i="1"/>
  <c r="U41" i="1"/>
  <c r="V41" i="1"/>
  <c r="W41" i="1"/>
  <c r="X41" i="1"/>
  <c r="Y41" i="1"/>
  <c r="F43" i="1"/>
  <c r="I43" i="1"/>
  <c r="L43" i="1"/>
  <c r="O43" i="1"/>
  <c r="R43" i="1"/>
  <c r="U43" i="1"/>
  <c r="X43" i="1"/>
  <c r="Y43" i="1"/>
  <c r="Z43" i="1"/>
  <c r="AA43" i="1"/>
  <c r="D46" i="1"/>
  <c r="E46" i="1"/>
  <c r="F46" i="1"/>
  <c r="G46" i="1"/>
  <c r="H46" i="1"/>
  <c r="J46" i="1"/>
  <c r="K46" i="1"/>
  <c r="L46" i="1"/>
  <c r="M46" i="1"/>
  <c r="N46" i="1"/>
  <c r="O46" i="1"/>
  <c r="P46" i="1"/>
  <c r="Q46" i="1"/>
  <c r="R46" i="1"/>
  <c r="S46" i="1"/>
  <c r="T46" i="1"/>
  <c r="V46" i="1"/>
  <c r="W46" i="1"/>
  <c r="X46" i="1"/>
  <c r="Y46" i="1"/>
  <c r="Z46" i="1"/>
  <c r="D47" i="1"/>
  <c r="E47" i="1"/>
  <c r="F47" i="1"/>
  <c r="G47" i="1"/>
  <c r="Y47" i="1" s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Z47" i="1"/>
  <c r="AA47" i="1"/>
  <c r="D48" i="1"/>
  <c r="E48" i="1"/>
  <c r="F48" i="1"/>
  <c r="G48" i="1"/>
  <c r="Y48" i="1" s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Z48" i="1"/>
  <c r="AA48" i="1"/>
  <c r="D49" i="1"/>
  <c r="E49" i="1"/>
  <c r="G49" i="1"/>
  <c r="Y49" i="1" s="1"/>
  <c r="H49" i="1"/>
  <c r="J49" i="1"/>
  <c r="K49" i="1"/>
  <c r="M49" i="1"/>
  <c r="N49" i="1"/>
  <c r="P49" i="1"/>
  <c r="Q49" i="1"/>
  <c r="S49" i="1"/>
  <c r="T49" i="1"/>
  <c r="V49" i="1"/>
  <c r="W49" i="1"/>
  <c r="Z49" i="1"/>
  <c r="F53" i="1"/>
  <c r="AA53" i="1" s="1"/>
  <c r="I53" i="1"/>
  <c r="L53" i="1"/>
  <c r="L55" i="1" s="1"/>
  <c r="L80" i="1" s="1"/>
  <c r="O53" i="1"/>
  <c r="R53" i="1"/>
  <c r="U53" i="1"/>
  <c r="X53" i="1"/>
  <c r="X55" i="1" s="1"/>
  <c r="X80" i="1" s="1"/>
  <c r="Y53" i="1"/>
  <c r="Z53" i="1"/>
  <c r="F54" i="1"/>
  <c r="I54" i="1"/>
  <c r="I55" i="1" s="1"/>
  <c r="I80" i="1" s="1"/>
  <c r="L54" i="1"/>
  <c r="O54" i="1"/>
  <c r="R54" i="1"/>
  <c r="U54" i="1"/>
  <c r="U55" i="1" s="1"/>
  <c r="U80" i="1" s="1"/>
  <c r="X54" i="1"/>
  <c r="Y54" i="1"/>
  <c r="Z54" i="1"/>
  <c r="AA54" i="1"/>
  <c r="D55" i="1"/>
  <c r="E55" i="1"/>
  <c r="F55" i="1"/>
  <c r="G55" i="1"/>
  <c r="Y55" i="1" s="1"/>
  <c r="H55" i="1"/>
  <c r="J55" i="1"/>
  <c r="K55" i="1"/>
  <c r="M55" i="1"/>
  <c r="N55" i="1"/>
  <c r="O55" i="1"/>
  <c r="P55" i="1"/>
  <c r="Q55" i="1"/>
  <c r="R55" i="1"/>
  <c r="S55" i="1"/>
  <c r="T55" i="1"/>
  <c r="V55" i="1"/>
  <c r="W55" i="1"/>
  <c r="Z55" i="1" s="1"/>
  <c r="F57" i="1"/>
  <c r="AA57" i="1" s="1"/>
  <c r="I57" i="1"/>
  <c r="L57" i="1"/>
  <c r="O57" i="1"/>
  <c r="R57" i="1"/>
  <c r="U57" i="1"/>
  <c r="X57" i="1"/>
  <c r="Y57" i="1"/>
  <c r="Z57" i="1"/>
  <c r="F59" i="1"/>
  <c r="I59" i="1"/>
  <c r="L59" i="1"/>
  <c r="O59" i="1"/>
  <c r="R59" i="1"/>
  <c r="U59" i="1"/>
  <c r="X59" i="1"/>
  <c r="Y59" i="1"/>
  <c r="Z59" i="1"/>
  <c r="AA59" i="1"/>
  <c r="F61" i="1"/>
  <c r="AA61" i="1" s="1"/>
  <c r="I61" i="1"/>
  <c r="L61" i="1"/>
  <c r="L65" i="1" s="1"/>
  <c r="O61" i="1"/>
  <c r="O79" i="1" s="1"/>
  <c r="R61" i="1"/>
  <c r="U61" i="1"/>
  <c r="X61" i="1"/>
  <c r="X65" i="1" s="1"/>
  <c r="Y61" i="1"/>
  <c r="Z61" i="1"/>
  <c r="F62" i="1"/>
  <c r="F78" i="1" s="1"/>
  <c r="I62" i="1"/>
  <c r="I65" i="1" s="1"/>
  <c r="L62" i="1"/>
  <c r="O62" i="1"/>
  <c r="R62" i="1"/>
  <c r="R78" i="1" s="1"/>
  <c r="U62" i="1"/>
  <c r="U65" i="1" s="1"/>
  <c r="X62" i="1"/>
  <c r="Y62" i="1"/>
  <c r="Z62" i="1"/>
  <c r="Z78" i="1" s="1"/>
  <c r="AA62" i="1"/>
  <c r="F63" i="1"/>
  <c r="AA63" i="1" s="1"/>
  <c r="I63" i="1"/>
  <c r="L63" i="1"/>
  <c r="O63" i="1"/>
  <c r="R63" i="1"/>
  <c r="U63" i="1"/>
  <c r="X63" i="1"/>
  <c r="Y63" i="1"/>
  <c r="Z63" i="1"/>
  <c r="F64" i="1"/>
  <c r="F79" i="1" s="1"/>
  <c r="I64" i="1"/>
  <c r="L64" i="1"/>
  <c r="O64" i="1"/>
  <c r="R64" i="1"/>
  <c r="R79" i="1" s="1"/>
  <c r="U64" i="1"/>
  <c r="X64" i="1"/>
  <c r="Y64" i="1"/>
  <c r="Z64" i="1"/>
  <c r="Z79" i="1" s="1"/>
  <c r="AA64" i="1"/>
  <c r="D65" i="1"/>
  <c r="E65" i="1"/>
  <c r="F65" i="1"/>
  <c r="F80" i="1" s="1"/>
  <c r="G65" i="1"/>
  <c r="Y65" i="1" s="1"/>
  <c r="H65" i="1"/>
  <c r="J65" i="1"/>
  <c r="J80" i="1" s="1"/>
  <c r="K65" i="1"/>
  <c r="K80" i="1" s="1"/>
  <c r="M65" i="1"/>
  <c r="N65" i="1"/>
  <c r="O65" i="1"/>
  <c r="O80" i="1" s="1"/>
  <c r="P65" i="1"/>
  <c r="Q65" i="1"/>
  <c r="R65" i="1"/>
  <c r="S65" i="1"/>
  <c r="S80" i="1" s="1"/>
  <c r="T65" i="1"/>
  <c r="V65" i="1"/>
  <c r="W65" i="1"/>
  <c r="W80" i="1" s="1"/>
  <c r="Z65" i="1"/>
  <c r="F67" i="1"/>
  <c r="AA67" i="1" s="1"/>
  <c r="AA69" i="1" s="1"/>
  <c r="I67" i="1"/>
  <c r="L67" i="1"/>
  <c r="L69" i="1" s="1"/>
  <c r="O67" i="1"/>
  <c r="O78" i="1" s="1"/>
  <c r="R67" i="1"/>
  <c r="U67" i="1"/>
  <c r="X67" i="1"/>
  <c r="X69" i="1" s="1"/>
  <c r="Y67" i="1"/>
  <c r="Z67" i="1"/>
  <c r="F68" i="1"/>
  <c r="I68" i="1"/>
  <c r="I69" i="1" s="1"/>
  <c r="L68" i="1"/>
  <c r="O68" i="1"/>
  <c r="R68" i="1"/>
  <c r="R80" i="1" s="1"/>
  <c r="U68" i="1"/>
  <c r="U69" i="1" s="1"/>
  <c r="X68" i="1"/>
  <c r="Y68" i="1"/>
  <c r="Z68" i="1"/>
  <c r="AA68" i="1"/>
  <c r="D69" i="1"/>
  <c r="E69" i="1"/>
  <c r="F69" i="1"/>
  <c r="G69" i="1"/>
  <c r="Y69" i="1" s="1"/>
  <c r="H69" i="1"/>
  <c r="J69" i="1"/>
  <c r="K69" i="1"/>
  <c r="M69" i="1"/>
  <c r="N69" i="1"/>
  <c r="N80" i="1" s="1"/>
  <c r="O69" i="1"/>
  <c r="P69" i="1"/>
  <c r="Q69" i="1"/>
  <c r="R69" i="1"/>
  <c r="S69" i="1"/>
  <c r="T69" i="1"/>
  <c r="V69" i="1"/>
  <c r="V80" i="1" s="1"/>
  <c r="W69" i="1"/>
  <c r="Z69" i="1"/>
  <c r="F71" i="1"/>
  <c r="AA71" i="1" s="1"/>
  <c r="I71" i="1"/>
  <c r="L71" i="1"/>
  <c r="O71" i="1"/>
  <c r="R71" i="1"/>
  <c r="U71" i="1"/>
  <c r="X71" i="1"/>
  <c r="Y71" i="1"/>
  <c r="Z71" i="1"/>
  <c r="F73" i="1"/>
  <c r="I73" i="1"/>
  <c r="L73" i="1"/>
  <c r="O73" i="1"/>
  <c r="R73" i="1"/>
  <c r="U73" i="1"/>
  <c r="X73" i="1"/>
  <c r="Y73" i="1"/>
  <c r="Z73" i="1"/>
  <c r="AA73" i="1"/>
  <c r="F75" i="1"/>
  <c r="AA75" i="1" s="1"/>
  <c r="I75" i="1"/>
  <c r="L75" i="1"/>
  <c r="O75" i="1"/>
  <c r="R75" i="1"/>
  <c r="U75" i="1"/>
  <c r="X75" i="1"/>
  <c r="Y75" i="1"/>
  <c r="Z75" i="1"/>
  <c r="D78" i="1"/>
  <c r="E78" i="1"/>
  <c r="G78" i="1"/>
  <c r="H78" i="1"/>
  <c r="I78" i="1"/>
  <c r="J78" i="1"/>
  <c r="K78" i="1"/>
  <c r="L78" i="1"/>
  <c r="M78" i="1"/>
  <c r="N78" i="1"/>
  <c r="P78" i="1"/>
  <c r="Q78" i="1"/>
  <c r="S78" i="1"/>
  <c r="T78" i="1"/>
  <c r="U78" i="1"/>
  <c r="V78" i="1"/>
  <c r="W78" i="1"/>
  <c r="X78" i="1"/>
  <c r="Y78" i="1"/>
  <c r="D79" i="1"/>
  <c r="E79" i="1"/>
  <c r="G79" i="1"/>
  <c r="H79" i="1"/>
  <c r="I79" i="1"/>
  <c r="J79" i="1"/>
  <c r="K79" i="1"/>
  <c r="L79" i="1"/>
  <c r="M79" i="1"/>
  <c r="N79" i="1"/>
  <c r="P79" i="1"/>
  <c r="Q79" i="1"/>
  <c r="S79" i="1"/>
  <c r="T79" i="1"/>
  <c r="U79" i="1"/>
  <c r="V79" i="1"/>
  <c r="W79" i="1"/>
  <c r="X79" i="1"/>
  <c r="Y79" i="1"/>
  <c r="D80" i="1"/>
  <c r="E80" i="1"/>
  <c r="H80" i="1"/>
  <c r="M80" i="1"/>
  <c r="P80" i="1"/>
  <c r="Q80" i="1"/>
  <c r="T80" i="1"/>
  <c r="Y80" i="1"/>
  <c r="F84" i="1"/>
  <c r="F86" i="1" s="1"/>
  <c r="I84" i="1"/>
  <c r="L84" i="1"/>
  <c r="O84" i="1"/>
  <c r="R84" i="1"/>
  <c r="R86" i="1" s="1"/>
  <c r="U84" i="1"/>
  <c r="X84" i="1"/>
  <c r="Y84" i="1"/>
  <c r="Z84" i="1"/>
  <c r="AA84" i="1"/>
  <c r="AA86" i="1" s="1"/>
  <c r="F85" i="1"/>
  <c r="AA85" i="1" s="1"/>
  <c r="I85" i="1"/>
  <c r="L85" i="1"/>
  <c r="O85" i="1"/>
  <c r="O86" i="1" s="1"/>
  <c r="R85" i="1"/>
  <c r="U85" i="1"/>
  <c r="X85" i="1"/>
  <c r="Y85" i="1"/>
  <c r="Z85" i="1"/>
  <c r="D86" i="1"/>
  <c r="E86" i="1"/>
  <c r="Z86" i="1" s="1"/>
  <c r="G86" i="1"/>
  <c r="H86" i="1"/>
  <c r="I86" i="1"/>
  <c r="J86" i="1"/>
  <c r="K86" i="1"/>
  <c r="L86" i="1"/>
  <c r="M86" i="1"/>
  <c r="N86" i="1"/>
  <c r="P86" i="1"/>
  <c r="Q86" i="1"/>
  <c r="S86" i="1"/>
  <c r="T86" i="1"/>
  <c r="U86" i="1"/>
  <c r="V86" i="1"/>
  <c r="W86" i="1"/>
  <c r="X86" i="1"/>
  <c r="Y86" i="1"/>
  <c r="F88" i="1"/>
  <c r="I88" i="1"/>
  <c r="L88" i="1"/>
  <c r="O88" i="1"/>
  <c r="R88" i="1"/>
  <c r="U88" i="1"/>
  <c r="X88" i="1"/>
  <c r="Y88" i="1"/>
  <c r="Z88" i="1"/>
  <c r="AA88" i="1"/>
  <c r="F90" i="1"/>
  <c r="AA90" i="1" s="1"/>
  <c r="AA95" i="1" s="1"/>
  <c r="I90" i="1"/>
  <c r="L90" i="1"/>
  <c r="O90" i="1"/>
  <c r="O95" i="1" s="1"/>
  <c r="R90" i="1"/>
  <c r="U90" i="1"/>
  <c r="X90" i="1"/>
  <c r="Y90" i="1"/>
  <c r="Z90" i="1"/>
  <c r="F91" i="1"/>
  <c r="F95" i="1" s="1"/>
  <c r="I91" i="1"/>
  <c r="L91" i="1"/>
  <c r="O91" i="1"/>
  <c r="R91" i="1"/>
  <c r="R95" i="1" s="1"/>
  <c r="U91" i="1"/>
  <c r="X91" i="1"/>
  <c r="Y91" i="1"/>
  <c r="Z91" i="1"/>
  <c r="AA91" i="1"/>
  <c r="F92" i="1"/>
  <c r="AA92" i="1" s="1"/>
  <c r="I92" i="1"/>
  <c r="L92" i="1"/>
  <c r="O92" i="1"/>
  <c r="R92" i="1"/>
  <c r="U92" i="1"/>
  <c r="X92" i="1"/>
  <c r="Y92" i="1"/>
  <c r="Z92" i="1"/>
  <c r="F93" i="1"/>
  <c r="I93" i="1"/>
  <c r="I117" i="1" s="1"/>
  <c r="L93" i="1"/>
  <c r="O93" i="1"/>
  <c r="R93" i="1"/>
  <c r="U93" i="1"/>
  <c r="X93" i="1"/>
  <c r="Y93" i="1"/>
  <c r="Z93" i="1"/>
  <c r="AA93" i="1"/>
  <c r="F94" i="1"/>
  <c r="AA94" i="1" s="1"/>
  <c r="I94" i="1"/>
  <c r="L94" i="1"/>
  <c r="O94" i="1"/>
  <c r="R94" i="1"/>
  <c r="U94" i="1"/>
  <c r="X94" i="1"/>
  <c r="Y94" i="1"/>
  <c r="Z94" i="1"/>
  <c r="D95" i="1"/>
  <c r="E95" i="1"/>
  <c r="Z95" i="1" s="1"/>
  <c r="G95" i="1"/>
  <c r="H95" i="1"/>
  <c r="I95" i="1"/>
  <c r="J95" i="1"/>
  <c r="K95" i="1"/>
  <c r="L95" i="1"/>
  <c r="M95" i="1"/>
  <c r="N95" i="1"/>
  <c r="P95" i="1"/>
  <c r="Q95" i="1"/>
  <c r="S95" i="1"/>
  <c r="T95" i="1"/>
  <c r="U95" i="1"/>
  <c r="V95" i="1"/>
  <c r="W95" i="1"/>
  <c r="X95" i="1"/>
  <c r="Y95" i="1"/>
  <c r="F97" i="1"/>
  <c r="I97" i="1"/>
  <c r="I100" i="1" s="1"/>
  <c r="L97" i="1"/>
  <c r="O97" i="1"/>
  <c r="R97" i="1"/>
  <c r="U97" i="1"/>
  <c r="U100" i="1" s="1"/>
  <c r="X97" i="1"/>
  <c r="Y97" i="1"/>
  <c r="Z97" i="1"/>
  <c r="AA97" i="1"/>
  <c r="F98" i="1"/>
  <c r="AA98" i="1" s="1"/>
  <c r="AA100" i="1" s="1"/>
  <c r="I98" i="1"/>
  <c r="L98" i="1"/>
  <c r="L100" i="1" s="1"/>
  <c r="O98" i="1"/>
  <c r="R98" i="1"/>
  <c r="U98" i="1"/>
  <c r="X98" i="1"/>
  <c r="X100" i="1" s="1"/>
  <c r="Y98" i="1"/>
  <c r="Z98" i="1"/>
  <c r="F99" i="1"/>
  <c r="AA99" i="1" s="1"/>
  <c r="AA119" i="1" s="1"/>
  <c r="I99" i="1"/>
  <c r="I119" i="1" s="1"/>
  <c r="L99" i="1"/>
  <c r="O99" i="1"/>
  <c r="R99" i="1"/>
  <c r="U99" i="1"/>
  <c r="U119" i="1" s="1"/>
  <c r="X99" i="1"/>
  <c r="Y99" i="1"/>
  <c r="Z99" i="1"/>
  <c r="D100" i="1"/>
  <c r="E100" i="1"/>
  <c r="F100" i="1"/>
  <c r="G100" i="1"/>
  <c r="H100" i="1"/>
  <c r="J100" i="1"/>
  <c r="K100" i="1"/>
  <c r="M100" i="1"/>
  <c r="N100" i="1"/>
  <c r="O100" i="1"/>
  <c r="P100" i="1"/>
  <c r="Q100" i="1"/>
  <c r="R100" i="1"/>
  <c r="S100" i="1"/>
  <c r="T100" i="1"/>
  <c r="V100" i="1"/>
  <c r="W100" i="1"/>
  <c r="Z100" i="1"/>
  <c r="F102" i="1"/>
  <c r="I102" i="1"/>
  <c r="L102" i="1"/>
  <c r="O102" i="1"/>
  <c r="R102" i="1"/>
  <c r="U102" i="1"/>
  <c r="X102" i="1"/>
  <c r="Y102" i="1"/>
  <c r="Z102" i="1"/>
  <c r="F104" i="1"/>
  <c r="I104" i="1"/>
  <c r="I108" i="1" s="1"/>
  <c r="L104" i="1"/>
  <c r="O104" i="1"/>
  <c r="R104" i="1"/>
  <c r="U104" i="1"/>
  <c r="U108" i="1" s="1"/>
  <c r="X104" i="1"/>
  <c r="Y104" i="1"/>
  <c r="Z104" i="1"/>
  <c r="AA104" i="1"/>
  <c r="F105" i="1"/>
  <c r="I105" i="1"/>
  <c r="L105" i="1"/>
  <c r="L117" i="1" s="1"/>
  <c r="O105" i="1"/>
  <c r="O108" i="1" s="1"/>
  <c r="R105" i="1"/>
  <c r="U105" i="1"/>
  <c r="X105" i="1"/>
  <c r="Y105" i="1"/>
  <c r="Y117" i="1" s="1"/>
  <c r="Z105" i="1"/>
  <c r="F106" i="1"/>
  <c r="I106" i="1"/>
  <c r="L106" i="1"/>
  <c r="O106" i="1"/>
  <c r="R106" i="1"/>
  <c r="U106" i="1"/>
  <c r="U117" i="1" s="1"/>
  <c r="X106" i="1"/>
  <c r="Y106" i="1"/>
  <c r="Z106" i="1"/>
  <c r="AA106" i="1"/>
  <c r="F107" i="1"/>
  <c r="AA107" i="1" s="1"/>
  <c r="I107" i="1"/>
  <c r="L107" i="1"/>
  <c r="O107" i="1"/>
  <c r="R107" i="1"/>
  <c r="U107" i="1"/>
  <c r="X107" i="1"/>
  <c r="Y107" i="1"/>
  <c r="Z107" i="1"/>
  <c r="D108" i="1"/>
  <c r="Y108" i="1" s="1"/>
  <c r="E108" i="1"/>
  <c r="G108" i="1"/>
  <c r="H108" i="1"/>
  <c r="J108" i="1"/>
  <c r="K108" i="1"/>
  <c r="L108" i="1"/>
  <c r="M108" i="1"/>
  <c r="N108" i="1"/>
  <c r="P108" i="1"/>
  <c r="Q108" i="1"/>
  <c r="Q120" i="1" s="1"/>
  <c r="S108" i="1"/>
  <c r="T108" i="1"/>
  <c r="V108" i="1"/>
  <c r="W108" i="1"/>
  <c r="X108" i="1"/>
  <c r="F110" i="1"/>
  <c r="AA110" i="1" s="1"/>
  <c r="I110" i="1"/>
  <c r="L110" i="1"/>
  <c r="O110" i="1"/>
  <c r="R110" i="1"/>
  <c r="R113" i="1" s="1"/>
  <c r="U110" i="1"/>
  <c r="X110" i="1"/>
  <c r="Y110" i="1"/>
  <c r="Z110" i="1"/>
  <c r="Z116" i="1" s="1"/>
  <c r="F111" i="1"/>
  <c r="I111" i="1"/>
  <c r="L111" i="1"/>
  <c r="O111" i="1"/>
  <c r="O113" i="1" s="1"/>
  <c r="O120" i="1" s="1"/>
  <c r="R111" i="1"/>
  <c r="U111" i="1"/>
  <c r="X111" i="1"/>
  <c r="Y111" i="1"/>
  <c r="Y116" i="1" s="1"/>
  <c r="Z111" i="1"/>
  <c r="F112" i="1"/>
  <c r="I112" i="1"/>
  <c r="I116" i="1" s="1"/>
  <c r="L112" i="1"/>
  <c r="O112" i="1"/>
  <c r="R112" i="1"/>
  <c r="U112" i="1"/>
  <c r="U116" i="1" s="1"/>
  <c r="X112" i="1"/>
  <c r="Y112" i="1"/>
  <c r="Z112" i="1"/>
  <c r="AA112" i="1"/>
  <c r="D113" i="1"/>
  <c r="E113" i="1"/>
  <c r="G113" i="1"/>
  <c r="H113" i="1"/>
  <c r="J113" i="1"/>
  <c r="K113" i="1"/>
  <c r="M113" i="1"/>
  <c r="N113" i="1"/>
  <c r="Z113" i="1" s="1"/>
  <c r="P113" i="1"/>
  <c r="Q113" i="1"/>
  <c r="S113" i="1"/>
  <c r="T113" i="1"/>
  <c r="V113" i="1"/>
  <c r="V120" i="1" s="1"/>
  <c r="W113" i="1"/>
  <c r="D116" i="1"/>
  <c r="E116" i="1"/>
  <c r="G116" i="1"/>
  <c r="H116" i="1"/>
  <c r="J116" i="1"/>
  <c r="K116" i="1"/>
  <c r="M116" i="1"/>
  <c r="N116" i="1"/>
  <c r="O116" i="1"/>
  <c r="P116" i="1"/>
  <c r="Q116" i="1"/>
  <c r="R116" i="1"/>
  <c r="S116" i="1"/>
  <c r="T116" i="1"/>
  <c r="V116" i="1"/>
  <c r="W116" i="1"/>
  <c r="D117" i="1"/>
  <c r="E117" i="1"/>
  <c r="F117" i="1"/>
  <c r="G117" i="1"/>
  <c r="H117" i="1"/>
  <c r="J117" i="1"/>
  <c r="K117" i="1"/>
  <c r="M117" i="1"/>
  <c r="N117" i="1"/>
  <c r="O117" i="1"/>
  <c r="P117" i="1"/>
  <c r="Q117" i="1"/>
  <c r="R117" i="1"/>
  <c r="S117" i="1"/>
  <c r="T117" i="1"/>
  <c r="V117" i="1"/>
  <c r="W117" i="1"/>
  <c r="X117" i="1"/>
  <c r="Z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D119" i="1"/>
  <c r="E119" i="1"/>
  <c r="F119" i="1"/>
  <c r="G119" i="1"/>
  <c r="H119" i="1"/>
  <c r="J119" i="1"/>
  <c r="K119" i="1"/>
  <c r="L119" i="1"/>
  <c r="M119" i="1"/>
  <c r="N119" i="1"/>
  <c r="O119" i="1"/>
  <c r="P119" i="1"/>
  <c r="Q119" i="1"/>
  <c r="R119" i="1"/>
  <c r="S119" i="1"/>
  <c r="T119" i="1"/>
  <c r="V119" i="1"/>
  <c r="W119" i="1"/>
  <c r="X119" i="1"/>
  <c r="Y119" i="1"/>
  <c r="Z119" i="1"/>
  <c r="D120" i="1"/>
  <c r="E120" i="1"/>
  <c r="G120" i="1"/>
  <c r="H120" i="1"/>
  <c r="J120" i="1"/>
  <c r="K120" i="1"/>
  <c r="M120" i="1"/>
  <c r="N120" i="1"/>
  <c r="P120" i="1"/>
  <c r="S120" i="1"/>
  <c r="T120" i="1"/>
  <c r="W120" i="1"/>
  <c r="Y120" i="1"/>
  <c r="F124" i="1"/>
  <c r="F128" i="1" s="1"/>
  <c r="I124" i="1"/>
  <c r="L124" i="1"/>
  <c r="O124" i="1"/>
  <c r="O144" i="1" s="1"/>
  <c r="O188" i="1" s="1"/>
  <c r="R124" i="1"/>
  <c r="R128" i="1" s="1"/>
  <c r="U124" i="1"/>
  <c r="X124" i="1"/>
  <c r="Y124" i="1"/>
  <c r="AA124" i="1" s="1"/>
  <c r="Z124" i="1"/>
  <c r="F125" i="1"/>
  <c r="I125" i="1"/>
  <c r="I128" i="1" s="1"/>
  <c r="L125" i="1"/>
  <c r="L144" i="1" s="1"/>
  <c r="O125" i="1"/>
  <c r="R125" i="1"/>
  <c r="U125" i="1"/>
  <c r="U128" i="1" s="1"/>
  <c r="X125" i="1"/>
  <c r="Y125" i="1"/>
  <c r="Z125" i="1"/>
  <c r="AA125" i="1"/>
  <c r="F126" i="1"/>
  <c r="I126" i="1"/>
  <c r="L126" i="1"/>
  <c r="O126" i="1"/>
  <c r="R126" i="1"/>
  <c r="U126" i="1"/>
  <c r="X126" i="1"/>
  <c r="Y126" i="1"/>
  <c r="AA126" i="1" s="1"/>
  <c r="Z126" i="1"/>
  <c r="F127" i="1"/>
  <c r="I127" i="1"/>
  <c r="L127" i="1"/>
  <c r="O127" i="1"/>
  <c r="R127" i="1"/>
  <c r="U127" i="1"/>
  <c r="X127" i="1"/>
  <c r="X144" i="1" s="1"/>
  <c r="Y127" i="1"/>
  <c r="Z127" i="1"/>
  <c r="AA127" i="1"/>
  <c r="D128" i="1"/>
  <c r="Y128" i="1" s="1"/>
  <c r="E128" i="1"/>
  <c r="G128" i="1"/>
  <c r="G146" i="1" s="1"/>
  <c r="H128" i="1"/>
  <c r="Z128" i="1" s="1"/>
  <c r="J128" i="1"/>
  <c r="K128" i="1"/>
  <c r="K146" i="1" s="1"/>
  <c r="L128" i="1"/>
  <c r="M128" i="1"/>
  <c r="N128" i="1"/>
  <c r="O128" i="1"/>
  <c r="O146" i="1" s="1"/>
  <c r="P128" i="1"/>
  <c r="Q128" i="1"/>
  <c r="S128" i="1"/>
  <c r="S146" i="1" s="1"/>
  <c r="T128" i="1"/>
  <c r="V128" i="1"/>
  <c r="W128" i="1"/>
  <c r="W146" i="1" s="1"/>
  <c r="X128" i="1"/>
  <c r="F130" i="1"/>
  <c r="AA130" i="1" s="1"/>
  <c r="I130" i="1"/>
  <c r="L130" i="1"/>
  <c r="O130" i="1"/>
  <c r="R130" i="1"/>
  <c r="U130" i="1"/>
  <c r="X130" i="1"/>
  <c r="Y130" i="1"/>
  <c r="Z130" i="1"/>
  <c r="F132" i="1"/>
  <c r="I132" i="1"/>
  <c r="I135" i="1" s="1"/>
  <c r="L132" i="1"/>
  <c r="L146" i="1" s="1"/>
  <c r="O132" i="1"/>
  <c r="R132" i="1"/>
  <c r="U132" i="1"/>
  <c r="U135" i="1" s="1"/>
  <c r="X132" i="1"/>
  <c r="X146" i="1" s="1"/>
  <c r="Y132" i="1"/>
  <c r="Z132" i="1"/>
  <c r="AA132" i="1"/>
  <c r="F133" i="1"/>
  <c r="AA133" i="1" s="1"/>
  <c r="AA135" i="1" s="1"/>
  <c r="I133" i="1"/>
  <c r="L133" i="1"/>
  <c r="O133" i="1"/>
  <c r="R133" i="1"/>
  <c r="R135" i="1" s="1"/>
  <c r="U133" i="1"/>
  <c r="X133" i="1"/>
  <c r="Y133" i="1"/>
  <c r="Z133" i="1"/>
  <c r="F134" i="1"/>
  <c r="I134" i="1"/>
  <c r="L134" i="1"/>
  <c r="L145" i="1" s="1"/>
  <c r="O134" i="1"/>
  <c r="R134" i="1"/>
  <c r="U134" i="1"/>
  <c r="X134" i="1"/>
  <c r="X145" i="1" s="1"/>
  <c r="Y134" i="1"/>
  <c r="Z134" i="1"/>
  <c r="AA134" i="1"/>
  <c r="AA145" i="1" s="1"/>
  <c r="D135" i="1"/>
  <c r="Y135" i="1" s="1"/>
  <c r="E135" i="1"/>
  <c r="G135" i="1"/>
  <c r="H135" i="1"/>
  <c r="Z135" i="1" s="1"/>
  <c r="J135" i="1"/>
  <c r="K135" i="1"/>
  <c r="L135" i="1"/>
  <c r="M135" i="1"/>
  <c r="N135" i="1"/>
  <c r="O135" i="1"/>
  <c r="P135" i="1"/>
  <c r="P146" i="1" s="1"/>
  <c r="Q135" i="1"/>
  <c r="S135" i="1"/>
  <c r="T135" i="1"/>
  <c r="T146" i="1" s="1"/>
  <c r="V135" i="1"/>
  <c r="W135" i="1"/>
  <c r="X135" i="1"/>
  <c r="F137" i="1"/>
  <c r="AA137" i="1" s="1"/>
  <c r="AA139" i="1" s="1"/>
  <c r="I137" i="1"/>
  <c r="L137" i="1"/>
  <c r="O137" i="1"/>
  <c r="R137" i="1"/>
  <c r="R139" i="1" s="1"/>
  <c r="U137" i="1"/>
  <c r="X137" i="1"/>
  <c r="Y137" i="1"/>
  <c r="Z137" i="1"/>
  <c r="F138" i="1"/>
  <c r="I138" i="1"/>
  <c r="I139" i="1" s="1"/>
  <c r="L138" i="1"/>
  <c r="O138" i="1"/>
  <c r="R138" i="1"/>
  <c r="U138" i="1"/>
  <c r="U139" i="1" s="1"/>
  <c r="X138" i="1"/>
  <c r="Y138" i="1"/>
  <c r="Z138" i="1"/>
  <c r="AA138" i="1"/>
  <c r="D139" i="1"/>
  <c r="Y139" i="1" s="1"/>
  <c r="E139" i="1"/>
  <c r="G139" i="1"/>
  <c r="H139" i="1"/>
  <c r="Z139" i="1" s="1"/>
  <c r="J139" i="1"/>
  <c r="K139" i="1"/>
  <c r="L139" i="1"/>
  <c r="M139" i="1"/>
  <c r="N139" i="1"/>
  <c r="O139" i="1"/>
  <c r="P139" i="1"/>
  <c r="Q139" i="1"/>
  <c r="S139" i="1"/>
  <c r="T139" i="1"/>
  <c r="V139" i="1"/>
  <c r="W139" i="1"/>
  <c r="X139" i="1"/>
  <c r="F141" i="1"/>
  <c r="AA141" i="1" s="1"/>
  <c r="I141" i="1"/>
  <c r="L141" i="1"/>
  <c r="O141" i="1"/>
  <c r="R141" i="1"/>
  <c r="U141" i="1"/>
  <c r="X141" i="1"/>
  <c r="Y141" i="1"/>
  <c r="Z141" i="1"/>
  <c r="D144" i="1"/>
  <c r="E144" i="1"/>
  <c r="F144" i="1"/>
  <c r="G144" i="1"/>
  <c r="H144" i="1"/>
  <c r="I144" i="1"/>
  <c r="J144" i="1"/>
  <c r="K144" i="1"/>
  <c r="M144" i="1"/>
  <c r="N144" i="1"/>
  <c r="P144" i="1"/>
  <c r="Q144" i="1"/>
  <c r="R144" i="1"/>
  <c r="S144" i="1"/>
  <c r="T144" i="1"/>
  <c r="U144" i="1"/>
  <c r="V144" i="1"/>
  <c r="W144" i="1"/>
  <c r="Y144" i="1"/>
  <c r="Z144" i="1"/>
  <c r="D145" i="1"/>
  <c r="E145" i="1"/>
  <c r="F145" i="1"/>
  <c r="G145" i="1"/>
  <c r="H145" i="1"/>
  <c r="I145" i="1"/>
  <c r="J145" i="1"/>
  <c r="K145" i="1"/>
  <c r="M145" i="1"/>
  <c r="N145" i="1"/>
  <c r="O145" i="1"/>
  <c r="P145" i="1"/>
  <c r="Q145" i="1"/>
  <c r="R145" i="1"/>
  <c r="S145" i="1"/>
  <c r="T145" i="1"/>
  <c r="U145" i="1"/>
  <c r="V145" i="1"/>
  <c r="W145" i="1"/>
  <c r="Y145" i="1"/>
  <c r="Z145" i="1"/>
  <c r="E146" i="1"/>
  <c r="J146" i="1"/>
  <c r="M146" i="1"/>
  <c r="N146" i="1"/>
  <c r="Q146" i="1"/>
  <c r="V146" i="1"/>
  <c r="Y146" i="1"/>
  <c r="Z146" i="1"/>
  <c r="F150" i="1"/>
  <c r="I150" i="1"/>
  <c r="L150" i="1"/>
  <c r="L152" i="1" s="1"/>
  <c r="O150" i="1"/>
  <c r="R150" i="1"/>
  <c r="U150" i="1"/>
  <c r="X150" i="1"/>
  <c r="X152" i="1" s="1"/>
  <c r="Y150" i="1"/>
  <c r="Z150" i="1"/>
  <c r="AA150" i="1"/>
  <c r="F151" i="1"/>
  <c r="AA151" i="1" s="1"/>
  <c r="I151" i="1"/>
  <c r="L151" i="1"/>
  <c r="O151" i="1"/>
  <c r="O152" i="1" s="1"/>
  <c r="R151" i="1"/>
  <c r="U151" i="1"/>
  <c r="X151" i="1"/>
  <c r="Y151" i="1"/>
  <c r="Z151" i="1"/>
  <c r="D152" i="1"/>
  <c r="E152" i="1"/>
  <c r="F152" i="1"/>
  <c r="G152" i="1"/>
  <c r="H152" i="1"/>
  <c r="I152" i="1"/>
  <c r="J152" i="1"/>
  <c r="K152" i="1"/>
  <c r="M152" i="1"/>
  <c r="N152" i="1"/>
  <c r="P152" i="1"/>
  <c r="Q152" i="1"/>
  <c r="R152" i="1"/>
  <c r="S152" i="1"/>
  <c r="T152" i="1"/>
  <c r="U152" i="1"/>
  <c r="V152" i="1"/>
  <c r="W152" i="1"/>
  <c r="Y152" i="1"/>
  <c r="Z152" i="1"/>
  <c r="F154" i="1"/>
  <c r="I154" i="1"/>
  <c r="L154" i="1"/>
  <c r="L162" i="1" s="1"/>
  <c r="O154" i="1"/>
  <c r="R154" i="1"/>
  <c r="U154" i="1"/>
  <c r="X154" i="1"/>
  <c r="X162" i="1" s="1"/>
  <c r="Y154" i="1"/>
  <c r="Z154" i="1"/>
  <c r="AA154" i="1"/>
  <c r="F155" i="1"/>
  <c r="AA155" i="1" s="1"/>
  <c r="I155" i="1"/>
  <c r="L155" i="1"/>
  <c r="O155" i="1"/>
  <c r="O162" i="1" s="1"/>
  <c r="R155" i="1"/>
  <c r="U155" i="1"/>
  <c r="X155" i="1"/>
  <c r="Y155" i="1"/>
  <c r="Z155" i="1"/>
  <c r="F156" i="1"/>
  <c r="I156" i="1"/>
  <c r="L156" i="1"/>
  <c r="L166" i="1" s="1"/>
  <c r="O156" i="1"/>
  <c r="R156" i="1"/>
  <c r="U156" i="1"/>
  <c r="X156" i="1"/>
  <c r="X166" i="1" s="1"/>
  <c r="Y156" i="1"/>
  <c r="Z156" i="1"/>
  <c r="AA156" i="1"/>
  <c r="F157" i="1"/>
  <c r="AA157" i="1" s="1"/>
  <c r="I157" i="1"/>
  <c r="L157" i="1"/>
  <c r="O157" i="1"/>
  <c r="R157" i="1"/>
  <c r="U157" i="1"/>
  <c r="X157" i="1"/>
  <c r="Y157" i="1"/>
  <c r="Z157" i="1"/>
  <c r="F158" i="1"/>
  <c r="I158" i="1"/>
  <c r="L158" i="1"/>
  <c r="L167" i="1" s="1"/>
  <c r="L189" i="1" s="1"/>
  <c r="O158" i="1"/>
  <c r="R158" i="1"/>
  <c r="U158" i="1"/>
  <c r="X158" i="1"/>
  <c r="X167" i="1" s="1"/>
  <c r="X189" i="1" s="1"/>
  <c r="Y158" i="1"/>
  <c r="Z158" i="1"/>
  <c r="AA158" i="1"/>
  <c r="F159" i="1"/>
  <c r="AA159" i="1" s="1"/>
  <c r="I159" i="1"/>
  <c r="L159" i="1"/>
  <c r="O159" i="1"/>
  <c r="R159" i="1"/>
  <c r="U159" i="1"/>
  <c r="X159" i="1"/>
  <c r="Y159" i="1"/>
  <c r="Z159" i="1"/>
  <c r="F160" i="1"/>
  <c r="I160" i="1"/>
  <c r="L160" i="1"/>
  <c r="O160" i="1"/>
  <c r="R160" i="1"/>
  <c r="U160" i="1"/>
  <c r="X160" i="1"/>
  <c r="Y160" i="1"/>
  <c r="Z160" i="1"/>
  <c r="AA160" i="1"/>
  <c r="F161" i="1"/>
  <c r="AA161" i="1" s="1"/>
  <c r="I161" i="1"/>
  <c r="L161" i="1"/>
  <c r="O161" i="1"/>
  <c r="R161" i="1"/>
  <c r="U161" i="1"/>
  <c r="X161" i="1"/>
  <c r="Y161" i="1"/>
  <c r="Z161" i="1"/>
  <c r="D162" i="1"/>
  <c r="E162" i="1"/>
  <c r="F162" i="1"/>
  <c r="G162" i="1"/>
  <c r="H162" i="1"/>
  <c r="I162" i="1"/>
  <c r="J162" i="1"/>
  <c r="K162" i="1"/>
  <c r="M162" i="1"/>
  <c r="N162" i="1"/>
  <c r="P162" i="1"/>
  <c r="Q162" i="1"/>
  <c r="R162" i="1"/>
  <c r="S162" i="1"/>
  <c r="T162" i="1"/>
  <c r="U162" i="1"/>
  <c r="V162" i="1"/>
  <c r="W162" i="1"/>
  <c r="Y162" i="1"/>
  <c r="Z162" i="1"/>
  <c r="D165" i="1"/>
  <c r="E165" i="1"/>
  <c r="F165" i="1"/>
  <c r="G165" i="1"/>
  <c r="H165" i="1"/>
  <c r="I165" i="1"/>
  <c r="J165" i="1"/>
  <c r="K165" i="1"/>
  <c r="M165" i="1"/>
  <c r="N165" i="1"/>
  <c r="O165" i="1"/>
  <c r="P165" i="1"/>
  <c r="Q165" i="1"/>
  <c r="R165" i="1"/>
  <c r="S165" i="1"/>
  <c r="T165" i="1"/>
  <c r="U165" i="1"/>
  <c r="V165" i="1"/>
  <c r="W165" i="1"/>
  <c r="Y165" i="1"/>
  <c r="AA165" i="1" s="1"/>
  <c r="Z165" i="1"/>
  <c r="D166" i="1"/>
  <c r="E166" i="1"/>
  <c r="F166" i="1"/>
  <c r="G166" i="1"/>
  <c r="H166" i="1"/>
  <c r="I166" i="1"/>
  <c r="J166" i="1"/>
  <c r="K166" i="1"/>
  <c r="M166" i="1"/>
  <c r="N166" i="1"/>
  <c r="P166" i="1"/>
  <c r="Q166" i="1"/>
  <c r="R166" i="1"/>
  <c r="S166" i="1"/>
  <c r="T166" i="1"/>
  <c r="U166" i="1"/>
  <c r="V166" i="1"/>
  <c r="W166" i="1"/>
  <c r="Y166" i="1"/>
  <c r="Z166" i="1"/>
  <c r="D167" i="1"/>
  <c r="E167" i="1"/>
  <c r="F167" i="1"/>
  <c r="G167" i="1"/>
  <c r="H167" i="1"/>
  <c r="I167" i="1"/>
  <c r="J167" i="1"/>
  <c r="K167" i="1"/>
  <c r="M167" i="1"/>
  <c r="N167" i="1"/>
  <c r="P167" i="1"/>
  <c r="Q167" i="1"/>
  <c r="R167" i="1"/>
  <c r="S167" i="1"/>
  <c r="T167" i="1"/>
  <c r="U167" i="1"/>
  <c r="V167" i="1"/>
  <c r="W167" i="1"/>
  <c r="Y167" i="1"/>
  <c r="Z167" i="1"/>
  <c r="D168" i="1"/>
  <c r="E168" i="1"/>
  <c r="F168" i="1"/>
  <c r="G168" i="1"/>
  <c r="H168" i="1"/>
  <c r="I168" i="1"/>
  <c r="J168" i="1"/>
  <c r="K168" i="1"/>
  <c r="M168" i="1"/>
  <c r="N168" i="1"/>
  <c r="P168" i="1"/>
  <c r="Q168" i="1"/>
  <c r="R168" i="1"/>
  <c r="S168" i="1"/>
  <c r="T168" i="1"/>
  <c r="U168" i="1"/>
  <c r="V168" i="1"/>
  <c r="W168" i="1"/>
  <c r="Y168" i="1"/>
  <c r="Z168" i="1"/>
  <c r="F172" i="1"/>
  <c r="I172" i="1"/>
  <c r="L172" i="1"/>
  <c r="L182" i="1" s="1"/>
  <c r="O172" i="1"/>
  <c r="R172" i="1"/>
  <c r="U172" i="1"/>
  <c r="X172" i="1"/>
  <c r="X182" i="1" s="1"/>
  <c r="Y172" i="1"/>
  <c r="Z172" i="1"/>
  <c r="AA172" i="1"/>
  <c r="AA182" i="1" s="1"/>
  <c r="F173" i="1"/>
  <c r="AA173" i="1" s="1"/>
  <c r="I173" i="1"/>
  <c r="L173" i="1"/>
  <c r="O173" i="1"/>
  <c r="O185" i="1" s="1"/>
  <c r="R173" i="1"/>
  <c r="U173" i="1"/>
  <c r="X173" i="1"/>
  <c r="Y173" i="1"/>
  <c r="Z173" i="1"/>
  <c r="F174" i="1"/>
  <c r="I174" i="1"/>
  <c r="L174" i="1"/>
  <c r="O174" i="1"/>
  <c r="R174" i="1"/>
  <c r="U174" i="1"/>
  <c r="X174" i="1"/>
  <c r="Y174" i="1"/>
  <c r="Z174" i="1"/>
  <c r="AA174" i="1"/>
  <c r="F175" i="1"/>
  <c r="AA175" i="1" s="1"/>
  <c r="I175" i="1"/>
  <c r="L175" i="1"/>
  <c r="O175" i="1"/>
  <c r="R175" i="1"/>
  <c r="U175" i="1"/>
  <c r="X175" i="1"/>
  <c r="Y175" i="1"/>
  <c r="Z175" i="1"/>
  <c r="F176" i="1"/>
  <c r="I176" i="1"/>
  <c r="L176" i="1"/>
  <c r="O176" i="1"/>
  <c r="R176" i="1"/>
  <c r="U176" i="1"/>
  <c r="X176" i="1"/>
  <c r="Y176" i="1"/>
  <c r="Z176" i="1"/>
  <c r="AA176" i="1"/>
  <c r="F177" i="1"/>
  <c r="AA177" i="1" s="1"/>
  <c r="I177" i="1"/>
  <c r="L177" i="1"/>
  <c r="O177" i="1"/>
  <c r="O183" i="1" s="1"/>
  <c r="R177" i="1"/>
  <c r="U177" i="1"/>
  <c r="X177" i="1"/>
  <c r="Y177" i="1"/>
  <c r="Z177" i="1"/>
  <c r="F178" i="1"/>
  <c r="I178" i="1"/>
  <c r="L178" i="1"/>
  <c r="O178" i="1"/>
  <c r="R178" i="1"/>
  <c r="U178" i="1"/>
  <c r="X178" i="1"/>
  <c r="Y178" i="1"/>
  <c r="Z178" i="1"/>
  <c r="AA178" i="1"/>
  <c r="F179" i="1"/>
  <c r="AA179" i="1" s="1"/>
  <c r="AA184" i="1" s="1"/>
  <c r="I179" i="1"/>
  <c r="L179" i="1"/>
  <c r="O179" i="1"/>
  <c r="O184" i="1" s="1"/>
  <c r="R179" i="1"/>
  <c r="U179" i="1"/>
  <c r="X179" i="1"/>
  <c r="Y179" i="1"/>
  <c r="Z179" i="1"/>
  <c r="D182" i="1"/>
  <c r="E182" i="1"/>
  <c r="F182" i="1"/>
  <c r="G182" i="1"/>
  <c r="H182" i="1"/>
  <c r="I182" i="1"/>
  <c r="J182" i="1"/>
  <c r="K182" i="1"/>
  <c r="M182" i="1"/>
  <c r="N182" i="1"/>
  <c r="O182" i="1"/>
  <c r="P182" i="1"/>
  <c r="Q182" i="1"/>
  <c r="R182" i="1"/>
  <c r="S182" i="1"/>
  <c r="T182" i="1"/>
  <c r="U182" i="1"/>
  <c r="V182" i="1"/>
  <c r="W182" i="1"/>
  <c r="Y182" i="1"/>
  <c r="Z182" i="1"/>
  <c r="D183" i="1"/>
  <c r="E183" i="1"/>
  <c r="F183" i="1"/>
  <c r="G183" i="1"/>
  <c r="H183" i="1"/>
  <c r="I183" i="1"/>
  <c r="J183" i="1"/>
  <c r="K183" i="1"/>
  <c r="L183" i="1"/>
  <c r="M183" i="1"/>
  <c r="N183" i="1"/>
  <c r="P183" i="1"/>
  <c r="Q183" i="1"/>
  <c r="R183" i="1"/>
  <c r="S183" i="1"/>
  <c r="T183" i="1"/>
  <c r="U183" i="1"/>
  <c r="V183" i="1"/>
  <c r="W183" i="1"/>
  <c r="X183" i="1"/>
  <c r="Y183" i="1"/>
  <c r="Z183" i="1"/>
  <c r="D184" i="1"/>
  <c r="E184" i="1"/>
  <c r="F184" i="1"/>
  <c r="G184" i="1"/>
  <c r="H184" i="1"/>
  <c r="I184" i="1"/>
  <c r="J184" i="1"/>
  <c r="K184" i="1"/>
  <c r="L184" i="1"/>
  <c r="M184" i="1"/>
  <c r="N184" i="1"/>
  <c r="P184" i="1"/>
  <c r="Q184" i="1"/>
  <c r="R184" i="1"/>
  <c r="S184" i="1"/>
  <c r="T184" i="1"/>
  <c r="U184" i="1"/>
  <c r="V184" i="1"/>
  <c r="W184" i="1"/>
  <c r="X184" i="1"/>
  <c r="Y184" i="1"/>
  <c r="Z184" i="1"/>
  <c r="D185" i="1"/>
  <c r="E185" i="1"/>
  <c r="F185" i="1"/>
  <c r="G185" i="1"/>
  <c r="H185" i="1"/>
  <c r="I185" i="1"/>
  <c r="J185" i="1"/>
  <c r="K185" i="1"/>
  <c r="M185" i="1"/>
  <c r="N185" i="1"/>
  <c r="P185" i="1"/>
  <c r="Q185" i="1"/>
  <c r="R185" i="1"/>
  <c r="S185" i="1"/>
  <c r="T185" i="1"/>
  <c r="U185" i="1"/>
  <c r="V185" i="1"/>
  <c r="W185" i="1"/>
  <c r="Y185" i="1"/>
  <c r="Z185" i="1"/>
  <c r="D188" i="1"/>
  <c r="E188" i="1"/>
  <c r="G188" i="1"/>
  <c r="H188" i="1"/>
  <c r="I188" i="1"/>
  <c r="J188" i="1"/>
  <c r="K188" i="1"/>
  <c r="M188" i="1"/>
  <c r="N188" i="1"/>
  <c r="P188" i="1"/>
  <c r="Q188" i="1"/>
  <c r="R188" i="1"/>
  <c r="S188" i="1"/>
  <c r="T188" i="1"/>
  <c r="U188" i="1"/>
  <c r="V188" i="1"/>
  <c r="W188" i="1"/>
  <c r="Y188" i="1"/>
  <c r="D189" i="1"/>
  <c r="E189" i="1"/>
  <c r="F189" i="1"/>
  <c r="G189" i="1"/>
  <c r="H189" i="1"/>
  <c r="I189" i="1"/>
  <c r="J189" i="1"/>
  <c r="K189" i="1"/>
  <c r="M189" i="1"/>
  <c r="N189" i="1"/>
  <c r="P189" i="1"/>
  <c r="Q189" i="1"/>
  <c r="R189" i="1"/>
  <c r="S189" i="1"/>
  <c r="T189" i="1"/>
  <c r="U189" i="1"/>
  <c r="V189" i="1"/>
  <c r="W189" i="1"/>
  <c r="Y189" i="1"/>
  <c r="AA189" i="1" s="1"/>
  <c r="Z189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AA190" i="1" s="1"/>
  <c r="Z190" i="1"/>
  <c r="D191" i="1"/>
  <c r="E191" i="1"/>
  <c r="F191" i="1"/>
  <c r="G191" i="1"/>
  <c r="H191" i="1"/>
  <c r="I191" i="1"/>
  <c r="J191" i="1"/>
  <c r="K191" i="1"/>
  <c r="M191" i="1"/>
  <c r="N191" i="1"/>
  <c r="P191" i="1"/>
  <c r="Q191" i="1"/>
  <c r="R191" i="1"/>
  <c r="S191" i="1"/>
  <c r="T191" i="1"/>
  <c r="U191" i="1"/>
  <c r="V191" i="1"/>
  <c r="W191" i="1"/>
  <c r="Y191" i="1"/>
  <c r="AA191" i="1" s="1"/>
  <c r="Z191" i="1"/>
  <c r="D192" i="1"/>
  <c r="E192" i="1"/>
  <c r="G192" i="1"/>
  <c r="H192" i="1"/>
  <c r="I192" i="1"/>
  <c r="J192" i="1"/>
  <c r="K192" i="1"/>
  <c r="M192" i="1"/>
  <c r="N192" i="1"/>
  <c r="P192" i="1"/>
  <c r="Q192" i="1"/>
  <c r="R192" i="1"/>
  <c r="S192" i="1"/>
  <c r="T192" i="1"/>
  <c r="U192" i="1"/>
  <c r="V192" i="1"/>
  <c r="W192" i="1"/>
  <c r="Y192" i="1"/>
  <c r="AA152" i="1" l="1"/>
  <c r="X191" i="1"/>
  <c r="L191" i="1"/>
  <c r="Z188" i="1"/>
  <c r="Z192" i="1" s="1"/>
  <c r="Z120" i="1"/>
  <c r="AA183" i="1"/>
  <c r="AA185" i="1" s="1"/>
  <c r="AA162" i="1"/>
  <c r="R146" i="1"/>
  <c r="AA192" i="1"/>
  <c r="AA166" i="1"/>
  <c r="AA128" i="1"/>
  <c r="AA146" i="1" s="1"/>
  <c r="AA144" i="1"/>
  <c r="AA167" i="1"/>
  <c r="AA168" i="1" s="1"/>
  <c r="U146" i="1"/>
  <c r="I146" i="1"/>
  <c r="X185" i="1"/>
  <c r="L185" i="1"/>
  <c r="X168" i="1"/>
  <c r="L168" i="1"/>
  <c r="X165" i="1"/>
  <c r="L165" i="1"/>
  <c r="H146" i="1"/>
  <c r="D146" i="1"/>
  <c r="F139" i="1"/>
  <c r="F135" i="1"/>
  <c r="F146" i="1" s="1"/>
  <c r="F113" i="1"/>
  <c r="R108" i="1"/>
  <c r="R120" i="1" s="1"/>
  <c r="F108" i="1"/>
  <c r="Y100" i="1"/>
  <c r="AA37" i="1"/>
  <c r="O168" i="1"/>
  <c r="O167" i="1"/>
  <c r="O189" i="1" s="1"/>
  <c r="O192" i="1" s="1"/>
  <c r="O166" i="1"/>
  <c r="O191" i="1" s="1"/>
  <c r="F116" i="1"/>
  <c r="F188" i="1" s="1"/>
  <c r="F192" i="1" s="1"/>
  <c r="AA111" i="1"/>
  <c r="AA116" i="1" s="1"/>
  <c r="Z108" i="1"/>
  <c r="AA102" i="1"/>
  <c r="Z80" i="1"/>
  <c r="AA79" i="1"/>
  <c r="AA55" i="1"/>
  <c r="AA78" i="1"/>
  <c r="Y113" i="1"/>
  <c r="U113" i="1"/>
  <c r="U120" i="1" s="1"/>
  <c r="I113" i="1"/>
  <c r="I120" i="1" s="1"/>
  <c r="AA105" i="1"/>
  <c r="AA117" i="1" s="1"/>
  <c r="AA65" i="1"/>
  <c r="AA80" i="1" s="1"/>
  <c r="AA41" i="1"/>
  <c r="O49" i="1"/>
  <c r="AA21" i="1"/>
  <c r="X113" i="1"/>
  <c r="X120" i="1" s="1"/>
  <c r="X116" i="1"/>
  <c r="X188" i="1" s="1"/>
  <c r="X192" i="1" s="1"/>
  <c r="L113" i="1"/>
  <c r="L120" i="1" s="1"/>
  <c r="L116" i="1"/>
  <c r="L188" i="1" s="1"/>
  <c r="L192" i="1" s="1"/>
  <c r="AA108" i="1"/>
  <c r="R49" i="1"/>
  <c r="F49" i="1"/>
  <c r="L49" i="1"/>
  <c r="G80" i="1"/>
  <c r="AA9" i="1"/>
  <c r="AA11" i="1" l="1"/>
  <c r="AA46" i="1"/>
  <c r="AA188" i="1" s="1"/>
  <c r="AA49" i="1"/>
  <c r="F120" i="1"/>
  <c r="AA120" i="1"/>
  <c r="AA113" i="1"/>
</calcChain>
</file>

<file path=xl/sharedStrings.xml><?xml version="1.0" encoding="utf-8"?>
<sst xmlns="http://schemas.openxmlformats.org/spreadsheetml/2006/main" count="184" uniqueCount="140">
  <si>
    <t>All</t>
  </si>
  <si>
    <t>Ph.D.</t>
  </si>
  <si>
    <t>Education Specialist</t>
  </si>
  <si>
    <t>6&amp;8</t>
  </si>
  <si>
    <t>Graduate Certificates</t>
  </si>
  <si>
    <t>Master's</t>
  </si>
  <si>
    <t>GRAND TOTALS</t>
  </si>
  <si>
    <t>Doctor of Nursing Practice</t>
  </si>
  <si>
    <t>SON Total</t>
  </si>
  <si>
    <t>Nursing Education Master's</t>
  </si>
  <si>
    <t>Family Nurse Practitioner Post Master's Cert.</t>
  </si>
  <si>
    <t>Family Nurse Practitioner Master's</t>
  </si>
  <si>
    <t>Adult Gerontological Nurse Practit PMCert.</t>
  </si>
  <si>
    <t>Adult Gerontological Nurse Practit.  Master's</t>
  </si>
  <si>
    <t>Nursing Anesthesia Post Master's Certificate</t>
  </si>
  <si>
    <t>Nursing Anesthesia Master's</t>
  </si>
  <si>
    <t>School of Nursing</t>
  </si>
  <si>
    <t>PhD</t>
  </si>
  <si>
    <t>SHS Total</t>
  </si>
  <si>
    <t>Physical Therapy Total</t>
  </si>
  <si>
    <t>Complementary Med. &amp; Wellness Grad. Cert.</t>
  </si>
  <si>
    <t>Neurological Rehabilitation</t>
  </si>
  <si>
    <t>Orthopedics Graduate Certificate</t>
  </si>
  <si>
    <t>Pediatric Rehabilitation Graduate Certificate</t>
  </si>
  <si>
    <t>OMPT Graduate Certificate</t>
  </si>
  <si>
    <t>Physical Therapy DScPT</t>
  </si>
  <si>
    <t>Physical Therapy DPT</t>
  </si>
  <si>
    <t>Physical Therapy Master's</t>
  </si>
  <si>
    <t>Exercise Science Total</t>
  </si>
  <si>
    <t>Exercise Science Grad. Certificate</t>
  </si>
  <si>
    <t>Exercise Science Master's</t>
  </si>
  <si>
    <t>School of Health Sciences</t>
  </si>
  <si>
    <t>SECS Total</t>
  </si>
  <si>
    <t>Engineering/Indust. Management (Master's)</t>
  </si>
  <si>
    <t>Mechanical Engineering Total</t>
  </si>
  <si>
    <t>Mechanical Engineering Ph.D</t>
  </si>
  <si>
    <t>Mechanical Engineering Master's</t>
  </si>
  <si>
    <t>Systems Engineering Total</t>
  </si>
  <si>
    <t>Systems Engineering Ph.D</t>
  </si>
  <si>
    <t>Systems Engineering Master's</t>
  </si>
  <si>
    <t>Industrial &amp; Systems Engineering Master's</t>
  </si>
  <si>
    <t>Electrical &amp; Computer Engineering Master's</t>
  </si>
  <si>
    <t>CSE Department Total</t>
  </si>
  <si>
    <t>Embedded Systems Master's</t>
  </si>
  <si>
    <t>Software Engineering Master's</t>
  </si>
  <si>
    <t>Info Systems Engineering Master's</t>
  </si>
  <si>
    <t>Computer Sci. &amp; Engineering Master's</t>
  </si>
  <si>
    <t>School of Engineering &amp; Computer Science</t>
  </si>
  <si>
    <t>6 &amp; 8</t>
  </si>
  <si>
    <t>Graduate Certificate</t>
  </si>
  <si>
    <t>SEHS Total</t>
  </si>
  <si>
    <t>TDES Totals</t>
  </si>
  <si>
    <t>Educational Studies Master's</t>
  </si>
  <si>
    <t>Secondary Education Master's</t>
  </si>
  <si>
    <t>Elementary Education Master's</t>
  </si>
  <si>
    <t>Reading including Instructional Systems Total</t>
  </si>
  <si>
    <t>Reading Ph.D</t>
  </si>
  <si>
    <t>Reading, Lang. Arts &amp; Lit. Graduate Certificate</t>
  </si>
  <si>
    <t>Microcomputer Apps Graduate Certificate</t>
  </si>
  <si>
    <t>Reading Master's</t>
  </si>
  <si>
    <t>Training &amp; Development Master's</t>
  </si>
  <si>
    <t>Human Development/Child Studies Total</t>
  </si>
  <si>
    <t>Early Childhood Ph.D.</t>
  </si>
  <si>
    <t>Special Education Master's</t>
  </si>
  <si>
    <t>Early Childhood Master's</t>
  </si>
  <si>
    <t xml:space="preserve">Education Leadership Totals </t>
  </si>
  <si>
    <t>Educational Leadership - Ph.D</t>
  </si>
  <si>
    <t>Higher Education Post Master's Certificate</t>
  </si>
  <si>
    <t>Educational Administration Graduate Certificate</t>
  </si>
  <si>
    <t>4650/51</t>
  </si>
  <si>
    <t>Educational Leadership Master's</t>
  </si>
  <si>
    <t>Education Master's</t>
  </si>
  <si>
    <t>Counseling Totals</t>
  </si>
  <si>
    <t>Counseling Ph.D.</t>
  </si>
  <si>
    <t>Counseling Master's</t>
  </si>
  <si>
    <t>School of Education &amp; Human Services</t>
  </si>
  <si>
    <t>SBA Total</t>
  </si>
  <si>
    <t xml:space="preserve">Production Operations Mgt (Graduate Certificate) </t>
  </si>
  <si>
    <t>Human Resource Mgt Graduate Certificate</t>
  </si>
  <si>
    <t>Marketing Graduate Certificate</t>
  </si>
  <si>
    <t>Management Information Systems Total</t>
  </si>
  <si>
    <t>Management Info. Systems Graduate Certificate</t>
  </si>
  <si>
    <t>Information Technology Management Master's</t>
  </si>
  <si>
    <t>Management Total</t>
  </si>
  <si>
    <t>International Business Graduate Certificate</t>
  </si>
  <si>
    <t>Business Administration Graduate Certificate</t>
  </si>
  <si>
    <t>MBA - Master's</t>
  </si>
  <si>
    <t>General Management Graduate Certificate</t>
  </si>
  <si>
    <t>Finance Graduate Certificate</t>
  </si>
  <si>
    <t>Business Economics Graduate Certificate</t>
  </si>
  <si>
    <t>Accounting Total</t>
  </si>
  <si>
    <t>Accounting Graduate Certificate</t>
  </si>
  <si>
    <t>Accounting Master's</t>
  </si>
  <si>
    <t>School of Business Administration</t>
  </si>
  <si>
    <t>CAS Total</t>
  </si>
  <si>
    <t>Public Administration Master's</t>
  </si>
  <si>
    <t>Physics Totals</t>
  </si>
  <si>
    <t xml:space="preserve">Biomed Sci: Medical Physics Ph.D. </t>
  </si>
  <si>
    <t>Physics Master's</t>
  </si>
  <si>
    <t>MTD Total</t>
  </si>
  <si>
    <t>Music Education Ph.D.</t>
  </si>
  <si>
    <t>Conducting</t>
  </si>
  <si>
    <t>Piano Pedagogy</t>
  </si>
  <si>
    <t>Vocal Performance</t>
  </si>
  <si>
    <t>Vocal Pedagogy</t>
  </si>
  <si>
    <t>Music Education Master's</t>
  </si>
  <si>
    <t>General Performance Master's</t>
  </si>
  <si>
    <t>Mathematics Total</t>
  </si>
  <si>
    <t>Applied Mathematics - PhD</t>
  </si>
  <si>
    <t>Statistical Methods - Grad. Cert.</t>
  </si>
  <si>
    <t>Mathematical Statistics - Master's</t>
  </si>
  <si>
    <t>Applied Mathematics - Master's</t>
  </si>
  <si>
    <t>Mathematics - Master's</t>
  </si>
  <si>
    <t>Linguistics Total</t>
  </si>
  <si>
    <t>Teaching ESL - Graduate Certificate</t>
  </si>
  <si>
    <t>Linguistics - Master's</t>
  </si>
  <si>
    <t>Liberal Studies - Master's</t>
  </si>
  <si>
    <t>History - Master's</t>
  </si>
  <si>
    <t>English Master's</t>
  </si>
  <si>
    <t>Chemistry Total</t>
  </si>
  <si>
    <t>Biomed Science: Envi Chemistry - Ph.D.</t>
  </si>
  <si>
    <t>Chemistry - Master's</t>
  </si>
  <si>
    <t>Biological Sciences - Master's</t>
  </si>
  <si>
    <t>COLLEGE OF ARTS AND SCIENCES</t>
  </si>
  <si>
    <t>UNIVERSITY PROGRAMS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</si>
  <si>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</si>
  <si>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</si>
  <si>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</si>
  <si>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</si>
  <si>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</si>
  <si>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</si>
  <si>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</si>
  <si>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</si>
  <si>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</si>
  <si>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</si>
  <si>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</si>
  <si>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</si>
  <si>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</si>
  <si>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</si>
  <si>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2007-2008 Degrees Awarded by Gender and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</si>
</sst>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Border="1"/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4" fillId="7" borderId="1" xfId="0" applyNumberFormat="1" applyFont="1" applyFill="1" applyBorder="1" applyAlignment="1">
      <alignment vertical="center"/>
    </xf>
    <xf numFmtId="3" fontId="4" fillId="7" borderId="2" xfId="0" applyNumberFormat="1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3" fontId="1" fillId="3" borderId="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vertical="center"/>
    </xf>
    <xf numFmtId="3" fontId="2" fillId="8" borderId="2" xfId="0" applyNumberFormat="1" applyFont="1" applyFill="1" applyBorder="1" applyAlignment="1">
      <alignment vertical="center"/>
    </xf>
    <xf numFmtId="3" fontId="2" fillId="8" borderId="5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vertical="center"/>
    </xf>
    <xf numFmtId="3" fontId="4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2" fillId="0" borderId="0" xfId="0" applyFont="1"/>
    <xf numFmtId="3" fontId="2" fillId="3" borderId="5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vertical="center"/>
    </xf>
    <xf numFmtId="3" fontId="4" fillId="8" borderId="1" xfId="0" applyNumberFormat="1" applyFont="1" applyFill="1" applyBorder="1" applyAlignment="1">
      <alignment vertical="center"/>
    </xf>
    <xf numFmtId="3" fontId="4" fillId="8" borderId="2" xfId="0" applyNumberFormat="1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0" borderId="0" xfId="0" applyFont="1" applyFill="1"/>
    <xf numFmtId="0" fontId="2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vertical="center"/>
    </xf>
    <xf numFmtId="3" fontId="2" fillId="10" borderId="2" xfId="0" applyNumberFormat="1" applyFont="1" applyFill="1" applyBorder="1" applyAlignment="1">
      <alignment vertical="center"/>
    </xf>
    <xf numFmtId="0" fontId="2" fillId="10" borderId="5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3" fontId="2" fillId="10" borderId="5" xfId="0" applyNumberFormat="1" applyFont="1" applyFill="1" applyBorder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4" fillId="11" borderId="1" xfId="0" applyNumberFormat="1" applyFont="1" applyFill="1" applyBorder="1" applyAlignment="1">
      <alignment vertical="center"/>
    </xf>
    <xf numFmtId="0" fontId="4" fillId="11" borderId="2" xfId="0" applyFont="1" applyFill="1" applyBorder="1" applyAlignment="1">
      <alignment vertical="center"/>
    </xf>
    <xf numFmtId="0" fontId="4" fillId="11" borderId="5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3" fontId="2" fillId="12" borderId="1" xfId="0" applyNumberFormat="1" applyFont="1" applyFill="1" applyBorder="1" applyAlignment="1">
      <alignment vertical="center"/>
    </xf>
    <xf numFmtId="3" fontId="2" fillId="12" borderId="2" xfId="0" applyNumberFormat="1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5" xfId="0" applyFont="1" applyFill="1" applyBorder="1" applyAlignment="1">
      <alignment vertical="center"/>
    </xf>
    <xf numFmtId="0" fontId="2" fillId="12" borderId="2" xfId="0" applyFont="1" applyFill="1" applyBorder="1" applyAlignment="1">
      <alignment horizontal="center" vertical="center"/>
    </xf>
    <xf numFmtId="3" fontId="4" fillId="13" borderId="1" xfId="0" applyNumberFormat="1" applyFont="1" applyFill="1" applyBorder="1" applyAlignment="1">
      <alignment vertical="center"/>
    </xf>
    <xf numFmtId="3" fontId="4" fillId="13" borderId="2" xfId="0" applyNumberFormat="1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0" fontId="4" fillId="13" borderId="5" xfId="0" applyFont="1" applyFill="1" applyBorder="1" applyAlignment="1">
      <alignment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2" fillId="14" borderId="1" xfId="0" applyNumberFormat="1" applyFont="1" applyFill="1" applyBorder="1" applyAlignment="1">
      <alignment vertical="center"/>
    </xf>
    <xf numFmtId="3" fontId="2" fillId="14" borderId="2" xfId="0" applyNumberFormat="1" applyFont="1" applyFill="1" applyBorder="1" applyAlignment="1">
      <alignment vertical="center"/>
    </xf>
    <xf numFmtId="3" fontId="2" fillId="14" borderId="5" xfId="0" applyNumberFormat="1" applyFont="1" applyFill="1" applyBorder="1" applyAlignment="1">
      <alignment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4" fillId="15" borderId="1" xfId="0" applyNumberFormat="1" applyFont="1" applyFill="1" applyBorder="1" applyAlignment="1">
      <alignment vertical="center"/>
    </xf>
    <xf numFmtId="3" fontId="4" fillId="15" borderId="2" xfId="0" applyNumberFormat="1" applyFont="1" applyFill="1" applyBorder="1" applyAlignment="1">
      <alignment vertical="center"/>
    </xf>
    <xf numFmtId="0" fontId="4" fillId="15" borderId="2" xfId="0" applyFont="1" applyFill="1" applyBorder="1" applyAlignment="1">
      <alignment vertical="center"/>
    </xf>
    <xf numFmtId="0" fontId="4" fillId="15" borderId="5" xfId="0" applyFont="1" applyFill="1" applyBorder="1" applyAlignment="1">
      <alignment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0" fontId="2" fillId="0" borderId="0" xfId="0" applyFont="1" applyBorder="1"/>
    <xf numFmtId="3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14" borderId="1" xfId="0" applyFont="1" applyFill="1" applyBorder="1" applyAlignment="1">
      <alignment horizontal="left" vertical="center"/>
    </xf>
    <xf numFmtId="0" fontId="4" fillId="14" borderId="2" xfId="0" applyFont="1" applyFill="1" applyBorder="1" applyAlignment="1">
      <alignment horizontal="left" vertical="center"/>
    </xf>
    <xf numFmtId="0" fontId="2" fillId="14" borderId="2" xfId="0" applyFont="1" applyFill="1" applyBorder="1" applyAlignment="1">
      <alignment horizontal="left" vertical="center"/>
    </xf>
    <xf numFmtId="0" fontId="2" fillId="14" borderId="5" xfId="0" applyFont="1" applyFill="1" applyBorder="1" applyAlignment="1">
      <alignment horizontal="left" vertical="center"/>
    </xf>
    <xf numFmtId="3" fontId="7" fillId="8" borderId="1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3" fontId="5" fillId="16" borderId="3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Alignment="1">
      <alignment horizontal="center" vertical="center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0" xfId="0" applyFont="1" applyFill="1" applyAlignment="1">
      <alignment vertical="center"/>
    </xf>
    <xf numFmtId="3" fontId="5" fillId="16" borderId="3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0" fontId="5" fillId="16" borderId="0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8" fillId="0" borderId="0" xfId="0" applyFont="1" applyFill="1" applyAlignment="1"/>
    <xf numFmtId="0" fontId="2" fillId="8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3.2" x14ac:dyDescent="0.25"/>
  <cols>
    <col min="1" max="1" width="39.5546875" style="2" customWidth="1"/>
    <col min="2" max="2" width="10.5546875" style="2" bestFit="1" customWidth="1"/>
    <col min="3" max="3" width="9.109375" style="1" customWidth="1"/>
    <col min="4" max="27" width="6.6640625" customWidth="1"/>
  </cols>
  <sheetData>
    <row r="1" spans="1:27" ht="15.6" x14ac:dyDescent="0.3">
      <c r="A1" s="236" t="s">
        <v>139</v>
      </c>
      <c r="B1" s="24"/>
      <c r="C1" s="14"/>
      <c r="D1" s="50"/>
      <c r="E1" s="43"/>
      <c r="F1" s="235"/>
      <c r="G1" s="25"/>
      <c r="H1" s="25"/>
      <c r="I1" s="25"/>
      <c r="J1" s="50"/>
      <c r="K1" s="43"/>
      <c r="L1" s="235"/>
      <c r="M1" s="43"/>
      <c r="N1" s="25"/>
      <c r="O1" s="25"/>
      <c r="P1" s="50"/>
      <c r="Q1" s="43"/>
      <c r="R1" s="235"/>
      <c r="S1" s="25"/>
      <c r="T1" s="25"/>
      <c r="U1" s="25"/>
      <c r="V1" s="50"/>
      <c r="W1" s="43"/>
      <c r="X1" s="235"/>
      <c r="Y1" s="234"/>
      <c r="Z1" s="234"/>
      <c r="AA1" s="233"/>
    </row>
    <row r="2" spans="1:27" x14ac:dyDescent="0.25">
      <c r="A2" s="224"/>
      <c r="B2" s="232" t="s">
        <v>138</v>
      </c>
      <c r="C2" s="214" t="s">
        <v>137</v>
      </c>
      <c r="D2" s="230" t="s">
        <v>136</v>
      </c>
      <c r="E2" s="229"/>
      <c r="F2" s="228"/>
      <c r="G2" s="231" t="s">
        <v>135</v>
      </c>
      <c r="H2" s="231"/>
      <c r="I2" s="231"/>
      <c r="J2" s="230" t="s">
        <v>134</v>
      </c>
      <c r="K2" s="229"/>
      <c r="L2" s="228"/>
      <c r="M2" s="231" t="s">
        <v>133</v>
      </c>
      <c r="N2" s="231"/>
      <c r="O2" s="231"/>
      <c r="P2" s="230" t="s">
        <v>132</v>
      </c>
      <c r="Q2" s="229"/>
      <c r="R2" s="228"/>
      <c r="S2" s="231" t="s">
        <v>131</v>
      </c>
      <c r="T2" s="231"/>
      <c r="U2" s="231"/>
      <c r="V2" s="230" t="s">
        <v>130</v>
      </c>
      <c r="W2" s="229"/>
      <c r="X2" s="228"/>
      <c r="Y2" s="227" t="s">
        <v>125</v>
      </c>
      <c r="Z2" s="226"/>
      <c r="AA2" s="225"/>
    </row>
    <row r="3" spans="1:27" ht="13.8" thickBot="1" x14ac:dyDescent="0.3">
      <c r="A3" s="224"/>
      <c r="B3" s="223"/>
      <c r="C3" s="222" t="s">
        <v>129</v>
      </c>
      <c r="D3" s="220" t="s">
        <v>127</v>
      </c>
      <c r="E3" s="219" t="s">
        <v>128</v>
      </c>
      <c r="F3" s="218" t="s">
        <v>125</v>
      </c>
      <c r="G3" s="221" t="s">
        <v>127</v>
      </c>
      <c r="H3" s="221" t="s">
        <v>126</v>
      </c>
      <c r="I3" s="221" t="s">
        <v>125</v>
      </c>
      <c r="J3" s="216" t="s">
        <v>127</v>
      </c>
      <c r="K3" s="215" t="s">
        <v>126</v>
      </c>
      <c r="L3" s="214" t="s">
        <v>125</v>
      </c>
      <c r="M3" s="220" t="s">
        <v>127</v>
      </c>
      <c r="N3" s="217" t="s">
        <v>126</v>
      </c>
      <c r="O3" s="217" t="s">
        <v>125</v>
      </c>
      <c r="P3" s="220" t="s">
        <v>127</v>
      </c>
      <c r="Q3" s="219" t="s">
        <v>126</v>
      </c>
      <c r="R3" s="218" t="s">
        <v>125</v>
      </c>
      <c r="S3" s="217" t="s">
        <v>127</v>
      </c>
      <c r="T3" s="217" t="s">
        <v>126</v>
      </c>
      <c r="U3" s="217" t="s">
        <v>125</v>
      </c>
      <c r="V3" s="216" t="s">
        <v>127</v>
      </c>
      <c r="W3" s="215" t="s">
        <v>126</v>
      </c>
      <c r="X3" s="214" t="s">
        <v>125</v>
      </c>
      <c r="Y3" s="213" t="s">
        <v>127</v>
      </c>
      <c r="Z3" s="213" t="s">
        <v>126</v>
      </c>
      <c r="AA3" s="212" t="s">
        <v>125</v>
      </c>
    </row>
    <row r="4" spans="1:27" ht="13.8" thickBot="1" x14ac:dyDescent="0.3">
      <c r="A4" s="237" t="s">
        <v>124</v>
      </c>
      <c r="B4" s="211"/>
      <c r="C4" s="210"/>
      <c r="D4" s="209"/>
      <c r="E4" s="209"/>
      <c r="F4" s="209"/>
      <c r="G4" s="208"/>
      <c r="H4" s="208"/>
      <c r="I4" s="208"/>
      <c r="J4" s="208"/>
      <c r="K4" s="208"/>
      <c r="L4" s="208"/>
      <c r="M4" s="209"/>
      <c r="N4" s="209"/>
      <c r="O4" s="209"/>
      <c r="P4" s="209"/>
      <c r="Q4" s="209"/>
      <c r="R4" s="209"/>
      <c r="S4" s="209"/>
      <c r="T4" s="209"/>
      <c r="U4" s="209"/>
      <c r="V4" s="208"/>
      <c r="W4" s="208"/>
      <c r="X4" s="208"/>
      <c r="Y4" s="207"/>
      <c r="Z4" s="207"/>
      <c r="AA4" s="206"/>
    </row>
    <row r="5" spans="1:27" ht="13.8" thickBot="1" x14ac:dyDescent="0.3">
      <c r="A5" s="205" t="s">
        <v>123</v>
      </c>
      <c r="B5" s="204"/>
      <c r="C5" s="204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2"/>
    </row>
    <row r="6" spans="1:27" x14ac:dyDescent="0.25">
      <c r="A6" s="157"/>
      <c r="B6" s="86"/>
      <c r="C6" s="86"/>
      <c r="D6" s="201"/>
      <c r="E6" s="200"/>
      <c r="F6" s="199"/>
      <c r="G6" s="200"/>
      <c r="H6" s="200"/>
      <c r="I6" s="200"/>
      <c r="J6" s="201"/>
      <c r="K6" s="200"/>
      <c r="L6" s="199"/>
      <c r="M6" s="201"/>
      <c r="N6" s="200"/>
      <c r="O6" s="200"/>
      <c r="P6" s="201"/>
      <c r="Q6" s="200"/>
      <c r="R6" s="199"/>
      <c r="S6" s="200"/>
      <c r="T6" s="200"/>
      <c r="U6" s="200"/>
      <c r="V6" s="201"/>
      <c r="W6" s="200"/>
      <c r="X6" s="199"/>
      <c r="Y6" s="198"/>
      <c r="Z6" s="198"/>
      <c r="AA6" s="197"/>
    </row>
    <row r="7" spans="1:27" s="194" customFormat="1" x14ac:dyDescent="0.25">
      <c r="A7" s="15" t="s">
        <v>122</v>
      </c>
      <c r="B7" s="14">
        <v>1105</v>
      </c>
      <c r="C7" s="14">
        <v>7</v>
      </c>
      <c r="D7" s="133">
        <v>3</v>
      </c>
      <c r="E7" s="132">
        <v>1</v>
      </c>
      <c r="F7" s="11">
        <f>D7+E7</f>
        <v>4</v>
      </c>
      <c r="G7" s="132"/>
      <c r="H7" s="132"/>
      <c r="I7" s="11">
        <f>G7+H7</f>
        <v>0</v>
      </c>
      <c r="J7" s="133"/>
      <c r="K7" s="132"/>
      <c r="L7" s="11">
        <f>J7+K7</f>
        <v>0</v>
      </c>
      <c r="M7" s="133"/>
      <c r="N7" s="132"/>
      <c r="O7" s="12">
        <f>M7+N7</f>
        <v>0</v>
      </c>
      <c r="P7" s="133"/>
      <c r="Q7" s="132"/>
      <c r="R7" s="11">
        <f>P7+Q7</f>
        <v>0</v>
      </c>
      <c r="S7" s="132"/>
      <c r="T7" s="132"/>
      <c r="U7" s="12">
        <f>S7+T7</f>
        <v>0</v>
      </c>
      <c r="V7" s="133"/>
      <c r="W7" s="132"/>
      <c r="X7" s="11">
        <f>V7+W7</f>
        <v>0</v>
      </c>
      <c r="Y7" s="10">
        <f>D7+G7+J7+M7+P7+S7+V7</f>
        <v>3</v>
      </c>
      <c r="Z7" s="10">
        <f>E7+H7+K7+N7+Q7+T7+W7</f>
        <v>1</v>
      </c>
      <c r="AA7" s="193">
        <f>F7+I7+L7+O7+R7+U7+X7</f>
        <v>4</v>
      </c>
    </row>
    <row r="8" spans="1:27" x14ac:dyDescent="0.25">
      <c r="A8" s="151"/>
      <c r="B8" s="24"/>
      <c r="C8" s="14"/>
      <c r="D8" s="175"/>
      <c r="E8" s="174"/>
      <c r="F8" s="40"/>
      <c r="G8" s="196"/>
      <c r="H8" s="196"/>
      <c r="I8" s="40"/>
      <c r="J8" s="174"/>
      <c r="K8" s="174"/>
      <c r="L8" s="41"/>
      <c r="M8" s="175"/>
      <c r="N8" s="196"/>
      <c r="O8" s="40"/>
      <c r="P8" s="174"/>
      <c r="Q8" s="174"/>
      <c r="R8" s="40"/>
      <c r="S8" s="196"/>
      <c r="T8" s="196"/>
      <c r="U8" s="40"/>
      <c r="V8" s="174"/>
      <c r="W8" s="174"/>
      <c r="X8" s="40"/>
      <c r="Y8" s="102"/>
      <c r="Z8" s="102"/>
      <c r="AA8" s="195"/>
    </row>
    <row r="9" spans="1:27" s="2" customFormat="1" x14ac:dyDescent="0.25">
      <c r="A9" s="25" t="s">
        <v>121</v>
      </c>
      <c r="B9" s="100">
        <v>1230</v>
      </c>
      <c r="C9" s="49">
        <v>7</v>
      </c>
      <c r="D9" s="48">
        <v>4</v>
      </c>
      <c r="E9" s="47">
        <v>0</v>
      </c>
      <c r="F9" s="46">
        <f>D9+E9</f>
        <v>4</v>
      </c>
      <c r="G9" s="47"/>
      <c r="H9" s="47"/>
      <c r="I9" s="51">
        <f>G9+H9</f>
        <v>0</v>
      </c>
      <c r="J9" s="48"/>
      <c r="K9" s="47"/>
      <c r="L9" s="46">
        <f>J9+K9</f>
        <v>0</v>
      </c>
      <c r="M9" s="48"/>
      <c r="N9" s="47"/>
      <c r="O9" s="51">
        <f>M9+N9</f>
        <v>0</v>
      </c>
      <c r="P9" s="48"/>
      <c r="Q9" s="47"/>
      <c r="R9" s="46">
        <f>P9+Q9</f>
        <v>0</v>
      </c>
      <c r="S9" s="47">
        <v>3</v>
      </c>
      <c r="T9" s="47">
        <v>0</v>
      </c>
      <c r="U9" s="51">
        <f>S9+T9</f>
        <v>3</v>
      </c>
      <c r="V9" s="48">
        <v>0</v>
      </c>
      <c r="W9" s="47">
        <v>1</v>
      </c>
      <c r="X9" s="46">
        <f>V9+W9</f>
        <v>1</v>
      </c>
      <c r="Y9" s="45">
        <f>D9+G9+J9+M9+P9+S9+V9</f>
        <v>7</v>
      </c>
      <c r="Z9" s="45">
        <f>E9+H9+K9+N9+Q9+T9+W9</f>
        <v>1</v>
      </c>
      <c r="AA9" s="191">
        <f>F9+I9+L9+O9+R9+U9+X9</f>
        <v>8</v>
      </c>
    </row>
    <row r="10" spans="1:27" s="2" customFormat="1" ht="13.8" thickBot="1" x14ac:dyDescent="0.3">
      <c r="A10" s="25" t="s">
        <v>120</v>
      </c>
      <c r="B10" s="100">
        <v>1350</v>
      </c>
      <c r="C10" s="49">
        <v>9</v>
      </c>
      <c r="D10" s="48"/>
      <c r="E10" s="47"/>
      <c r="F10" s="46">
        <f>D10+E10</f>
        <v>0</v>
      </c>
      <c r="G10" s="47"/>
      <c r="H10" s="47"/>
      <c r="I10" s="51">
        <f>G10+H10</f>
        <v>0</v>
      </c>
      <c r="J10" s="48"/>
      <c r="K10" s="47"/>
      <c r="L10" s="46">
        <f>J10+K10</f>
        <v>0</v>
      </c>
      <c r="M10" s="48"/>
      <c r="N10" s="47"/>
      <c r="O10" s="51">
        <f>M10+N10</f>
        <v>0</v>
      </c>
      <c r="P10" s="48"/>
      <c r="Q10" s="47"/>
      <c r="R10" s="46">
        <f>P10+Q10</f>
        <v>0</v>
      </c>
      <c r="S10" s="47">
        <v>1</v>
      </c>
      <c r="T10" s="47"/>
      <c r="U10" s="51">
        <f>S10+T10</f>
        <v>1</v>
      </c>
      <c r="V10" s="48"/>
      <c r="W10" s="47"/>
      <c r="X10" s="46">
        <f>V10+W10</f>
        <v>0</v>
      </c>
      <c r="Y10" s="45">
        <f>D10+G10+J10+M10+P10+S10+V10</f>
        <v>1</v>
      </c>
      <c r="Z10" s="45">
        <f>E10+H10+K10+N10+Q10+T10+W10</f>
        <v>0</v>
      </c>
      <c r="AA10" s="191">
        <f>F10+I10+L10+O10+R10+U10+X10</f>
        <v>1</v>
      </c>
    </row>
    <row r="11" spans="1:27" s="2" customFormat="1" ht="13.8" thickBot="1" x14ac:dyDescent="0.3">
      <c r="A11" s="94" t="s">
        <v>119</v>
      </c>
      <c r="B11" s="93"/>
      <c r="C11" s="93"/>
      <c r="D11" s="92">
        <f>SUBTOTAL(9,D9:D10)</f>
        <v>4</v>
      </c>
      <c r="E11" s="91">
        <f>SUBTOTAL(9,E9:E10)</f>
        <v>0</v>
      </c>
      <c r="F11" s="90">
        <f>SUBTOTAL(9,F9:F10)</f>
        <v>4</v>
      </c>
      <c r="G11" s="92">
        <f>SUBTOTAL(9,G9:G10)</f>
        <v>0</v>
      </c>
      <c r="H11" s="91">
        <f>SUBTOTAL(9,H9:H10)</f>
        <v>0</v>
      </c>
      <c r="I11" s="90">
        <f>SUBTOTAL(9,I9:I10)</f>
        <v>0</v>
      </c>
      <c r="J11" s="92">
        <f>SUBTOTAL(9,J9:J10)</f>
        <v>0</v>
      </c>
      <c r="K11" s="91">
        <f>SUBTOTAL(9,K9:K10)</f>
        <v>0</v>
      </c>
      <c r="L11" s="90">
        <f>SUBTOTAL(9,L9:L10)</f>
        <v>0</v>
      </c>
      <c r="M11" s="92">
        <f>SUBTOTAL(9,M9:M10)</f>
        <v>0</v>
      </c>
      <c r="N11" s="91">
        <f>SUBTOTAL(9,N9:N10)</f>
        <v>0</v>
      </c>
      <c r="O11" s="90">
        <f>SUBTOTAL(9,O9:O10)</f>
        <v>0</v>
      </c>
      <c r="P11" s="92">
        <f>SUBTOTAL(9,P9:P10)</f>
        <v>0</v>
      </c>
      <c r="Q11" s="91">
        <f>SUBTOTAL(9,Q9:Q10)</f>
        <v>0</v>
      </c>
      <c r="R11" s="90">
        <f>SUBTOTAL(9,R9:R10)</f>
        <v>0</v>
      </c>
      <c r="S11" s="92">
        <f>SUBTOTAL(9,S9:S10)</f>
        <v>4</v>
      </c>
      <c r="T11" s="91">
        <f>SUBTOTAL(9,T9:T10)</f>
        <v>0</v>
      </c>
      <c r="U11" s="90">
        <f>SUBTOTAL(9,U9:U10)</f>
        <v>4</v>
      </c>
      <c r="V11" s="92">
        <f>SUBTOTAL(9,V9:V10)</f>
        <v>0</v>
      </c>
      <c r="W11" s="91">
        <f>SUBTOTAL(9,W9:W10)</f>
        <v>1</v>
      </c>
      <c r="X11" s="90">
        <f>SUBTOTAL(9,X9:X10)</f>
        <v>1</v>
      </c>
      <c r="Y11" s="92">
        <f>SUBTOTAL(9,Y9:Y10)</f>
        <v>8</v>
      </c>
      <c r="Z11" s="91">
        <f>SUBTOTAL(9,Z9:Z10)</f>
        <v>1</v>
      </c>
      <c r="AA11" s="90">
        <f>SUBTOTAL(9,AA9:AA10)</f>
        <v>9</v>
      </c>
    </row>
    <row r="12" spans="1:27" x14ac:dyDescent="0.25">
      <c r="A12" s="25"/>
      <c r="B12" s="24"/>
      <c r="C12" s="14"/>
      <c r="D12" s="42"/>
      <c r="E12" s="41"/>
      <c r="F12" s="40"/>
      <c r="G12" s="103"/>
      <c r="H12" s="103"/>
      <c r="I12" s="103"/>
      <c r="J12" s="42"/>
      <c r="K12" s="41"/>
      <c r="L12" s="40"/>
      <c r="M12" s="42"/>
      <c r="N12" s="103"/>
      <c r="O12" s="103"/>
      <c r="P12" s="42"/>
      <c r="Q12" s="41"/>
      <c r="R12" s="40"/>
      <c r="S12" s="103"/>
      <c r="T12" s="103"/>
      <c r="U12" s="103"/>
      <c r="V12" s="42"/>
      <c r="W12" s="41"/>
      <c r="X12" s="40"/>
      <c r="Y12" s="102"/>
      <c r="Z12" s="102"/>
      <c r="AA12" s="38"/>
    </row>
    <row r="13" spans="1:27" s="194" customFormat="1" x14ac:dyDescent="0.25">
      <c r="A13" s="15" t="s">
        <v>118</v>
      </c>
      <c r="B13" s="14">
        <v>1405</v>
      </c>
      <c r="C13" s="14">
        <v>7</v>
      </c>
      <c r="D13" s="133">
        <v>9</v>
      </c>
      <c r="E13" s="132">
        <v>4</v>
      </c>
      <c r="F13" s="11">
        <f>D13+E13</f>
        <v>13</v>
      </c>
      <c r="G13" s="132"/>
      <c r="H13" s="132"/>
      <c r="I13" s="12">
        <f>G13+H13</f>
        <v>0</v>
      </c>
      <c r="J13" s="133"/>
      <c r="K13" s="132"/>
      <c r="L13" s="11">
        <f>J13+K13</f>
        <v>0</v>
      </c>
      <c r="M13" s="133"/>
      <c r="N13" s="132"/>
      <c r="O13" s="12">
        <f>M13+N13</f>
        <v>0</v>
      </c>
      <c r="P13" s="133"/>
      <c r="Q13" s="132"/>
      <c r="R13" s="11">
        <f>P13+Q13</f>
        <v>0</v>
      </c>
      <c r="S13" s="132">
        <v>1</v>
      </c>
      <c r="T13" s="132"/>
      <c r="U13" s="12">
        <f>S13+T13</f>
        <v>1</v>
      </c>
      <c r="V13" s="133">
        <v>1</v>
      </c>
      <c r="W13" s="132">
        <v>1</v>
      </c>
      <c r="X13" s="11">
        <f>V13+W13</f>
        <v>2</v>
      </c>
      <c r="Y13" s="10">
        <f>D13+G13+J13+M13+P13+S13+V13</f>
        <v>11</v>
      </c>
      <c r="Z13" s="10">
        <f>E13+H13+K13+N13+Q13+T13+W13</f>
        <v>5</v>
      </c>
      <c r="AA13" s="193">
        <f>F13+I13+L13+O13+R13+U13+X13</f>
        <v>16</v>
      </c>
    </row>
    <row r="14" spans="1:27" x14ac:dyDescent="0.25">
      <c r="A14" s="25"/>
      <c r="B14" s="24"/>
      <c r="C14" s="14"/>
      <c r="D14" s="42"/>
      <c r="E14" s="41"/>
      <c r="F14" s="40"/>
      <c r="G14" s="103"/>
      <c r="H14" s="103"/>
      <c r="I14" s="103"/>
      <c r="J14" s="42"/>
      <c r="K14" s="41"/>
      <c r="L14" s="40"/>
      <c r="M14" s="42"/>
      <c r="N14" s="103"/>
      <c r="O14" s="103"/>
      <c r="P14" s="42"/>
      <c r="Q14" s="41"/>
      <c r="R14" s="40"/>
      <c r="S14" s="103"/>
      <c r="T14" s="103"/>
      <c r="U14" s="103"/>
      <c r="V14" s="42"/>
      <c r="W14" s="41"/>
      <c r="X14" s="40"/>
      <c r="Y14" s="102"/>
      <c r="Z14" s="102"/>
      <c r="AA14" s="38"/>
    </row>
    <row r="15" spans="1:27" s="194" customFormat="1" x14ac:dyDescent="0.25">
      <c r="A15" s="15" t="s">
        <v>117</v>
      </c>
      <c r="B15" s="14">
        <v>1505</v>
      </c>
      <c r="C15" s="14">
        <v>7</v>
      </c>
      <c r="D15" s="133">
        <v>1</v>
      </c>
      <c r="E15" s="132"/>
      <c r="F15" s="11">
        <f>D15+E15</f>
        <v>1</v>
      </c>
      <c r="G15" s="132"/>
      <c r="H15" s="132"/>
      <c r="I15" s="12">
        <f>G15+H15</f>
        <v>0</v>
      </c>
      <c r="J15" s="133"/>
      <c r="K15" s="132"/>
      <c r="L15" s="11">
        <f>J15+K15</f>
        <v>0</v>
      </c>
      <c r="M15" s="133"/>
      <c r="N15" s="132"/>
      <c r="O15" s="12">
        <f>M15+N15</f>
        <v>0</v>
      </c>
      <c r="P15" s="133"/>
      <c r="Q15" s="132"/>
      <c r="R15" s="11">
        <f>P15+Q15</f>
        <v>0</v>
      </c>
      <c r="S15" s="132"/>
      <c r="T15" s="132"/>
      <c r="U15" s="11">
        <f>S15+T15</f>
        <v>0</v>
      </c>
      <c r="V15" s="133"/>
      <c r="W15" s="132"/>
      <c r="X15" s="11">
        <f>V15+W15</f>
        <v>0</v>
      </c>
      <c r="Y15" s="10">
        <f>D15+G15+J15+M15+P15+S15+V15</f>
        <v>1</v>
      </c>
      <c r="Z15" s="10">
        <f>E15+H15+K15+N15+Q15+T15+W15</f>
        <v>0</v>
      </c>
      <c r="AA15" s="193">
        <f>F15+I15+L15+O15+R15+U15+X15</f>
        <v>1</v>
      </c>
    </row>
    <row r="16" spans="1:27" x14ac:dyDescent="0.25">
      <c r="A16" s="43"/>
      <c r="B16" s="14"/>
      <c r="C16" s="14"/>
      <c r="D16" s="42"/>
      <c r="E16" s="41"/>
      <c r="F16" s="40"/>
      <c r="G16" s="41"/>
      <c r="H16" s="41"/>
      <c r="I16" s="41"/>
      <c r="J16" s="42"/>
      <c r="K16" s="41"/>
      <c r="L16" s="40"/>
      <c r="M16" s="42"/>
      <c r="N16" s="41"/>
      <c r="O16" s="41"/>
      <c r="P16" s="42"/>
      <c r="Q16" s="41"/>
      <c r="R16" s="40"/>
      <c r="S16" s="41"/>
      <c r="T16" s="41"/>
      <c r="U16" s="41"/>
      <c r="V16" s="42"/>
      <c r="W16" s="41"/>
      <c r="X16" s="40"/>
      <c r="Y16" s="39"/>
      <c r="Z16" s="39"/>
      <c r="AA16" s="38"/>
    </row>
    <row r="17" spans="1:27" s="1" customFormat="1" x14ac:dyDescent="0.25">
      <c r="A17" s="15" t="s">
        <v>116</v>
      </c>
      <c r="B17" s="14">
        <v>1700</v>
      </c>
      <c r="C17" s="14">
        <v>7</v>
      </c>
      <c r="D17" s="74">
        <v>1</v>
      </c>
      <c r="E17" s="15">
        <v>1</v>
      </c>
      <c r="F17" s="11">
        <f>D17+E17</f>
        <v>2</v>
      </c>
      <c r="G17" s="15"/>
      <c r="H17" s="15"/>
      <c r="I17" s="11">
        <f>G17+H17</f>
        <v>0</v>
      </c>
      <c r="J17" s="74"/>
      <c r="K17" s="15"/>
      <c r="L17" s="11">
        <f>J17+K17</f>
        <v>0</v>
      </c>
      <c r="M17" s="74"/>
      <c r="N17" s="15"/>
      <c r="O17" s="11">
        <f>M17+N17</f>
        <v>0</v>
      </c>
      <c r="P17" s="74"/>
      <c r="Q17" s="15"/>
      <c r="R17" s="11">
        <f>P17+Q17</f>
        <v>0</v>
      </c>
      <c r="S17" s="15"/>
      <c r="T17" s="15"/>
      <c r="U17" s="11">
        <f>S17+T17</f>
        <v>0</v>
      </c>
      <c r="V17" s="133"/>
      <c r="W17" s="132"/>
      <c r="X17" s="11">
        <f>V17+W17</f>
        <v>0</v>
      </c>
      <c r="Y17" s="10">
        <f>D17+G17+J17+M17+P17+S17+V17</f>
        <v>1</v>
      </c>
      <c r="Z17" s="10">
        <f>E17+H17+K17+N17+Q17+T17+W17</f>
        <v>1</v>
      </c>
      <c r="AA17" s="193">
        <f>F17+I17+L17+O17+R17+U17+X17</f>
        <v>2</v>
      </c>
    </row>
    <row r="18" spans="1:27" x14ac:dyDescent="0.25">
      <c r="A18" s="43"/>
      <c r="B18" s="14"/>
      <c r="C18" s="14"/>
      <c r="D18" s="42"/>
      <c r="E18" s="41"/>
      <c r="F18" s="40"/>
      <c r="G18" s="41"/>
      <c r="H18" s="41"/>
      <c r="I18" s="41"/>
      <c r="J18" s="42"/>
      <c r="K18" s="41"/>
      <c r="L18" s="41"/>
      <c r="M18" s="42"/>
      <c r="N18" s="41"/>
      <c r="O18" s="41"/>
      <c r="P18" s="42"/>
      <c r="Q18" s="41"/>
      <c r="R18" s="40"/>
      <c r="S18" s="41"/>
      <c r="T18" s="41"/>
      <c r="U18" s="41"/>
      <c r="V18" s="42"/>
      <c r="W18" s="41"/>
      <c r="X18" s="40"/>
      <c r="Y18" s="39"/>
      <c r="Z18" s="39"/>
      <c r="AA18" s="38"/>
    </row>
    <row r="19" spans="1:27" s="2" customFormat="1" x14ac:dyDescent="0.25">
      <c r="A19" s="43" t="s">
        <v>115</v>
      </c>
      <c r="B19" s="49">
        <v>1705</v>
      </c>
      <c r="C19" s="49">
        <v>7</v>
      </c>
      <c r="D19" s="48">
        <v>3</v>
      </c>
      <c r="E19" s="47">
        <v>0</v>
      </c>
      <c r="F19" s="46">
        <f>D19+E19</f>
        <v>3</v>
      </c>
      <c r="G19" s="47"/>
      <c r="H19" s="47"/>
      <c r="I19" s="51">
        <f>G19+H19</f>
        <v>0</v>
      </c>
      <c r="J19" s="48"/>
      <c r="K19" s="47"/>
      <c r="L19" s="46">
        <f>J19+K19</f>
        <v>0</v>
      </c>
      <c r="M19" s="48"/>
      <c r="N19" s="47"/>
      <c r="O19" s="51">
        <f>M19+N19</f>
        <v>0</v>
      </c>
      <c r="P19" s="48"/>
      <c r="Q19" s="47"/>
      <c r="R19" s="46">
        <f>P19+Q19</f>
        <v>0</v>
      </c>
      <c r="S19" s="47"/>
      <c r="T19" s="47"/>
      <c r="U19" s="98">
        <f>S19+T19</f>
        <v>0</v>
      </c>
      <c r="V19" s="48"/>
      <c r="W19" s="47"/>
      <c r="X19" s="46">
        <f>V19+W19</f>
        <v>0</v>
      </c>
      <c r="Y19" s="45">
        <f>D19+G19+J19+M19+P19+S19+V19</f>
        <v>3</v>
      </c>
      <c r="Z19" s="45">
        <f>E19+H19+K19+N19+Q19+T19+W19</f>
        <v>0</v>
      </c>
      <c r="AA19" s="191">
        <f>F19+I19+L19+O19+R19+U19+X19</f>
        <v>3</v>
      </c>
    </row>
    <row r="20" spans="1:27" s="2" customFormat="1" ht="13.8" thickBot="1" x14ac:dyDescent="0.3">
      <c r="A20" s="43" t="s">
        <v>114</v>
      </c>
      <c r="B20" s="49">
        <v>1720</v>
      </c>
      <c r="C20" s="49">
        <v>6</v>
      </c>
      <c r="D20" s="48"/>
      <c r="E20" s="47"/>
      <c r="F20" s="46">
        <f>D20+E20</f>
        <v>0</v>
      </c>
      <c r="G20" s="47"/>
      <c r="H20" s="47"/>
      <c r="I20" s="51">
        <f>G20+H20</f>
        <v>0</v>
      </c>
      <c r="J20" s="48"/>
      <c r="K20" s="47"/>
      <c r="L20" s="46">
        <f>J20+K20</f>
        <v>0</v>
      </c>
      <c r="M20" s="48"/>
      <c r="N20" s="47"/>
      <c r="O20" s="98">
        <f>M20+N20</f>
        <v>0</v>
      </c>
      <c r="P20" s="48"/>
      <c r="Q20" s="47"/>
      <c r="R20" s="46">
        <f>P20+Q20</f>
        <v>0</v>
      </c>
      <c r="S20" s="47"/>
      <c r="T20" s="47"/>
      <c r="U20" s="98">
        <f>S20+T20</f>
        <v>0</v>
      </c>
      <c r="V20" s="48"/>
      <c r="W20" s="47"/>
      <c r="X20" s="46">
        <f>V20+W20</f>
        <v>0</v>
      </c>
      <c r="Y20" s="45">
        <f>D20+G20+J20+M20+P20+S20+V20</f>
        <v>0</v>
      </c>
      <c r="Z20" s="45">
        <f>E20+H20+K20+N20+Q20+T20+W20</f>
        <v>0</v>
      </c>
      <c r="AA20" s="191">
        <f>F20+I20+L20+O20+R20+U20+X20</f>
        <v>0</v>
      </c>
    </row>
    <row r="21" spans="1:27" s="2" customFormat="1" ht="13.8" thickBot="1" x14ac:dyDescent="0.3">
      <c r="A21" s="94" t="s">
        <v>113</v>
      </c>
      <c r="B21" s="93"/>
      <c r="C21" s="93"/>
      <c r="D21" s="92">
        <f>SUBTOTAL(9,D18:D20)</f>
        <v>3</v>
      </c>
      <c r="E21" s="91">
        <f>SUBTOTAL(9,E18:E20)</f>
        <v>0</v>
      </c>
      <c r="F21" s="90">
        <f>SUBTOTAL(9,F18:F20)</f>
        <v>3</v>
      </c>
      <c r="G21" s="92">
        <f>SUBTOTAL(9,G18:G20)</f>
        <v>0</v>
      </c>
      <c r="H21" s="91">
        <f>SUBTOTAL(9,H18:H20)</f>
        <v>0</v>
      </c>
      <c r="I21" s="90">
        <f>SUBTOTAL(9,I18:I20)</f>
        <v>0</v>
      </c>
      <c r="J21" s="92">
        <f>SUBTOTAL(9,J18:J20)</f>
        <v>0</v>
      </c>
      <c r="K21" s="91">
        <f>SUBTOTAL(9,K18:K20)</f>
        <v>0</v>
      </c>
      <c r="L21" s="90">
        <f>SUBTOTAL(9,L18:L20)</f>
        <v>0</v>
      </c>
      <c r="M21" s="92">
        <f>SUBTOTAL(9,M18:M20)</f>
        <v>0</v>
      </c>
      <c r="N21" s="91">
        <f>SUBTOTAL(9,N18:N20)</f>
        <v>0</v>
      </c>
      <c r="O21" s="90">
        <f>SUBTOTAL(9,O18:O20)</f>
        <v>0</v>
      </c>
      <c r="P21" s="92">
        <f>SUBTOTAL(9,P18:P20)</f>
        <v>0</v>
      </c>
      <c r="Q21" s="91">
        <f>SUBTOTAL(9,Q18:Q20)</f>
        <v>0</v>
      </c>
      <c r="R21" s="90">
        <f>SUBTOTAL(9,R18:R20)</f>
        <v>0</v>
      </c>
      <c r="S21" s="92">
        <f>SUBTOTAL(9,S18:S20)</f>
        <v>0</v>
      </c>
      <c r="T21" s="91">
        <f>SUBTOTAL(9,T18:T20)</f>
        <v>0</v>
      </c>
      <c r="U21" s="90">
        <f>SUBTOTAL(9,U18:U20)</f>
        <v>0</v>
      </c>
      <c r="V21" s="92">
        <f>SUBTOTAL(9,V18:V20)</f>
        <v>0</v>
      </c>
      <c r="W21" s="91">
        <f>SUBTOTAL(9,W18:W20)</f>
        <v>0</v>
      </c>
      <c r="X21" s="90">
        <f>SUBTOTAL(9,X18:X20)</f>
        <v>0</v>
      </c>
      <c r="Y21" s="89">
        <f>D21+G21+J21+M21+P21+S21+V21</f>
        <v>3</v>
      </c>
      <c r="Z21" s="89">
        <f>E21+H21+K21+N21+Q21+T21+W21</f>
        <v>0</v>
      </c>
      <c r="AA21" s="88">
        <f>SUBTOTAL(9,AA18:AA20)</f>
        <v>3</v>
      </c>
    </row>
    <row r="22" spans="1:27" x14ac:dyDescent="0.25">
      <c r="A22" s="15"/>
      <c r="B22" s="14"/>
      <c r="C22" s="14"/>
      <c r="D22" s="42"/>
      <c r="E22" s="41"/>
      <c r="F22" s="40"/>
      <c r="G22" s="41"/>
      <c r="H22" s="41"/>
      <c r="I22" s="83"/>
      <c r="J22" s="41"/>
      <c r="K22" s="41"/>
      <c r="L22" s="41"/>
      <c r="M22" s="42"/>
      <c r="N22" s="41"/>
      <c r="O22" s="41"/>
      <c r="P22" s="42"/>
      <c r="Q22" s="41"/>
      <c r="R22" s="40"/>
      <c r="S22" s="41"/>
      <c r="T22" s="41"/>
      <c r="U22" s="41"/>
      <c r="V22" s="42"/>
      <c r="W22" s="41"/>
      <c r="X22" s="40"/>
      <c r="Y22" s="39"/>
      <c r="Z22" s="39"/>
      <c r="AA22" s="38"/>
    </row>
    <row r="23" spans="1:27" s="2" customFormat="1" x14ac:dyDescent="0.25">
      <c r="A23" s="25" t="s">
        <v>112</v>
      </c>
      <c r="B23" s="100">
        <v>1805</v>
      </c>
      <c r="C23" s="49">
        <v>7</v>
      </c>
      <c r="D23" s="48">
        <v>1</v>
      </c>
      <c r="E23" s="47">
        <v>0</v>
      </c>
      <c r="F23" s="46">
        <f>D23+E23</f>
        <v>1</v>
      </c>
      <c r="G23" s="99">
        <v>0</v>
      </c>
      <c r="H23" s="99">
        <v>1</v>
      </c>
      <c r="I23" s="98">
        <f>G23+H23</f>
        <v>1</v>
      </c>
      <c r="J23" s="48"/>
      <c r="K23" s="47"/>
      <c r="L23" s="46">
        <f>J23+K23</f>
        <v>0</v>
      </c>
      <c r="M23" s="48">
        <v>1</v>
      </c>
      <c r="N23" s="99">
        <v>0</v>
      </c>
      <c r="O23" s="98">
        <f>M23+N23</f>
        <v>1</v>
      </c>
      <c r="P23" s="48"/>
      <c r="Q23" s="47"/>
      <c r="R23" s="46">
        <f>P23+Q23</f>
        <v>0</v>
      </c>
      <c r="S23" s="99">
        <v>2</v>
      </c>
      <c r="T23" s="99">
        <v>0</v>
      </c>
      <c r="U23" s="98">
        <f>S23+T23</f>
        <v>2</v>
      </c>
      <c r="V23" s="48"/>
      <c r="W23" s="47"/>
      <c r="X23" s="46">
        <f>V23+W23</f>
        <v>0</v>
      </c>
      <c r="Y23" s="131">
        <f>D23+G23+J23+M23+P23+S23+V23</f>
        <v>4</v>
      </c>
      <c r="Z23" s="131">
        <f>E23+H23+K23+N23+Q23+T23+W23</f>
        <v>1</v>
      </c>
      <c r="AA23" s="191">
        <f>F23+I23+L23+O23+R23+U23+X23</f>
        <v>5</v>
      </c>
    </row>
    <row r="24" spans="1:27" s="2" customFormat="1" x14ac:dyDescent="0.25">
      <c r="A24" s="25" t="s">
        <v>111</v>
      </c>
      <c r="B24" s="100">
        <v>1860</v>
      </c>
      <c r="C24" s="49">
        <v>7</v>
      </c>
      <c r="D24" s="48"/>
      <c r="E24" s="47"/>
      <c r="F24" s="46">
        <f>D24+E24</f>
        <v>0</v>
      </c>
      <c r="G24" s="99"/>
      <c r="H24" s="99"/>
      <c r="I24" s="98">
        <f>G24+H24</f>
        <v>0</v>
      </c>
      <c r="J24" s="48"/>
      <c r="K24" s="47"/>
      <c r="L24" s="46">
        <f>J24+K24</f>
        <v>0</v>
      </c>
      <c r="M24" s="48"/>
      <c r="N24" s="99"/>
      <c r="O24" s="98">
        <f>M24+N24</f>
        <v>0</v>
      </c>
      <c r="P24" s="48"/>
      <c r="Q24" s="47"/>
      <c r="R24" s="46">
        <f>P24+Q24</f>
        <v>0</v>
      </c>
      <c r="S24" s="99"/>
      <c r="T24" s="99"/>
      <c r="U24" s="98">
        <f>S24+T24</f>
        <v>0</v>
      </c>
      <c r="V24" s="48"/>
      <c r="W24" s="47"/>
      <c r="X24" s="46">
        <f>V24+W24</f>
        <v>0</v>
      </c>
      <c r="Y24" s="131">
        <f>D24+G24+J24+M24+P24+S24+V24</f>
        <v>0</v>
      </c>
      <c r="Z24" s="131">
        <f>E24+H24+K24+N24+Q24+T24+W24</f>
        <v>0</v>
      </c>
      <c r="AA24" s="191">
        <f>F24+I24+L24+O24+R24+U24+X24</f>
        <v>0</v>
      </c>
    </row>
    <row r="25" spans="1:27" s="2" customFormat="1" x14ac:dyDescent="0.25">
      <c r="A25" s="25" t="s">
        <v>110</v>
      </c>
      <c r="B25" s="100">
        <v>1835</v>
      </c>
      <c r="C25" s="49">
        <v>7</v>
      </c>
      <c r="D25" s="48"/>
      <c r="E25" s="47"/>
      <c r="F25" s="46">
        <f>D25+E25</f>
        <v>0</v>
      </c>
      <c r="G25" s="99"/>
      <c r="H25" s="99"/>
      <c r="I25" s="46">
        <f>G25+H25</f>
        <v>0</v>
      </c>
      <c r="J25" s="48"/>
      <c r="K25" s="47"/>
      <c r="L25" s="46">
        <f>J25+K25</f>
        <v>0</v>
      </c>
      <c r="M25" s="48">
        <v>1</v>
      </c>
      <c r="N25" s="99">
        <v>1</v>
      </c>
      <c r="O25" s="98">
        <f>M25+N25</f>
        <v>2</v>
      </c>
      <c r="P25" s="48"/>
      <c r="Q25" s="47"/>
      <c r="R25" s="46">
        <f>P25+Q25</f>
        <v>0</v>
      </c>
      <c r="S25" s="99">
        <v>1</v>
      </c>
      <c r="T25" s="99">
        <v>0</v>
      </c>
      <c r="U25" s="98">
        <f>S25+T25</f>
        <v>1</v>
      </c>
      <c r="V25" s="48"/>
      <c r="W25" s="47"/>
      <c r="X25" s="46">
        <f>V25+W25</f>
        <v>0</v>
      </c>
      <c r="Y25" s="131">
        <f>D25+G25+J25+M25+P25+S25+V25</f>
        <v>2</v>
      </c>
      <c r="Z25" s="131">
        <f>E25+H25+K25+N25+Q25+T25+W25</f>
        <v>1</v>
      </c>
      <c r="AA25" s="191">
        <f>F25+I25+L25+O25+R25+U25+X25</f>
        <v>3</v>
      </c>
    </row>
    <row r="26" spans="1:27" s="2" customFormat="1" x14ac:dyDescent="0.25">
      <c r="A26" s="25" t="s">
        <v>109</v>
      </c>
      <c r="B26" s="100">
        <v>1880</v>
      </c>
      <c r="C26" s="49">
        <v>6</v>
      </c>
      <c r="D26" s="48"/>
      <c r="E26" s="47"/>
      <c r="F26" s="46">
        <f>D26+E26</f>
        <v>0</v>
      </c>
      <c r="G26" s="99"/>
      <c r="H26" s="99"/>
      <c r="I26" s="98">
        <f>G26+H26</f>
        <v>0</v>
      </c>
      <c r="J26" s="48"/>
      <c r="K26" s="47"/>
      <c r="L26" s="46">
        <f>J26+K26</f>
        <v>0</v>
      </c>
      <c r="M26" s="48">
        <v>1</v>
      </c>
      <c r="N26" s="99"/>
      <c r="O26" s="98">
        <f>M26+N26</f>
        <v>1</v>
      </c>
      <c r="P26" s="48"/>
      <c r="Q26" s="47"/>
      <c r="R26" s="46">
        <f>P26+Q26</f>
        <v>0</v>
      </c>
      <c r="S26" s="99"/>
      <c r="T26" s="99"/>
      <c r="U26" s="98">
        <f>S26+T26</f>
        <v>0</v>
      </c>
      <c r="V26" s="48"/>
      <c r="W26" s="47"/>
      <c r="X26" s="46">
        <f>V26+W26</f>
        <v>0</v>
      </c>
      <c r="Y26" s="131">
        <f>D26+G26+J26+M26+P26+S26+V26</f>
        <v>1</v>
      </c>
      <c r="Z26" s="131">
        <f>E26+H26+K26+N26+Q26+T26+W26</f>
        <v>0</v>
      </c>
      <c r="AA26" s="191">
        <f>F26+I26+L26+O26+R26+U26+X26</f>
        <v>1</v>
      </c>
    </row>
    <row r="27" spans="1:27" s="2" customFormat="1" ht="13.8" thickBot="1" x14ac:dyDescent="0.3">
      <c r="A27" s="25" t="s">
        <v>108</v>
      </c>
      <c r="B27" s="100">
        <v>1900</v>
      </c>
      <c r="C27" s="49">
        <v>9</v>
      </c>
      <c r="D27" s="48">
        <v>0</v>
      </c>
      <c r="E27" s="47">
        <v>1</v>
      </c>
      <c r="F27" s="46">
        <f>D27+E27</f>
        <v>1</v>
      </c>
      <c r="G27" s="99"/>
      <c r="H27" s="99"/>
      <c r="I27" s="98">
        <f>G27+H27</f>
        <v>0</v>
      </c>
      <c r="J27" s="48"/>
      <c r="K27" s="47"/>
      <c r="L27" s="46">
        <f>J27+K27</f>
        <v>0</v>
      </c>
      <c r="M27" s="48"/>
      <c r="N27" s="99"/>
      <c r="O27" s="98">
        <f>M27+N27</f>
        <v>0</v>
      </c>
      <c r="P27" s="48"/>
      <c r="Q27" s="47"/>
      <c r="R27" s="46">
        <f>P27+Q27</f>
        <v>0</v>
      </c>
      <c r="S27" s="99">
        <v>1</v>
      </c>
      <c r="T27" s="99">
        <v>2</v>
      </c>
      <c r="U27" s="98">
        <f>S27+T27</f>
        <v>3</v>
      </c>
      <c r="V27" s="48"/>
      <c r="W27" s="47"/>
      <c r="X27" s="46">
        <f>V27+W27</f>
        <v>0</v>
      </c>
      <c r="Y27" s="131">
        <f>D27+G27+J27+M27+P27+S27+V27</f>
        <v>1</v>
      </c>
      <c r="Z27" s="131">
        <f>E27+H27+K27+N27+Q27+T27+W27</f>
        <v>3</v>
      </c>
      <c r="AA27" s="192">
        <f>F27+I27+L27+O27+R27+U27+X27</f>
        <v>4</v>
      </c>
    </row>
    <row r="28" spans="1:27" s="2" customFormat="1" ht="13.8" thickBot="1" x14ac:dyDescent="0.3">
      <c r="A28" s="94" t="s">
        <v>107</v>
      </c>
      <c r="B28" s="93"/>
      <c r="C28" s="93"/>
      <c r="D28" s="92">
        <f>SUBTOTAL(9,D23:D27)</f>
        <v>1</v>
      </c>
      <c r="E28" s="91">
        <f>SUBTOTAL(9,E23:E27)</f>
        <v>1</v>
      </c>
      <c r="F28" s="90">
        <f>SUBTOTAL(9,F23:F27)</f>
        <v>2</v>
      </c>
      <c r="G28" s="91">
        <f>SUBTOTAL(9,G23:G27)</f>
        <v>0</v>
      </c>
      <c r="H28" s="91">
        <f>SUBTOTAL(9,H23:H27)</f>
        <v>1</v>
      </c>
      <c r="I28" s="91">
        <f>SUBTOTAL(9,I23:I27)</f>
        <v>1</v>
      </c>
      <c r="J28" s="92">
        <f>SUBTOTAL(9,J23:J27)</f>
        <v>0</v>
      </c>
      <c r="K28" s="91">
        <f>SUBTOTAL(9,K23:K27)</f>
        <v>0</v>
      </c>
      <c r="L28" s="90">
        <f>SUBTOTAL(9,L23:L27)</f>
        <v>0</v>
      </c>
      <c r="M28" s="92">
        <f>SUBTOTAL(9,M23:M27)</f>
        <v>3</v>
      </c>
      <c r="N28" s="91">
        <f>SUBTOTAL(9,N23:N27)</f>
        <v>1</v>
      </c>
      <c r="O28" s="91">
        <f>SUBTOTAL(9,O23:O27)</f>
        <v>4</v>
      </c>
      <c r="P28" s="92">
        <f>SUBTOTAL(9,P23:P27)</f>
        <v>0</v>
      </c>
      <c r="Q28" s="91">
        <f>SUBTOTAL(9,Q23:Q27)</f>
        <v>0</v>
      </c>
      <c r="R28" s="90">
        <f>SUBTOTAL(9,R23:R27)</f>
        <v>0</v>
      </c>
      <c r="S28" s="91">
        <f>SUBTOTAL(9,S23:S27)</f>
        <v>4</v>
      </c>
      <c r="T28" s="91">
        <f>SUBTOTAL(9,T23:T27)</f>
        <v>2</v>
      </c>
      <c r="U28" s="91">
        <f>SUBTOTAL(9,U23:U27)</f>
        <v>6</v>
      </c>
      <c r="V28" s="92">
        <f>SUBTOTAL(9,V23:V27)</f>
        <v>0</v>
      </c>
      <c r="W28" s="91">
        <f>SUBTOTAL(9,W23:W27)</f>
        <v>0</v>
      </c>
      <c r="X28" s="90">
        <f>SUBTOTAL(9,X23:X27)</f>
        <v>0</v>
      </c>
      <c r="Y28" s="89">
        <f>D28+G28+J28+M28+P28+S28+V28</f>
        <v>8</v>
      </c>
      <c r="Z28" s="89">
        <f>E28+H28+K28+N28+Q28+T28+W28</f>
        <v>5</v>
      </c>
      <c r="AA28" s="88">
        <f>SUBTOTAL(9,AA23:AA27)</f>
        <v>13</v>
      </c>
    </row>
    <row r="29" spans="1:27" x14ac:dyDescent="0.25">
      <c r="A29" s="25"/>
      <c r="B29" s="24"/>
      <c r="C29" s="14"/>
      <c r="D29" s="42"/>
      <c r="E29" s="41"/>
      <c r="F29" s="40"/>
      <c r="G29" s="103"/>
      <c r="H29" s="103"/>
      <c r="I29" s="103"/>
      <c r="J29" s="42"/>
      <c r="K29" s="41"/>
      <c r="L29" s="40"/>
      <c r="M29" s="42"/>
      <c r="N29" s="103"/>
      <c r="O29" s="103"/>
      <c r="P29" s="42"/>
      <c r="Q29" s="41"/>
      <c r="R29" s="40"/>
      <c r="S29" s="103"/>
      <c r="T29" s="103"/>
      <c r="U29" s="103"/>
      <c r="V29" s="42"/>
      <c r="W29" s="41"/>
      <c r="X29" s="40"/>
      <c r="Y29" s="102"/>
      <c r="Z29" s="102"/>
      <c r="AA29" s="38"/>
    </row>
    <row r="30" spans="1:27" s="2" customFormat="1" x14ac:dyDescent="0.25">
      <c r="A30" s="25" t="s">
        <v>106</v>
      </c>
      <c r="B30" s="100">
        <v>2205</v>
      </c>
      <c r="C30" s="49">
        <v>7</v>
      </c>
      <c r="D30" s="48">
        <v>6</v>
      </c>
      <c r="E30" s="47">
        <v>1</v>
      </c>
      <c r="F30" s="46">
        <f>D30+E30</f>
        <v>7</v>
      </c>
      <c r="G30" s="99"/>
      <c r="H30" s="99"/>
      <c r="I30" s="98">
        <f>G30+H30</f>
        <v>0</v>
      </c>
      <c r="J30" s="48"/>
      <c r="K30" s="47"/>
      <c r="L30" s="46">
        <f>J30+K30</f>
        <v>0</v>
      </c>
      <c r="M30" s="48"/>
      <c r="N30" s="99"/>
      <c r="O30" s="98">
        <f>M30+N30</f>
        <v>0</v>
      </c>
      <c r="P30" s="48"/>
      <c r="Q30" s="47"/>
      <c r="R30" s="51">
        <f>P30+Q30</f>
        <v>0</v>
      </c>
      <c r="S30" s="48"/>
      <c r="T30" s="99"/>
      <c r="U30" s="98">
        <f>S30+T30</f>
        <v>0</v>
      </c>
      <c r="V30" s="48"/>
      <c r="W30" s="47"/>
      <c r="X30" s="51">
        <f>V30+W30</f>
        <v>0</v>
      </c>
      <c r="Y30" s="101">
        <f>D30+G30+J30+M30+P30+S30+V30</f>
        <v>6</v>
      </c>
      <c r="Z30" s="131">
        <f>E30+H30+K30+N30+Q30+T30+W30</f>
        <v>1</v>
      </c>
      <c r="AA30" s="191">
        <f>F30+I30+L30+O30+R30+U30+X30</f>
        <v>7</v>
      </c>
    </row>
    <row r="31" spans="1:27" s="2" customFormat="1" x14ac:dyDescent="0.25">
      <c r="A31" s="25" t="s">
        <v>105</v>
      </c>
      <c r="B31" s="100">
        <v>2305</v>
      </c>
      <c r="C31" s="49">
        <v>7</v>
      </c>
      <c r="D31" s="48">
        <v>3</v>
      </c>
      <c r="E31" s="47">
        <v>0</v>
      </c>
      <c r="F31" s="46">
        <f>D31+E31</f>
        <v>3</v>
      </c>
      <c r="G31" s="99"/>
      <c r="H31" s="99"/>
      <c r="I31" s="98">
        <f>G31+H31</f>
        <v>0</v>
      </c>
      <c r="J31" s="48"/>
      <c r="K31" s="47"/>
      <c r="L31" s="98">
        <f>J31+K31</f>
        <v>0</v>
      </c>
      <c r="M31" s="48"/>
      <c r="N31" s="99"/>
      <c r="O31" s="98">
        <f>M31+N31</f>
        <v>0</v>
      </c>
      <c r="P31" s="48"/>
      <c r="Q31" s="47"/>
      <c r="R31" s="98">
        <f>P31+Q31</f>
        <v>0</v>
      </c>
      <c r="S31" s="48"/>
      <c r="T31" s="99"/>
      <c r="U31" s="98">
        <f>S31+T31</f>
        <v>0</v>
      </c>
      <c r="V31" s="48"/>
      <c r="W31" s="47"/>
      <c r="X31" s="98">
        <f>V31+W31</f>
        <v>0</v>
      </c>
      <c r="Y31" s="101">
        <f>D31+G31+J31+M31+P31+S31+V31</f>
        <v>3</v>
      </c>
      <c r="Z31" s="131">
        <f>E31+H31+K31+N31+Q31+T31+W31</f>
        <v>0</v>
      </c>
      <c r="AA31" s="191">
        <f>F31+I31+L31+O31+R31+U31+X31</f>
        <v>3</v>
      </c>
    </row>
    <row r="32" spans="1:27" s="2" customFormat="1" x14ac:dyDescent="0.25">
      <c r="A32" s="25" t="s">
        <v>104</v>
      </c>
      <c r="B32" s="100">
        <v>2310</v>
      </c>
      <c r="C32" s="49">
        <v>7</v>
      </c>
      <c r="D32" s="48">
        <v>1</v>
      </c>
      <c r="E32" s="47">
        <v>0</v>
      </c>
      <c r="F32" s="46">
        <f>D32+E32</f>
        <v>1</v>
      </c>
      <c r="G32" s="99"/>
      <c r="H32" s="99"/>
      <c r="I32" s="98">
        <f>G32+H32</f>
        <v>0</v>
      </c>
      <c r="J32" s="48"/>
      <c r="K32" s="47"/>
      <c r="L32" s="98">
        <f>J32+K32</f>
        <v>0</v>
      </c>
      <c r="M32" s="48"/>
      <c r="N32" s="99"/>
      <c r="O32" s="98">
        <f>M32+N32</f>
        <v>0</v>
      </c>
      <c r="P32" s="48"/>
      <c r="Q32" s="47"/>
      <c r="R32" s="98">
        <f>P32+Q32</f>
        <v>0</v>
      </c>
      <c r="S32" s="48"/>
      <c r="T32" s="99"/>
      <c r="U32" s="98">
        <f>S32+T32</f>
        <v>0</v>
      </c>
      <c r="V32" s="48"/>
      <c r="W32" s="47"/>
      <c r="X32" s="98">
        <f>V32+W32</f>
        <v>0</v>
      </c>
      <c r="Y32" s="101">
        <f>D32+G32+J32+M32+P32+S32+V32</f>
        <v>1</v>
      </c>
      <c r="Z32" s="131">
        <f>E32+H32+K32+N32+Q32+T32+W32</f>
        <v>0</v>
      </c>
      <c r="AA32" s="191">
        <f>F32+I32+L32+O32+R32+U32+X32</f>
        <v>1</v>
      </c>
    </row>
    <row r="33" spans="1:27" s="2" customFormat="1" x14ac:dyDescent="0.25">
      <c r="A33" s="25" t="s">
        <v>103</v>
      </c>
      <c r="B33" s="100">
        <v>2315</v>
      </c>
      <c r="C33" s="49">
        <v>7</v>
      </c>
      <c r="D33" s="48">
        <v>2</v>
      </c>
      <c r="E33" s="47">
        <v>0</v>
      </c>
      <c r="F33" s="46">
        <f>D33+E33</f>
        <v>2</v>
      </c>
      <c r="G33" s="99"/>
      <c r="H33" s="99"/>
      <c r="I33" s="98">
        <f>G33+H33</f>
        <v>0</v>
      </c>
      <c r="J33" s="48"/>
      <c r="K33" s="47"/>
      <c r="L33" s="98">
        <f>J33+K33</f>
        <v>0</v>
      </c>
      <c r="M33" s="48"/>
      <c r="N33" s="99"/>
      <c r="O33" s="98">
        <f>M33+N33</f>
        <v>0</v>
      </c>
      <c r="P33" s="48"/>
      <c r="Q33" s="47"/>
      <c r="R33" s="98">
        <f>P33+Q33</f>
        <v>0</v>
      </c>
      <c r="S33" s="48"/>
      <c r="T33" s="99"/>
      <c r="U33" s="98">
        <f>S33+T33</f>
        <v>0</v>
      </c>
      <c r="V33" s="48">
        <v>0</v>
      </c>
      <c r="W33" s="47">
        <v>1</v>
      </c>
      <c r="X33" s="98">
        <f>V33+W33</f>
        <v>1</v>
      </c>
      <c r="Y33" s="101">
        <f>D33+G33+J33+M33+P33+S33+V33</f>
        <v>2</v>
      </c>
      <c r="Z33" s="131">
        <f>E33+H33+K33+N33+Q33+T33+W33</f>
        <v>1</v>
      </c>
      <c r="AA33" s="191">
        <f>F33+I33+L33+O33+R33+U33+X33</f>
        <v>3</v>
      </c>
    </row>
    <row r="34" spans="1:27" s="2" customFormat="1" x14ac:dyDescent="0.25">
      <c r="A34" s="25" t="s">
        <v>102</v>
      </c>
      <c r="B34" s="100">
        <v>2320</v>
      </c>
      <c r="C34" s="49">
        <v>7</v>
      </c>
      <c r="D34" s="48"/>
      <c r="E34" s="47"/>
      <c r="F34" s="46">
        <f>D34+E34</f>
        <v>0</v>
      </c>
      <c r="G34" s="99"/>
      <c r="H34" s="99"/>
      <c r="I34" s="98">
        <f>G34+H34</f>
        <v>0</v>
      </c>
      <c r="J34" s="48"/>
      <c r="K34" s="47"/>
      <c r="L34" s="98">
        <f>J34+K34</f>
        <v>0</v>
      </c>
      <c r="M34" s="48"/>
      <c r="N34" s="99"/>
      <c r="O34" s="98">
        <f>M34+N34</f>
        <v>0</v>
      </c>
      <c r="P34" s="48"/>
      <c r="Q34" s="47"/>
      <c r="R34" s="98">
        <f>P34+Q34</f>
        <v>0</v>
      </c>
      <c r="S34" s="48">
        <v>1</v>
      </c>
      <c r="T34" s="99">
        <v>0</v>
      </c>
      <c r="U34" s="98">
        <f>S34+T34</f>
        <v>1</v>
      </c>
      <c r="V34" s="48"/>
      <c r="W34" s="47"/>
      <c r="X34" s="98">
        <f>V34+W34</f>
        <v>0</v>
      </c>
      <c r="Y34" s="101">
        <f>D34+G34+J34+M34+P34+S34+V34</f>
        <v>1</v>
      </c>
      <c r="Z34" s="131">
        <f>E34+H34+K34+N34+Q34+T34+W34</f>
        <v>0</v>
      </c>
      <c r="AA34" s="191">
        <f>F34+I34+L34+O34+R34+U34+X34</f>
        <v>1</v>
      </c>
    </row>
    <row r="35" spans="1:27" s="2" customFormat="1" x14ac:dyDescent="0.25">
      <c r="A35" s="25" t="s">
        <v>101</v>
      </c>
      <c r="B35" s="100">
        <v>2335</v>
      </c>
      <c r="C35" s="49">
        <v>7</v>
      </c>
      <c r="D35" s="48">
        <v>2</v>
      </c>
      <c r="E35" s="47">
        <v>1</v>
      </c>
      <c r="F35" s="46">
        <f>D35+E35</f>
        <v>3</v>
      </c>
      <c r="G35" s="99"/>
      <c r="H35" s="99"/>
      <c r="I35" s="98">
        <f>G35+H35</f>
        <v>0</v>
      </c>
      <c r="J35" s="48"/>
      <c r="K35" s="47"/>
      <c r="L35" s="98">
        <f>J35+K35</f>
        <v>0</v>
      </c>
      <c r="M35" s="48"/>
      <c r="N35" s="99"/>
      <c r="O35" s="98">
        <f>M35+N35</f>
        <v>0</v>
      </c>
      <c r="P35" s="48"/>
      <c r="Q35" s="47"/>
      <c r="R35" s="98">
        <f>P35+Q35</f>
        <v>0</v>
      </c>
      <c r="S35" s="48"/>
      <c r="T35" s="99"/>
      <c r="U35" s="98">
        <f>S35+T35</f>
        <v>0</v>
      </c>
      <c r="V35" s="48"/>
      <c r="W35" s="47"/>
      <c r="X35" s="98">
        <f>V35+W35</f>
        <v>0</v>
      </c>
      <c r="Y35" s="101">
        <f>D35+G35+J35+M35+P35+S35+V35</f>
        <v>2</v>
      </c>
      <c r="Z35" s="131">
        <f>E35+H35+K35+N35+Q35+T35+W35</f>
        <v>1</v>
      </c>
      <c r="AA35" s="191">
        <f>F35+I35+L35+O35+R35+U35+X35</f>
        <v>3</v>
      </c>
    </row>
    <row r="36" spans="1:27" s="2" customFormat="1" ht="13.8" thickBot="1" x14ac:dyDescent="0.3">
      <c r="A36" s="25" t="s">
        <v>100</v>
      </c>
      <c r="B36" s="100">
        <v>2305</v>
      </c>
      <c r="C36" s="49">
        <v>9</v>
      </c>
      <c r="D36" s="48">
        <v>1</v>
      </c>
      <c r="E36" s="47">
        <v>0</v>
      </c>
      <c r="F36" s="46">
        <f>D36+E36</f>
        <v>1</v>
      </c>
      <c r="G36" s="99"/>
      <c r="H36" s="99"/>
      <c r="I36" s="51">
        <f>G36+H36</f>
        <v>0</v>
      </c>
      <c r="J36" s="48"/>
      <c r="K36" s="47"/>
      <c r="L36" s="46">
        <f>J36+K36</f>
        <v>0</v>
      </c>
      <c r="M36" s="48"/>
      <c r="N36" s="99"/>
      <c r="O36" s="98">
        <f>M36+N36</f>
        <v>0</v>
      </c>
      <c r="P36" s="48"/>
      <c r="Q36" s="47"/>
      <c r="R36" s="46">
        <f>P36+Q36</f>
        <v>0</v>
      </c>
      <c r="S36" s="99"/>
      <c r="T36" s="99"/>
      <c r="U36" s="98">
        <f>S36+T36</f>
        <v>0</v>
      </c>
      <c r="V36" s="48"/>
      <c r="W36" s="47"/>
      <c r="X36" s="46">
        <f>V36+W36</f>
        <v>0</v>
      </c>
      <c r="Y36" s="131">
        <f>D36+G36+J36+M36+P36+S36+V36</f>
        <v>1</v>
      </c>
      <c r="Z36" s="131">
        <f>E36+H36+K36+N36+Q36+T36+W36</f>
        <v>0</v>
      </c>
      <c r="AA36" s="191">
        <f>F36+I36+L36+O36+R36+U36+X36</f>
        <v>1</v>
      </c>
    </row>
    <row r="37" spans="1:27" s="2" customFormat="1" ht="13.8" thickBot="1" x14ac:dyDescent="0.3">
      <c r="A37" s="94" t="s">
        <v>99</v>
      </c>
      <c r="B37" s="93"/>
      <c r="C37" s="93"/>
      <c r="D37" s="92">
        <f>SUBTOTAL(9,D30:D36)</f>
        <v>15</v>
      </c>
      <c r="E37" s="91">
        <f>SUBTOTAL(9,E30:E36)</f>
        <v>2</v>
      </c>
      <c r="F37" s="90">
        <f>SUBTOTAL(9,F30:F36)</f>
        <v>17</v>
      </c>
      <c r="G37" s="92">
        <f>SUBTOTAL(9,G30:G36)</f>
        <v>0</v>
      </c>
      <c r="H37" s="91">
        <f>SUBTOTAL(9,H30:H36)</f>
        <v>0</v>
      </c>
      <c r="I37" s="90">
        <f>SUBTOTAL(9,I30:I36)</f>
        <v>0</v>
      </c>
      <c r="J37" s="92">
        <f>SUBTOTAL(9,J30:J36)</f>
        <v>0</v>
      </c>
      <c r="K37" s="91">
        <f>SUBTOTAL(9,K30:K36)</f>
        <v>0</v>
      </c>
      <c r="L37" s="90">
        <f>SUBTOTAL(9,L30:L36)</f>
        <v>0</v>
      </c>
      <c r="M37" s="92">
        <f>SUBTOTAL(9,M30:M36)</f>
        <v>0</v>
      </c>
      <c r="N37" s="91">
        <f>SUBTOTAL(9,N30:N36)</f>
        <v>0</v>
      </c>
      <c r="O37" s="90">
        <f>SUBTOTAL(9,O30:O36)</f>
        <v>0</v>
      </c>
      <c r="P37" s="92">
        <f>SUBTOTAL(9,P30:P36)</f>
        <v>0</v>
      </c>
      <c r="Q37" s="91">
        <f>SUBTOTAL(9,Q30:Q36)</f>
        <v>0</v>
      </c>
      <c r="R37" s="90">
        <f>SUBTOTAL(9,R30:R36)</f>
        <v>0</v>
      </c>
      <c r="S37" s="92">
        <f>SUBTOTAL(9,S30:S36)</f>
        <v>1</v>
      </c>
      <c r="T37" s="91">
        <f>SUBTOTAL(9,T30:T36)</f>
        <v>0</v>
      </c>
      <c r="U37" s="90">
        <f>SUBTOTAL(9,U30:U36)</f>
        <v>1</v>
      </c>
      <c r="V37" s="92">
        <f>SUBTOTAL(9,V30:V36)</f>
        <v>0</v>
      </c>
      <c r="W37" s="91">
        <f>SUBTOTAL(9,W30:W36)</f>
        <v>1</v>
      </c>
      <c r="X37" s="90">
        <f>SUBTOTAL(9,X30:X36)</f>
        <v>1</v>
      </c>
      <c r="Y37" s="92">
        <f>SUBTOTAL(9,Y30:Y36)</f>
        <v>16</v>
      </c>
      <c r="Z37" s="91">
        <f>SUBTOTAL(9,Z30:Z36)</f>
        <v>3</v>
      </c>
      <c r="AA37" s="90">
        <f>SUBTOTAL(9,AA30:AA36)</f>
        <v>19</v>
      </c>
    </row>
    <row r="38" spans="1:27" x14ac:dyDescent="0.25">
      <c r="A38" s="15"/>
      <c r="B38" s="14"/>
      <c r="C38" s="14"/>
      <c r="D38" s="42"/>
      <c r="E38" s="41"/>
      <c r="F38" s="40"/>
      <c r="G38" s="41"/>
      <c r="H38" s="41"/>
      <c r="I38" s="41"/>
      <c r="J38" s="42"/>
      <c r="K38" s="41"/>
      <c r="L38" s="40"/>
      <c r="M38" s="41"/>
      <c r="N38" s="41"/>
      <c r="O38" s="41"/>
      <c r="P38" s="42"/>
      <c r="Q38" s="41"/>
      <c r="R38" s="40"/>
      <c r="S38" s="41"/>
      <c r="T38" s="41"/>
      <c r="U38" s="41"/>
      <c r="V38" s="42"/>
      <c r="W38" s="41"/>
      <c r="X38" s="40"/>
      <c r="Y38" s="39"/>
      <c r="Z38" s="39"/>
      <c r="AA38" s="38"/>
    </row>
    <row r="39" spans="1:27" s="2" customFormat="1" x14ac:dyDescent="0.25">
      <c r="A39" s="43" t="s">
        <v>98</v>
      </c>
      <c r="B39" s="100">
        <v>2405</v>
      </c>
      <c r="C39" s="49">
        <v>7</v>
      </c>
      <c r="D39" s="48">
        <v>0</v>
      </c>
      <c r="E39" s="47">
        <v>1</v>
      </c>
      <c r="F39" s="46">
        <f>D39+E39</f>
        <v>1</v>
      </c>
      <c r="G39" s="99"/>
      <c r="H39" s="99"/>
      <c r="I39" s="98">
        <f>G39+H39</f>
        <v>0</v>
      </c>
      <c r="J39" s="48"/>
      <c r="K39" s="47"/>
      <c r="L39" s="46">
        <f>J39+K39</f>
        <v>0</v>
      </c>
      <c r="M39" s="48">
        <v>1</v>
      </c>
      <c r="N39" s="99">
        <v>0</v>
      </c>
      <c r="O39" s="98">
        <f>M39+N39</f>
        <v>1</v>
      </c>
      <c r="P39" s="48"/>
      <c r="Q39" s="47"/>
      <c r="R39" s="46">
        <f>P39+Q39</f>
        <v>0</v>
      </c>
      <c r="S39" s="99"/>
      <c r="T39" s="99"/>
      <c r="U39" s="98">
        <f>S39+T39</f>
        <v>0</v>
      </c>
      <c r="V39" s="48"/>
      <c r="W39" s="47"/>
      <c r="X39" s="46">
        <f>V39+W39</f>
        <v>0</v>
      </c>
      <c r="Y39" s="131">
        <f>D39+G39+J39+M39+P39+S39+V39</f>
        <v>1</v>
      </c>
      <c r="Z39" s="131">
        <f>E39+H39+K39+N39+Q39+T39+W39</f>
        <v>1</v>
      </c>
      <c r="AA39" s="44">
        <f>Y39+Z39</f>
        <v>2</v>
      </c>
    </row>
    <row r="40" spans="1:27" s="2" customFormat="1" ht="13.8" thickBot="1" x14ac:dyDescent="0.3">
      <c r="A40" s="43" t="s">
        <v>97</v>
      </c>
      <c r="B40" s="100">
        <v>2490</v>
      </c>
      <c r="C40" s="49">
        <v>9</v>
      </c>
      <c r="D40" s="48"/>
      <c r="E40" s="47"/>
      <c r="F40" s="46">
        <f>D40+E40</f>
        <v>0</v>
      </c>
      <c r="G40" s="99"/>
      <c r="H40" s="99"/>
      <c r="I40" s="98">
        <f>G40+H40</f>
        <v>0</v>
      </c>
      <c r="J40" s="48"/>
      <c r="K40" s="47"/>
      <c r="L40" s="46">
        <f>J40+K40</f>
        <v>0</v>
      </c>
      <c r="M40" s="48"/>
      <c r="N40" s="99"/>
      <c r="O40" s="98">
        <f>M40+N40</f>
        <v>0</v>
      </c>
      <c r="P40" s="48"/>
      <c r="Q40" s="47"/>
      <c r="R40" s="46">
        <f>P40+Q40</f>
        <v>0</v>
      </c>
      <c r="S40" s="99">
        <v>0</v>
      </c>
      <c r="T40" s="99">
        <v>2</v>
      </c>
      <c r="U40" s="98">
        <f>S40+T40</f>
        <v>2</v>
      </c>
      <c r="V40" s="48"/>
      <c r="W40" s="47"/>
      <c r="X40" s="46">
        <f>V40+W40</f>
        <v>0</v>
      </c>
      <c r="Y40" s="131">
        <f>D40+G40+J40+M40+P40+S40+V40</f>
        <v>0</v>
      </c>
      <c r="Z40" s="131">
        <f>E40+H40+K40+N40+Q40+T40+W40</f>
        <v>2</v>
      </c>
      <c r="AA40" s="44">
        <f>Y40+Z40</f>
        <v>2</v>
      </c>
    </row>
    <row r="41" spans="1:27" s="2" customFormat="1" ht="13.8" thickBot="1" x14ac:dyDescent="0.3">
      <c r="A41" s="94" t="s">
        <v>96</v>
      </c>
      <c r="B41" s="93"/>
      <c r="C41" s="93"/>
      <c r="D41" s="92">
        <f>SUBTOTAL(9,D39:D40)</f>
        <v>0</v>
      </c>
      <c r="E41" s="91">
        <f>SUBTOTAL(9,E39:E40)</f>
        <v>1</v>
      </c>
      <c r="F41" s="90">
        <f>SUBTOTAL(9,F39:F40)</f>
        <v>1</v>
      </c>
      <c r="G41" s="91">
        <f>SUBTOTAL(9,G39:G40)</f>
        <v>0</v>
      </c>
      <c r="H41" s="91">
        <f>SUBTOTAL(9,H39:H40)</f>
        <v>0</v>
      </c>
      <c r="I41" s="91">
        <f>SUBTOTAL(9,I39:I40)</f>
        <v>0</v>
      </c>
      <c r="J41" s="92">
        <f>SUBTOTAL(9,J39:J40)</f>
        <v>0</v>
      </c>
      <c r="K41" s="91">
        <f>SUBTOTAL(9,K39:K40)</f>
        <v>0</v>
      </c>
      <c r="L41" s="90">
        <f>SUBTOTAL(9,L39:L40)</f>
        <v>0</v>
      </c>
      <c r="M41" s="92">
        <f>SUBTOTAL(9,M39:M40)</f>
        <v>1</v>
      </c>
      <c r="N41" s="91">
        <f>SUBTOTAL(9,N39:N40)</f>
        <v>0</v>
      </c>
      <c r="O41" s="91">
        <f>SUBTOTAL(9,O39:O40)</f>
        <v>1</v>
      </c>
      <c r="P41" s="92">
        <f>SUBTOTAL(9,P39:P40)</f>
        <v>0</v>
      </c>
      <c r="Q41" s="91">
        <f>SUBTOTAL(9,Q39:Q40)</f>
        <v>0</v>
      </c>
      <c r="R41" s="90">
        <f>SUBTOTAL(9,R39:R40)</f>
        <v>0</v>
      </c>
      <c r="S41" s="91">
        <f>SUBTOTAL(9,S39:S40)</f>
        <v>0</v>
      </c>
      <c r="T41" s="91">
        <f>SUBTOTAL(9,T39:T40)</f>
        <v>2</v>
      </c>
      <c r="U41" s="91">
        <f>SUBTOTAL(9,U39:U40)</f>
        <v>2</v>
      </c>
      <c r="V41" s="92">
        <f>SUBTOTAL(9,V39:V40)</f>
        <v>0</v>
      </c>
      <c r="W41" s="91">
        <f>SUBTOTAL(9,W39:W40)</f>
        <v>0</v>
      </c>
      <c r="X41" s="90">
        <f>SUBTOTAL(9,X39:X40)</f>
        <v>0</v>
      </c>
      <c r="Y41" s="89">
        <f>D41+G41+J41+M41+P41+S41+V41</f>
        <v>1</v>
      </c>
      <c r="Z41" s="89">
        <f>E41+H41+K41+N41+Q41+T41+W41</f>
        <v>3</v>
      </c>
      <c r="AA41" s="88">
        <f>SUBTOTAL(9,AA39:AA40)</f>
        <v>4</v>
      </c>
    </row>
    <row r="42" spans="1:27" x14ac:dyDescent="0.25">
      <c r="A42" s="25"/>
      <c r="B42" s="24"/>
      <c r="C42" s="14"/>
      <c r="D42" s="42"/>
      <c r="E42" s="41"/>
      <c r="F42" s="40"/>
      <c r="G42" s="103"/>
      <c r="H42" s="103"/>
      <c r="I42" s="103"/>
      <c r="J42" s="42"/>
      <c r="K42" s="41"/>
      <c r="L42" s="40"/>
      <c r="M42" s="42"/>
      <c r="N42" s="103"/>
      <c r="O42" s="103"/>
      <c r="P42" s="42"/>
      <c r="Q42" s="41"/>
      <c r="R42" s="40"/>
      <c r="S42" s="103"/>
      <c r="T42" s="103"/>
      <c r="U42" s="103"/>
      <c r="V42" s="42"/>
      <c r="W42" s="41"/>
      <c r="X42" s="40"/>
      <c r="Y42" s="102"/>
      <c r="Z42" s="102"/>
      <c r="AA42" s="38"/>
    </row>
    <row r="43" spans="1:27" s="2" customFormat="1" x14ac:dyDescent="0.25">
      <c r="A43" s="151" t="s">
        <v>95</v>
      </c>
      <c r="B43" s="24">
        <v>2560</v>
      </c>
      <c r="C43" s="14">
        <v>7</v>
      </c>
      <c r="D43" s="133">
        <v>12</v>
      </c>
      <c r="E43" s="132">
        <v>4</v>
      </c>
      <c r="F43" s="11">
        <f>D43+E43</f>
        <v>16</v>
      </c>
      <c r="G43" s="133">
        <v>3</v>
      </c>
      <c r="H43" s="132">
        <v>2</v>
      </c>
      <c r="I43" s="11">
        <f>G43+H43</f>
        <v>5</v>
      </c>
      <c r="J43" s="133"/>
      <c r="K43" s="132"/>
      <c r="L43" s="11">
        <f>J43+K43</f>
        <v>0</v>
      </c>
      <c r="M43" s="133">
        <v>1</v>
      </c>
      <c r="N43" s="132">
        <v>0</v>
      </c>
      <c r="O43" s="11">
        <f>M43+N43</f>
        <v>1</v>
      </c>
      <c r="P43" s="133"/>
      <c r="Q43" s="132"/>
      <c r="R43" s="11">
        <f>P43+Q43</f>
        <v>0</v>
      </c>
      <c r="S43" s="150">
        <v>1</v>
      </c>
      <c r="T43" s="150">
        <v>0</v>
      </c>
      <c r="U43" s="149">
        <f>S43+T43</f>
        <v>1</v>
      </c>
      <c r="V43" s="133"/>
      <c r="W43" s="132"/>
      <c r="X43" s="11">
        <f>V43+W43</f>
        <v>0</v>
      </c>
      <c r="Y43" s="148">
        <f>D43+G43+J43+M43+P43+S43+V43</f>
        <v>17</v>
      </c>
      <c r="Z43" s="148">
        <f>E43+H43+K43+N43+Q43+T43+W43</f>
        <v>6</v>
      </c>
      <c r="AA43" s="9">
        <f>Y43+Z43</f>
        <v>23</v>
      </c>
    </row>
    <row r="44" spans="1:27" ht="13.8" thickBot="1" x14ac:dyDescent="0.3">
      <c r="A44" s="25"/>
      <c r="B44" s="24"/>
      <c r="C44" s="14"/>
      <c r="D44" s="42"/>
      <c r="E44" s="41"/>
      <c r="F44" s="40"/>
      <c r="G44" s="103"/>
      <c r="H44" s="103"/>
      <c r="I44" s="103"/>
      <c r="J44" s="42"/>
      <c r="K44" s="41"/>
      <c r="L44" s="40"/>
      <c r="M44" s="42"/>
      <c r="N44" s="103"/>
      <c r="O44" s="103"/>
      <c r="P44" s="42"/>
      <c r="Q44" s="41"/>
      <c r="R44" s="40"/>
      <c r="S44" s="103"/>
      <c r="T44" s="103"/>
      <c r="U44" s="103"/>
      <c r="V44" s="42"/>
      <c r="W44" s="41"/>
      <c r="X44" s="40"/>
      <c r="Y44" s="102"/>
      <c r="Z44" s="102"/>
      <c r="AA44" s="38"/>
    </row>
    <row r="45" spans="1:27" ht="13.8" thickBot="1" x14ac:dyDescent="0.3">
      <c r="A45" s="190" t="s">
        <v>94</v>
      </c>
      <c r="B45" s="189"/>
      <c r="C45" s="189"/>
      <c r="D45" s="188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6"/>
      <c r="AA45" s="185"/>
    </row>
    <row r="46" spans="1:27" s="2" customFormat="1" x14ac:dyDescent="0.25">
      <c r="A46" s="151" t="s">
        <v>5</v>
      </c>
      <c r="B46" s="24"/>
      <c r="C46" s="14">
        <v>7</v>
      </c>
      <c r="D46" s="17">
        <f>D7+D9+D13+D15+D19+D23+D24+D25+D30+D31+D32+D33+D34+D35+D39+D43+D17</f>
        <v>48</v>
      </c>
      <c r="E46" s="12">
        <f>E7+E9+E13+E15+E19+E23+E24+E25+E30+E31+E32+E33+E34+E35+E39+E43+E17</f>
        <v>13</v>
      </c>
      <c r="F46" s="11">
        <f>F7+F9+F13+F15+F19+F23+F24+F25+F30+F31+F32+F33+F34+F35+F39+F43+F17</f>
        <v>61</v>
      </c>
      <c r="G46" s="17">
        <f>G7+G9+G13+G15+G19+G23+G24+G25+G30+G31+G32+G33+G34+G35+G39+G43+G17</f>
        <v>3</v>
      </c>
      <c r="H46" s="12">
        <f>H7+H9+H13+H15+H19+H23+H24+H25+H30+H31+H32+H33+H34+H35+H39+H43+H17</f>
        <v>3</v>
      </c>
      <c r="I46" s="11">
        <f>I7+I9+I13+I15+I19+I23+I24+I25+I30+I31+I32+I33+I34+I35+I39+I43+I17</f>
        <v>6</v>
      </c>
      <c r="J46" s="17">
        <f>J7+J9+J13+J15+J19+J23+J24+J25+J30+J31+J32+J33+J34+J35+J39+J43+J17</f>
        <v>0</v>
      </c>
      <c r="K46" s="12">
        <f>K7+K9+K13+K15+K19+K23+K24+K25+K30+K31+K32+K33+K34+K35+K39+K43+K17</f>
        <v>0</v>
      </c>
      <c r="L46" s="11">
        <f>L7+L9+L13+L15+L19+L23+L24+L25+L30+L31+L32+L33+L34+L35+L39+L43+L17</f>
        <v>0</v>
      </c>
      <c r="M46" s="17">
        <f>M7+M9+M13+M15+M19+M23+M24+M25+M30+M31+M32+M33+M34+M35+M39+M43+M17</f>
        <v>4</v>
      </c>
      <c r="N46" s="12">
        <f>N7+N9+N13+N15+N19+N23+N24+N25+N30+N31+N32+N33+N34+N35+N39+N43+N17</f>
        <v>1</v>
      </c>
      <c r="O46" s="11">
        <f>O7+O9+O13+O15+O19+O23+O24+O25+O30+O31+O32+O33+O34+O35+O39+O43+O17</f>
        <v>5</v>
      </c>
      <c r="P46" s="17">
        <f>P7+P9+P13+P15+P19+P23+P24+P25+P30+P31+P32+P33+P34+P35+P39+P43+P17</f>
        <v>0</v>
      </c>
      <c r="Q46" s="12">
        <f>Q7+Q9+Q13+Q15+Q19+Q23+Q24+Q25+Q30+Q31+Q32+Q33+Q34+Q35+Q39+Q43+Q17</f>
        <v>0</v>
      </c>
      <c r="R46" s="11">
        <f>R7+R9+R13+R15+R19+R23+R24+R25+R30+R31+R32+R33+R34+R35+R39+R43+R17</f>
        <v>0</v>
      </c>
      <c r="S46" s="17">
        <f>S7+S9+S13+S15+S19+S23+S24+S25+S30+S31+S32+S33+S34+S35+S39+S43+S17</f>
        <v>9</v>
      </c>
      <c r="T46" s="12">
        <f>T7+T9+T13+T15+T19+T23+T24+T25+T30+T31+T32+T33+T34+T35+T39+T43+T17</f>
        <v>0</v>
      </c>
      <c r="U46" s="11">
        <f>U7+U9+U13+U15+U19+U23+U24+U25+U30+U31+U32+U33+U34+U35+U39+U43+U17</f>
        <v>9</v>
      </c>
      <c r="V46" s="17">
        <f>V7+V9+V13+V15+V19+V23+V24+V25+V30+V31+V32+V33+V34+V35+V39+V43+V17</f>
        <v>1</v>
      </c>
      <c r="W46" s="12">
        <f>W7+W9+W13+W15+W19+W23+W24+W25+W30+W31+W32+W33+W34+W35+W39+W43+W17</f>
        <v>3</v>
      </c>
      <c r="X46" s="11">
        <f>X7+X9+X13+X15+X19+X23+X24+X25+X30+X31+X32+X33+X34+X35+X39+X43+X17</f>
        <v>4</v>
      </c>
      <c r="Y46" s="17">
        <f>Y7+Y9+Y13+Y15+Y19+Y23+Y24+Y25+Y30+Y31+Y32+Y33+Y34+Y35+Y39+Y43+Y17</f>
        <v>65</v>
      </c>
      <c r="Z46" s="12">
        <f>Z7+Z9+Z13+Z15+Z19+Z23+Z24+Z25+Z30+Z31+Z32+Z33+Z34+Z35+Z39+Z43+Z17</f>
        <v>20</v>
      </c>
      <c r="AA46" s="11">
        <f>AA7+AA9+AA13+AA15+AA19+AA23+AA24+AA25+AA30+AA31+AA32+AA33+AA34+AA35+AA39+AA43+AA17</f>
        <v>85</v>
      </c>
    </row>
    <row r="47" spans="1:27" s="2" customFormat="1" x14ac:dyDescent="0.25">
      <c r="A47" s="151" t="s">
        <v>49</v>
      </c>
      <c r="B47" s="24"/>
      <c r="C47" s="14" t="s">
        <v>3</v>
      </c>
      <c r="D47" s="17">
        <f>D26+D20</f>
        <v>0</v>
      </c>
      <c r="E47" s="12">
        <f>E26+E20</f>
        <v>0</v>
      </c>
      <c r="F47" s="11">
        <f>F26+F20</f>
        <v>0</v>
      </c>
      <c r="G47" s="17">
        <f>G26+G20</f>
        <v>0</v>
      </c>
      <c r="H47" s="12">
        <f>H26+H20</f>
        <v>0</v>
      </c>
      <c r="I47" s="11">
        <f>I26+I20</f>
        <v>0</v>
      </c>
      <c r="J47" s="17">
        <f>J26+J20</f>
        <v>0</v>
      </c>
      <c r="K47" s="12">
        <f>K26+K20</f>
        <v>0</v>
      </c>
      <c r="L47" s="11">
        <f>L26+L20</f>
        <v>0</v>
      </c>
      <c r="M47" s="17">
        <f>M26+M20</f>
        <v>1</v>
      </c>
      <c r="N47" s="12">
        <f>N26+N20</f>
        <v>0</v>
      </c>
      <c r="O47" s="11">
        <f>O26+O20</f>
        <v>1</v>
      </c>
      <c r="P47" s="17">
        <f>P26+P20</f>
        <v>0</v>
      </c>
      <c r="Q47" s="12">
        <f>Q26+Q20</f>
        <v>0</v>
      </c>
      <c r="R47" s="11">
        <f>R26+R20</f>
        <v>0</v>
      </c>
      <c r="S47" s="17">
        <f>S26+S20</f>
        <v>0</v>
      </c>
      <c r="T47" s="12">
        <f>T26+T20</f>
        <v>0</v>
      </c>
      <c r="U47" s="11">
        <f>U26+U20</f>
        <v>0</v>
      </c>
      <c r="V47" s="17">
        <f>V26+V20</f>
        <v>0</v>
      </c>
      <c r="W47" s="12">
        <f>W26+W20</f>
        <v>0</v>
      </c>
      <c r="X47" s="11">
        <f>X26+X20</f>
        <v>0</v>
      </c>
      <c r="Y47" s="16">
        <f>D47+G47+J47+M47+P47+S47+V47</f>
        <v>1</v>
      </c>
      <c r="Z47" s="10">
        <f>E47+H47+K47+N47+Q47+T47+W47</f>
        <v>0</v>
      </c>
      <c r="AA47" s="9">
        <f>F47+I47+L47+O47+R47+U47+X47</f>
        <v>1</v>
      </c>
    </row>
    <row r="48" spans="1:27" s="2" customFormat="1" ht="13.8" thickBot="1" x14ac:dyDescent="0.3">
      <c r="A48" s="151" t="s">
        <v>1</v>
      </c>
      <c r="B48" s="24"/>
      <c r="C48" s="14">
        <v>9</v>
      </c>
      <c r="D48" s="71">
        <f>D10+D27+D40+D36</f>
        <v>1</v>
      </c>
      <c r="E48" s="70">
        <f>E10+E27+E40+E36</f>
        <v>1</v>
      </c>
      <c r="F48" s="69">
        <f>F10+F27+F40+F36</f>
        <v>2</v>
      </c>
      <c r="G48" s="71">
        <f>G10+G27+G40+G36</f>
        <v>0</v>
      </c>
      <c r="H48" s="70">
        <f>H10+H27+H40+H36</f>
        <v>0</v>
      </c>
      <c r="I48" s="69">
        <f>I10+I27+I40+I36</f>
        <v>0</v>
      </c>
      <c r="J48" s="71">
        <f>J10+J27+J40+J36</f>
        <v>0</v>
      </c>
      <c r="K48" s="70">
        <f>K10+K27+K40+K36</f>
        <v>0</v>
      </c>
      <c r="L48" s="69">
        <f>L10+L27+L40+L36</f>
        <v>0</v>
      </c>
      <c r="M48" s="71">
        <f>M10+M27+M40+M36</f>
        <v>0</v>
      </c>
      <c r="N48" s="70">
        <f>N10+N27+N40+N36</f>
        <v>0</v>
      </c>
      <c r="O48" s="69">
        <f>O10+O27+O40+O36</f>
        <v>0</v>
      </c>
      <c r="P48" s="71">
        <f>P10+P27+P40+P36</f>
        <v>0</v>
      </c>
      <c r="Q48" s="70">
        <f>Q10+Q27+Q40+Q36</f>
        <v>0</v>
      </c>
      <c r="R48" s="69">
        <f>R10+R27+R40+R36</f>
        <v>0</v>
      </c>
      <c r="S48" s="71">
        <f>S10+S27+S40+S36</f>
        <v>2</v>
      </c>
      <c r="T48" s="70">
        <f>T10+T27+T40+T36</f>
        <v>4</v>
      </c>
      <c r="U48" s="69">
        <f>U10+U27+U40+U36</f>
        <v>6</v>
      </c>
      <c r="V48" s="71">
        <f>V10+V27+V40+V36</f>
        <v>0</v>
      </c>
      <c r="W48" s="70">
        <f>W10+W27+W40+W36</f>
        <v>0</v>
      </c>
      <c r="X48" s="69">
        <f>X10+X27+X40+X36</f>
        <v>0</v>
      </c>
      <c r="Y48" s="184">
        <f>D48+G48+J48+M48+P48+S48+V48</f>
        <v>3</v>
      </c>
      <c r="Z48" s="121">
        <f>E48+H48+K48+N48+Q48+T48+W48</f>
        <v>5</v>
      </c>
      <c r="AA48" s="120">
        <f>F48+I48+L48+O48+R48+U48+X48</f>
        <v>8</v>
      </c>
    </row>
    <row r="49" spans="1:27" s="2" customFormat="1" ht="13.8" thickBot="1" x14ac:dyDescent="0.3">
      <c r="A49" s="183" t="s">
        <v>0</v>
      </c>
      <c r="B49" s="182"/>
      <c r="C49" s="182"/>
      <c r="D49" s="181">
        <f>SUBTOTAL(9,D5:D45)</f>
        <v>49</v>
      </c>
      <c r="E49" s="180">
        <f>SUBTOTAL(9,E5:E45)</f>
        <v>14</v>
      </c>
      <c r="F49" s="179">
        <f>SUBTOTAL(9,F5:F45)</f>
        <v>63</v>
      </c>
      <c r="G49" s="181">
        <f>SUBTOTAL(9,G5:G45)</f>
        <v>3</v>
      </c>
      <c r="H49" s="180">
        <f>SUBTOTAL(9,H5:H45)</f>
        <v>3</v>
      </c>
      <c r="I49" s="179">
        <f>SUBTOTAL(9,I5:I45)</f>
        <v>6</v>
      </c>
      <c r="J49" s="181">
        <f>SUBTOTAL(9,J5:J45)</f>
        <v>0</v>
      </c>
      <c r="K49" s="180">
        <f>SUBTOTAL(9,K5:K45)</f>
        <v>0</v>
      </c>
      <c r="L49" s="179">
        <f>SUBTOTAL(9,L5:L45)</f>
        <v>0</v>
      </c>
      <c r="M49" s="181">
        <f>SUBTOTAL(9,M5:M45)</f>
        <v>5</v>
      </c>
      <c r="N49" s="180">
        <f>SUBTOTAL(9,N5:N45)</f>
        <v>1</v>
      </c>
      <c r="O49" s="179">
        <f>SUBTOTAL(9,O5:O45)</f>
        <v>6</v>
      </c>
      <c r="P49" s="181">
        <f>SUBTOTAL(9,P5:P45)</f>
        <v>0</v>
      </c>
      <c r="Q49" s="180">
        <f>SUBTOTAL(9,Q5:Q45)</f>
        <v>0</v>
      </c>
      <c r="R49" s="179">
        <f>SUBTOTAL(9,R5:R45)</f>
        <v>0</v>
      </c>
      <c r="S49" s="181">
        <f>SUBTOTAL(9,S5:S45)</f>
        <v>11</v>
      </c>
      <c r="T49" s="180">
        <f>SUBTOTAL(9,T5:T45)</f>
        <v>4</v>
      </c>
      <c r="U49" s="179">
        <f>SUBTOTAL(9,U5:U45)</f>
        <v>15</v>
      </c>
      <c r="V49" s="181">
        <f>SUBTOTAL(9,V5:V45)</f>
        <v>1</v>
      </c>
      <c r="W49" s="180">
        <f>SUBTOTAL(9,W5:W45)</f>
        <v>3</v>
      </c>
      <c r="X49" s="179">
        <f>SUBTOTAL(9,X5:X45)</f>
        <v>4</v>
      </c>
      <c r="Y49" s="181">
        <f>D49+G49+J49+M49+P49+S49+V49</f>
        <v>69</v>
      </c>
      <c r="Z49" s="180">
        <f>E49+H49+K49+N49+Q49+T49+W49</f>
        <v>25</v>
      </c>
      <c r="AA49" s="179">
        <f>SUBTOTAL(9,AA5:AA45)</f>
        <v>94</v>
      </c>
    </row>
    <row r="50" spans="1:27" s="139" customFormat="1" ht="13.8" thickBot="1" x14ac:dyDescent="0.3">
      <c r="A50" s="62"/>
      <c r="B50" s="61"/>
      <c r="C50" s="141"/>
      <c r="D50" s="178"/>
      <c r="E50" s="17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161"/>
    </row>
    <row r="51" spans="1:27" s="2" customFormat="1" ht="13.8" thickBot="1" x14ac:dyDescent="0.3">
      <c r="A51" s="166" t="s">
        <v>93</v>
      </c>
      <c r="B51" s="167"/>
      <c r="C51" s="167"/>
      <c r="D51" s="166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2"/>
    </row>
    <row r="52" spans="1:27" x14ac:dyDescent="0.25">
      <c r="A52" s="25"/>
      <c r="B52" s="24"/>
      <c r="C52" s="14"/>
      <c r="D52" s="42"/>
      <c r="E52" s="41"/>
      <c r="F52" s="40"/>
      <c r="G52" s="103"/>
      <c r="H52" s="103"/>
      <c r="I52" s="103"/>
      <c r="J52" s="42"/>
      <c r="K52" s="41"/>
      <c r="L52" s="40"/>
      <c r="M52" s="42"/>
      <c r="N52" s="103"/>
      <c r="O52" s="103"/>
      <c r="P52" s="42"/>
      <c r="Q52" s="41"/>
      <c r="R52" s="40"/>
      <c r="S52" s="103"/>
      <c r="T52" s="103"/>
      <c r="U52" s="103"/>
      <c r="V52" s="42"/>
      <c r="W52" s="41"/>
      <c r="X52" s="40"/>
      <c r="Y52" s="102"/>
      <c r="Z52" s="102"/>
      <c r="AA52" s="38"/>
    </row>
    <row r="53" spans="1:27" s="2" customFormat="1" x14ac:dyDescent="0.25">
      <c r="A53" s="25" t="s">
        <v>92</v>
      </c>
      <c r="B53" s="100">
        <v>3100</v>
      </c>
      <c r="C53" s="49">
        <v>7</v>
      </c>
      <c r="D53" s="48">
        <v>13</v>
      </c>
      <c r="E53" s="47">
        <v>20</v>
      </c>
      <c r="F53" s="176">
        <f>D53+E53</f>
        <v>33</v>
      </c>
      <c r="G53" s="99">
        <v>1</v>
      </c>
      <c r="H53" s="99">
        <v>0</v>
      </c>
      <c r="I53" s="98">
        <f>G53+H53</f>
        <v>1</v>
      </c>
      <c r="J53" s="48"/>
      <c r="K53" s="47"/>
      <c r="L53" s="46">
        <f>J53+K53</f>
        <v>0</v>
      </c>
      <c r="M53" s="48"/>
      <c r="N53" s="99"/>
      <c r="O53" s="98">
        <f>M53+N53</f>
        <v>0</v>
      </c>
      <c r="P53" s="48"/>
      <c r="Q53" s="47"/>
      <c r="R53" s="46">
        <f>P53+Q53</f>
        <v>0</v>
      </c>
      <c r="S53" s="99">
        <v>3</v>
      </c>
      <c r="T53" s="99">
        <v>0</v>
      </c>
      <c r="U53" s="98">
        <f>S53+T53</f>
        <v>3</v>
      </c>
      <c r="V53" s="48"/>
      <c r="W53" s="47"/>
      <c r="X53" s="46">
        <f>V53+W53</f>
        <v>0</v>
      </c>
      <c r="Y53" s="131">
        <f>D53+G53+J53+M53+P53+S53+V53</f>
        <v>17</v>
      </c>
      <c r="Z53" s="131">
        <f>E53+H53+K53+N53+Q53+T53+W53</f>
        <v>20</v>
      </c>
      <c r="AA53" s="44">
        <f>F53+I53+L53+O53+R53+U53+X53</f>
        <v>37</v>
      </c>
    </row>
    <row r="54" spans="1:27" s="2" customFormat="1" ht="13.8" thickBot="1" x14ac:dyDescent="0.3">
      <c r="A54" s="25" t="s">
        <v>91</v>
      </c>
      <c r="B54" s="100">
        <v>3100</v>
      </c>
      <c r="C54" s="49">
        <v>8</v>
      </c>
      <c r="D54" s="48"/>
      <c r="E54" s="47"/>
      <c r="F54" s="176">
        <f>D54+E54</f>
        <v>0</v>
      </c>
      <c r="G54" s="99"/>
      <c r="H54" s="99"/>
      <c r="I54" s="98">
        <f>G54+H54</f>
        <v>0</v>
      </c>
      <c r="J54" s="48"/>
      <c r="K54" s="47"/>
      <c r="L54" s="46">
        <f>J54+K54</f>
        <v>0</v>
      </c>
      <c r="M54" s="48"/>
      <c r="N54" s="99"/>
      <c r="O54" s="98">
        <f>M54+N54</f>
        <v>0</v>
      </c>
      <c r="P54" s="48"/>
      <c r="Q54" s="47"/>
      <c r="R54" s="46">
        <f>P54+Q54</f>
        <v>0</v>
      </c>
      <c r="S54" s="99"/>
      <c r="T54" s="99"/>
      <c r="U54" s="98">
        <f>S54+T54</f>
        <v>0</v>
      </c>
      <c r="V54" s="48"/>
      <c r="W54" s="47"/>
      <c r="X54" s="46">
        <f>V54+W54</f>
        <v>0</v>
      </c>
      <c r="Y54" s="131">
        <f>D54+G54+J54+M54+P54+S54+V54</f>
        <v>0</v>
      </c>
      <c r="Z54" s="131">
        <f>E54+H54+K54+N54+Q54+T54+W54</f>
        <v>0</v>
      </c>
      <c r="AA54" s="44">
        <f>F54+I54+L54+O54+R54+U54+X54</f>
        <v>0</v>
      </c>
    </row>
    <row r="55" spans="1:27" s="2" customFormat="1" ht="13.8" thickBot="1" x14ac:dyDescent="0.3">
      <c r="A55" s="94" t="s">
        <v>90</v>
      </c>
      <c r="B55" s="93"/>
      <c r="C55" s="93"/>
      <c r="D55" s="106">
        <f>SUBTOTAL(9,D53:D54)</f>
        <v>13</v>
      </c>
      <c r="E55" s="105">
        <f>SUBTOTAL(9,E53:E54)</f>
        <v>20</v>
      </c>
      <c r="F55" s="104">
        <f>SUBTOTAL(9,F53:F54)</f>
        <v>33</v>
      </c>
      <c r="G55" s="91">
        <f>SUBTOTAL(9,G53:G54)</f>
        <v>1</v>
      </c>
      <c r="H55" s="91">
        <f>SUBTOTAL(9,H53:H54)</f>
        <v>0</v>
      </c>
      <c r="I55" s="91">
        <f>SUBTOTAL(9,I53:I54)</f>
        <v>1</v>
      </c>
      <c r="J55" s="92">
        <f>SUBTOTAL(9,J53:J54)</f>
        <v>0</v>
      </c>
      <c r="K55" s="91">
        <f>SUBTOTAL(9,K53:K54)</f>
        <v>0</v>
      </c>
      <c r="L55" s="90">
        <f>SUBTOTAL(9,L53:L54)</f>
        <v>0</v>
      </c>
      <c r="M55" s="92">
        <f>SUBTOTAL(9,M53:M54)</f>
        <v>0</v>
      </c>
      <c r="N55" s="91">
        <f>SUBTOTAL(9,N53:N54)</f>
        <v>0</v>
      </c>
      <c r="O55" s="91">
        <f>SUBTOTAL(9,O53:O54)</f>
        <v>0</v>
      </c>
      <c r="P55" s="92">
        <f>SUBTOTAL(9,P53:P54)</f>
        <v>0</v>
      </c>
      <c r="Q55" s="91">
        <f>SUBTOTAL(9,Q53:Q54)</f>
        <v>0</v>
      </c>
      <c r="R55" s="90">
        <f>SUBTOTAL(9,R53:R54)</f>
        <v>0</v>
      </c>
      <c r="S55" s="91">
        <f>SUBTOTAL(9,S53:S54)</f>
        <v>3</v>
      </c>
      <c r="T55" s="91">
        <f>SUBTOTAL(9,T53:T54)</f>
        <v>0</v>
      </c>
      <c r="U55" s="91">
        <f>SUBTOTAL(9,U53:U54)</f>
        <v>3</v>
      </c>
      <c r="V55" s="92">
        <f>SUBTOTAL(9,V53:V54)</f>
        <v>0</v>
      </c>
      <c r="W55" s="91">
        <f>SUBTOTAL(9,W53:W54)</f>
        <v>0</v>
      </c>
      <c r="X55" s="90">
        <f>SUBTOTAL(9,X53:X54)</f>
        <v>0</v>
      </c>
      <c r="Y55" s="89">
        <f>D55+G55+J55+M55+P55+S55+V55</f>
        <v>17</v>
      </c>
      <c r="Z55" s="89">
        <f>E55+H55+K55+N55+Q55+T55+W55</f>
        <v>20</v>
      </c>
      <c r="AA55" s="88">
        <f>SUBTOTAL(9,AA53:AA54)</f>
        <v>37</v>
      </c>
    </row>
    <row r="56" spans="1:27" x14ac:dyDescent="0.25">
      <c r="A56" s="25"/>
      <c r="B56" s="24"/>
      <c r="C56" s="14"/>
      <c r="D56" s="42"/>
      <c r="E56" s="41"/>
      <c r="F56" s="40"/>
      <c r="G56" s="103"/>
      <c r="H56" s="103"/>
      <c r="I56" s="103"/>
      <c r="J56" s="42"/>
      <c r="K56" s="41"/>
      <c r="L56" s="40"/>
      <c r="M56" s="42"/>
      <c r="N56" s="103"/>
      <c r="O56" s="103"/>
      <c r="P56" s="42"/>
      <c r="Q56" s="41"/>
      <c r="R56" s="40"/>
      <c r="S56" s="103"/>
      <c r="T56" s="103"/>
      <c r="U56" s="103"/>
      <c r="V56" s="42"/>
      <c r="W56" s="41"/>
      <c r="X56" s="40"/>
      <c r="Y56" s="102"/>
      <c r="Z56" s="102"/>
      <c r="AA56" s="38"/>
    </row>
    <row r="57" spans="1:27" s="2" customFormat="1" x14ac:dyDescent="0.25">
      <c r="A57" s="151" t="s">
        <v>89</v>
      </c>
      <c r="B57" s="24">
        <v>3705</v>
      </c>
      <c r="C57" s="14">
        <v>8</v>
      </c>
      <c r="D57" s="133"/>
      <c r="E57" s="132"/>
      <c r="F57" s="11">
        <f>D57+E57</f>
        <v>0</v>
      </c>
      <c r="G57" s="150"/>
      <c r="H57" s="150"/>
      <c r="I57" s="149">
        <f>G57+H57</f>
        <v>0</v>
      </c>
      <c r="J57" s="133"/>
      <c r="K57" s="132"/>
      <c r="L57" s="11">
        <f>J57+K57</f>
        <v>0</v>
      </c>
      <c r="M57" s="133"/>
      <c r="N57" s="150"/>
      <c r="O57" s="149">
        <f>M57+N57</f>
        <v>0</v>
      </c>
      <c r="P57" s="133"/>
      <c r="Q57" s="132"/>
      <c r="R57" s="11">
        <f>P57+Q57</f>
        <v>0</v>
      </c>
      <c r="S57" s="150">
        <v>0</v>
      </c>
      <c r="T57" s="150">
        <v>1</v>
      </c>
      <c r="U57" s="149">
        <f>S57+T57</f>
        <v>1</v>
      </c>
      <c r="V57" s="133"/>
      <c r="W57" s="132"/>
      <c r="X57" s="11">
        <f>V57+W57</f>
        <v>0</v>
      </c>
      <c r="Y57" s="148">
        <f>D57+G57+J57+M57+P57+S57+V57</f>
        <v>0</v>
      </c>
      <c r="Z57" s="148">
        <f>E57+H57+K57+N57+Q57+T57+W57</f>
        <v>1</v>
      </c>
      <c r="AA57" s="9">
        <f>F57+I57+L57+O57+R57+U57+X57</f>
        <v>1</v>
      </c>
    </row>
    <row r="58" spans="1:27" x14ac:dyDescent="0.25">
      <c r="A58" s="25"/>
      <c r="B58" s="24"/>
      <c r="C58" s="14"/>
      <c r="D58" s="42"/>
      <c r="E58" s="41"/>
      <c r="F58" s="40"/>
      <c r="G58" s="103"/>
      <c r="H58" s="103"/>
      <c r="I58" s="103"/>
      <c r="J58" s="42"/>
      <c r="K58" s="41"/>
      <c r="L58" s="40"/>
      <c r="M58" s="42"/>
      <c r="N58" s="103"/>
      <c r="O58" s="103"/>
      <c r="P58" s="42"/>
      <c r="Q58" s="41"/>
      <c r="R58" s="40"/>
      <c r="S58" s="103"/>
      <c r="T58" s="103"/>
      <c r="U58" s="103"/>
      <c r="V58" s="42"/>
      <c r="W58" s="41"/>
      <c r="X58" s="40"/>
      <c r="Y58" s="102"/>
      <c r="Z58" s="102"/>
      <c r="AA58" s="38"/>
    </row>
    <row r="59" spans="1:27" s="2" customFormat="1" x14ac:dyDescent="0.25">
      <c r="A59" s="151" t="s">
        <v>88</v>
      </c>
      <c r="B59" s="24">
        <v>3200</v>
      </c>
      <c r="C59" s="14">
        <v>8</v>
      </c>
      <c r="D59" s="133">
        <v>0</v>
      </c>
      <c r="E59" s="132">
        <v>1</v>
      </c>
      <c r="F59" s="11">
        <f>D59+E59</f>
        <v>1</v>
      </c>
      <c r="G59" s="150"/>
      <c r="H59" s="150"/>
      <c r="I59" s="149">
        <f>G59+H59</f>
        <v>0</v>
      </c>
      <c r="J59" s="133"/>
      <c r="K59" s="132"/>
      <c r="L59" s="11">
        <f>J59+K59</f>
        <v>0</v>
      </c>
      <c r="M59" s="133"/>
      <c r="N59" s="150"/>
      <c r="O59" s="149">
        <f>M59+N59</f>
        <v>0</v>
      </c>
      <c r="P59" s="133"/>
      <c r="Q59" s="132"/>
      <c r="R59" s="11">
        <f>P59+Q59</f>
        <v>0</v>
      </c>
      <c r="S59" s="150">
        <v>0</v>
      </c>
      <c r="T59" s="150">
        <v>1</v>
      </c>
      <c r="U59" s="149">
        <f>S59+T59</f>
        <v>1</v>
      </c>
      <c r="V59" s="133"/>
      <c r="W59" s="132"/>
      <c r="X59" s="11">
        <f>V59+W59</f>
        <v>0</v>
      </c>
      <c r="Y59" s="148">
        <f>D59+G59+J59+M59+P59+S59+V59</f>
        <v>0</v>
      </c>
      <c r="Z59" s="148">
        <f>E59+H59+K59+N59+Q59+T59+W59</f>
        <v>2</v>
      </c>
      <c r="AA59" s="9">
        <f>F59+I59+L59+O59+R59+U59+X59</f>
        <v>2</v>
      </c>
    </row>
    <row r="60" spans="1:27" x14ac:dyDescent="0.25">
      <c r="A60" s="15"/>
      <c r="B60" s="14"/>
      <c r="C60" s="14"/>
      <c r="D60" s="42"/>
      <c r="E60" s="41"/>
      <c r="F60" s="40"/>
      <c r="G60" s="41"/>
      <c r="H60" s="41"/>
      <c r="I60" s="41"/>
      <c r="J60" s="42"/>
      <c r="K60" s="41"/>
      <c r="L60" s="40"/>
      <c r="M60" s="42"/>
      <c r="N60" s="41"/>
      <c r="O60" s="41"/>
      <c r="P60" s="42"/>
      <c r="Q60" s="41"/>
      <c r="R60" s="40"/>
      <c r="S60" s="41"/>
      <c r="T60" s="41"/>
      <c r="U60" s="41"/>
      <c r="V60" s="42"/>
      <c r="W60" s="41"/>
      <c r="X60" s="40"/>
      <c r="Y60" s="39"/>
      <c r="Z60" s="39"/>
      <c r="AA60" s="38"/>
    </row>
    <row r="61" spans="1:27" s="2" customFormat="1" x14ac:dyDescent="0.25">
      <c r="A61" s="43" t="s">
        <v>87</v>
      </c>
      <c r="B61" s="49">
        <v>3300</v>
      </c>
      <c r="C61" s="49">
        <v>8</v>
      </c>
      <c r="D61" s="48">
        <v>1</v>
      </c>
      <c r="E61" s="47">
        <v>1</v>
      </c>
      <c r="F61" s="46">
        <f>D61+E61</f>
        <v>2</v>
      </c>
      <c r="G61" s="47"/>
      <c r="H61" s="47"/>
      <c r="I61" s="51">
        <f>G61+H61</f>
        <v>0</v>
      </c>
      <c r="J61" s="48"/>
      <c r="K61" s="47"/>
      <c r="L61" s="46">
        <f>J61+K61</f>
        <v>0</v>
      </c>
      <c r="M61" s="48"/>
      <c r="N61" s="47"/>
      <c r="O61" s="51">
        <f>M61+N61</f>
        <v>0</v>
      </c>
      <c r="P61" s="48"/>
      <c r="Q61" s="47"/>
      <c r="R61" s="46">
        <f>P61+Q61</f>
        <v>0</v>
      </c>
      <c r="S61" s="47"/>
      <c r="T61" s="47"/>
      <c r="U61" s="51">
        <f>S61+T61</f>
        <v>0</v>
      </c>
      <c r="V61" s="48"/>
      <c r="W61" s="47"/>
      <c r="X61" s="46">
        <f>V61+W61</f>
        <v>0</v>
      </c>
      <c r="Y61" s="45">
        <f>D61+G61+J61+M61+P61+S61+V61</f>
        <v>1</v>
      </c>
      <c r="Z61" s="45">
        <f>E61+H61+K61+N61+Q61+T61+W61</f>
        <v>1</v>
      </c>
      <c r="AA61" s="44">
        <f>F61+I61+L61+O61+R61+U61+X61</f>
        <v>2</v>
      </c>
    </row>
    <row r="62" spans="1:27" s="2" customFormat="1" x14ac:dyDescent="0.25">
      <c r="A62" s="43" t="s">
        <v>86</v>
      </c>
      <c r="B62" s="49">
        <v>3900</v>
      </c>
      <c r="C62" s="49">
        <v>7</v>
      </c>
      <c r="D62" s="48">
        <v>30</v>
      </c>
      <c r="E62" s="47">
        <v>69</v>
      </c>
      <c r="F62" s="46">
        <f>D62+E62</f>
        <v>99</v>
      </c>
      <c r="G62" s="47">
        <v>4</v>
      </c>
      <c r="H62" s="47">
        <v>0</v>
      </c>
      <c r="I62" s="51">
        <f>G62+H62</f>
        <v>4</v>
      </c>
      <c r="J62" s="48"/>
      <c r="K62" s="47"/>
      <c r="L62" s="51">
        <f>J62+K62</f>
        <v>0</v>
      </c>
      <c r="M62" s="48">
        <v>3</v>
      </c>
      <c r="N62" s="47">
        <v>9</v>
      </c>
      <c r="O62" s="51">
        <f>M62+N62</f>
        <v>12</v>
      </c>
      <c r="P62" s="48">
        <v>1</v>
      </c>
      <c r="Q62" s="47">
        <v>3</v>
      </c>
      <c r="R62" s="46">
        <f>P62+Q62</f>
        <v>4</v>
      </c>
      <c r="S62" s="47">
        <v>8</v>
      </c>
      <c r="T62" s="47">
        <v>11</v>
      </c>
      <c r="U62" s="51">
        <f>S62+T62</f>
        <v>19</v>
      </c>
      <c r="V62" s="48">
        <v>1</v>
      </c>
      <c r="W62" s="47">
        <v>5</v>
      </c>
      <c r="X62" s="46">
        <f>V62+W62</f>
        <v>6</v>
      </c>
      <c r="Y62" s="45">
        <f>D62+G62+J62+M62+P62+S62+V62</f>
        <v>47</v>
      </c>
      <c r="Z62" s="45">
        <f>E62+H62+K62+N62+Q62+T62+W62</f>
        <v>97</v>
      </c>
      <c r="AA62" s="44">
        <f>F62+I62+L62+O62+R62+U62+X62</f>
        <v>144</v>
      </c>
    </row>
    <row r="63" spans="1:27" s="2" customFormat="1" x14ac:dyDescent="0.25">
      <c r="A63" s="43" t="s">
        <v>85</v>
      </c>
      <c r="B63" s="49">
        <v>3900</v>
      </c>
      <c r="C63" s="49">
        <v>8</v>
      </c>
      <c r="D63" s="48"/>
      <c r="E63" s="47"/>
      <c r="F63" s="46">
        <f>D63+E63</f>
        <v>0</v>
      </c>
      <c r="G63" s="47"/>
      <c r="H63" s="47"/>
      <c r="I63" s="51">
        <f>G63+H63</f>
        <v>0</v>
      </c>
      <c r="J63" s="48"/>
      <c r="K63" s="47"/>
      <c r="L63" s="46">
        <f>J63+K63</f>
        <v>0</v>
      </c>
      <c r="M63" s="48"/>
      <c r="N63" s="47"/>
      <c r="O63" s="51">
        <f>M63+N63</f>
        <v>0</v>
      </c>
      <c r="P63" s="48"/>
      <c r="Q63" s="47"/>
      <c r="R63" s="46">
        <f>P63+Q63</f>
        <v>0</v>
      </c>
      <c r="S63" s="47"/>
      <c r="T63" s="47"/>
      <c r="U63" s="51">
        <f>S63+T63</f>
        <v>0</v>
      </c>
      <c r="V63" s="48"/>
      <c r="W63" s="47"/>
      <c r="X63" s="46">
        <f>V63+W63</f>
        <v>0</v>
      </c>
      <c r="Y63" s="45">
        <f>D63+G63+J63+M63+P63+S63+V63</f>
        <v>0</v>
      </c>
      <c r="Z63" s="45">
        <f>E63+H63+K63+N63+Q63+T63+W63</f>
        <v>0</v>
      </c>
      <c r="AA63" s="44">
        <f>F63+I63+L63+O63+R63+U63+X63</f>
        <v>0</v>
      </c>
    </row>
    <row r="64" spans="1:27" s="2" customFormat="1" ht="13.8" thickBot="1" x14ac:dyDescent="0.3">
      <c r="A64" s="25" t="s">
        <v>84</v>
      </c>
      <c r="B64" s="100">
        <v>3305</v>
      </c>
      <c r="C64" s="49">
        <v>8</v>
      </c>
      <c r="D64" s="48"/>
      <c r="E64" s="47"/>
      <c r="F64" s="46">
        <f>D64+E64</f>
        <v>0</v>
      </c>
      <c r="G64" s="99"/>
      <c r="H64" s="99"/>
      <c r="I64" s="98">
        <f>G64+H64</f>
        <v>0</v>
      </c>
      <c r="J64" s="48"/>
      <c r="K64" s="47"/>
      <c r="L64" s="46">
        <f>J64+K64</f>
        <v>0</v>
      </c>
      <c r="M64" s="48"/>
      <c r="N64" s="99"/>
      <c r="O64" s="98">
        <f>M64+N64</f>
        <v>0</v>
      </c>
      <c r="P64" s="48"/>
      <c r="Q64" s="47"/>
      <c r="R64" s="46">
        <f>P64+Q64</f>
        <v>0</v>
      </c>
      <c r="S64" s="99"/>
      <c r="T64" s="99"/>
      <c r="U64" s="98">
        <f>S64+T64</f>
        <v>0</v>
      </c>
      <c r="V64" s="48"/>
      <c r="W64" s="47"/>
      <c r="X64" s="46">
        <f>V64+W64</f>
        <v>0</v>
      </c>
      <c r="Y64" s="45">
        <f>D64+G64+J64+M64+P64+S64+V64</f>
        <v>0</v>
      </c>
      <c r="Z64" s="45">
        <f>E64+H64+K64+N64+Q64+T64+W64</f>
        <v>0</v>
      </c>
      <c r="AA64" s="44">
        <f>F64+I64+L64+O64+R64+U64+X64</f>
        <v>0</v>
      </c>
    </row>
    <row r="65" spans="1:27" s="2" customFormat="1" ht="13.8" thickBot="1" x14ac:dyDescent="0.3">
      <c r="A65" s="94" t="s">
        <v>83</v>
      </c>
      <c r="B65" s="93"/>
      <c r="C65" s="93"/>
      <c r="D65" s="92">
        <f>SUBTOTAL(9,D61:D64)</f>
        <v>31</v>
      </c>
      <c r="E65" s="91">
        <f>SUBTOTAL(9,E61:E64)</f>
        <v>70</v>
      </c>
      <c r="F65" s="90">
        <f>SUBTOTAL(9,F61:F64)</f>
        <v>101</v>
      </c>
      <c r="G65" s="91">
        <f>SUBTOTAL(9,G61:G64)</f>
        <v>4</v>
      </c>
      <c r="H65" s="91">
        <f>SUBTOTAL(9,H61:H64)</f>
        <v>0</v>
      </c>
      <c r="I65" s="91">
        <f>SUBTOTAL(9,I61:I64)</f>
        <v>4</v>
      </c>
      <c r="J65" s="92">
        <f>SUBTOTAL(9,J61:J64)</f>
        <v>0</v>
      </c>
      <c r="K65" s="91">
        <f>SUBTOTAL(9,K61:K64)</f>
        <v>0</v>
      </c>
      <c r="L65" s="90">
        <f>SUBTOTAL(9,L61:L64)</f>
        <v>0</v>
      </c>
      <c r="M65" s="92">
        <f>SUBTOTAL(9,M61:M64)</f>
        <v>3</v>
      </c>
      <c r="N65" s="91">
        <f>SUBTOTAL(9,N61:N64)</f>
        <v>9</v>
      </c>
      <c r="O65" s="91">
        <f>SUBTOTAL(9,O61:O64)</f>
        <v>12</v>
      </c>
      <c r="P65" s="92">
        <f>SUBTOTAL(9,P61:P64)</f>
        <v>1</v>
      </c>
      <c r="Q65" s="91">
        <f>SUBTOTAL(9,Q61:Q64)</f>
        <v>3</v>
      </c>
      <c r="R65" s="90">
        <f>SUBTOTAL(9,R61:R64)</f>
        <v>4</v>
      </c>
      <c r="S65" s="91">
        <f>SUBTOTAL(9,S61:S64)</f>
        <v>8</v>
      </c>
      <c r="T65" s="91">
        <f>SUBTOTAL(9,T61:T64)</f>
        <v>11</v>
      </c>
      <c r="U65" s="91">
        <f>SUBTOTAL(9,U61:U64)</f>
        <v>19</v>
      </c>
      <c r="V65" s="92">
        <f>SUBTOTAL(9,V61:V64)</f>
        <v>1</v>
      </c>
      <c r="W65" s="91">
        <f>SUBTOTAL(9,W61:W64)</f>
        <v>5</v>
      </c>
      <c r="X65" s="90">
        <f>SUBTOTAL(9,X61:X64)</f>
        <v>6</v>
      </c>
      <c r="Y65" s="89">
        <f>D65+G65+J65+M65+P65+S65+V65</f>
        <v>48</v>
      </c>
      <c r="Z65" s="89">
        <f>E65+H65+K65+N65+Q65+T65+W65</f>
        <v>98</v>
      </c>
      <c r="AA65" s="88">
        <f>SUBTOTAL(9,AA61:AA64)</f>
        <v>146</v>
      </c>
    </row>
    <row r="66" spans="1:27" x14ac:dyDescent="0.25">
      <c r="A66" s="15"/>
      <c r="B66" s="14"/>
      <c r="C66" s="14"/>
      <c r="D66" s="42"/>
      <c r="E66" s="41"/>
      <c r="F66" s="40"/>
      <c r="G66" s="41"/>
      <c r="H66" s="41"/>
      <c r="I66" s="41"/>
      <c r="J66" s="42"/>
      <c r="K66" s="41"/>
      <c r="L66" s="40"/>
      <c r="M66" s="42"/>
      <c r="N66" s="41"/>
      <c r="O66" s="41"/>
      <c r="P66" s="42"/>
      <c r="Q66" s="41"/>
      <c r="R66" s="40"/>
      <c r="S66" s="41"/>
      <c r="T66" s="41"/>
      <c r="U66" s="41"/>
      <c r="V66" s="42"/>
      <c r="W66" s="41"/>
      <c r="X66" s="40"/>
      <c r="Y66" s="39"/>
      <c r="Z66" s="39"/>
      <c r="AA66" s="38"/>
    </row>
    <row r="67" spans="1:27" s="2" customFormat="1" x14ac:dyDescent="0.25">
      <c r="A67" s="43" t="s">
        <v>82</v>
      </c>
      <c r="B67" s="49">
        <v>3550</v>
      </c>
      <c r="C67" s="49">
        <v>7</v>
      </c>
      <c r="D67" s="48">
        <v>0</v>
      </c>
      <c r="E67" s="47">
        <v>2</v>
      </c>
      <c r="F67" s="46">
        <f>D67+E67</f>
        <v>2</v>
      </c>
      <c r="G67" s="47">
        <v>0</v>
      </c>
      <c r="H67" s="47">
        <v>1</v>
      </c>
      <c r="I67" s="51">
        <f>G67+H67</f>
        <v>1</v>
      </c>
      <c r="J67" s="48"/>
      <c r="K67" s="47"/>
      <c r="L67" s="46">
        <f>J67+K67</f>
        <v>0</v>
      </c>
      <c r="M67" s="48">
        <v>0</v>
      </c>
      <c r="N67" s="47">
        <v>2</v>
      </c>
      <c r="O67" s="51">
        <f>M67+N67</f>
        <v>2</v>
      </c>
      <c r="P67" s="48"/>
      <c r="Q67" s="47"/>
      <c r="R67" s="46">
        <f>P67+Q67</f>
        <v>0</v>
      </c>
      <c r="S67" s="47">
        <v>0</v>
      </c>
      <c r="T67" s="47">
        <v>1</v>
      </c>
      <c r="U67" s="51">
        <f>S67+T67</f>
        <v>1</v>
      </c>
      <c r="V67" s="48"/>
      <c r="W67" s="47"/>
      <c r="X67" s="46">
        <f>V67+W67</f>
        <v>0</v>
      </c>
      <c r="Y67" s="45">
        <f>D67+G67+J67+M67+P67+S67+V67</f>
        <v>0</v>
      </c>
      <c r="Z67" s="45">
        <f>E67+H67+K67+N67+Q67+T67+W67</f>
        <v>6</v>
      </c>
      <c r="AA67" s="44">
        <f>F67+I67+L67+O67+R67+U67+X67</f>
        <v>6</v>
      </c>
    </row>
    <row r="68" spans="1:27" s="2" customFormat="1" ht="13.8" thickBot="1" x14ac:dyDescent="0.3">
      <c r="A68" s="25" t="s">
        <v>81</v>
      </c>
      <c r="B68" s="100">
        <v>3500</v>
      </c>
      <c r="C68" s="49">
        <v>8</v>
      </c>
      <c r="D68" s="48"/>
      <c r="E68" s="47"/>
      <c r="F68" s="46">
        <f>D68+E68</f>
        <v>0</v>
      </c>
      <c r="G68" s="99"/>
      <c r="H68" s="99"/>
      <c r="I68" s="98">
        <f>G68+H68</f>
        <v>0</v>
      </c>
      <c r="J68" s="48"/>
      <c r="K68" s="47"/>
      <c r="L68" s="46">
        <f>J68+K68</f>
        <v>0</v>
      </c>
      <c r="M68" s="48"/>
      <c r="N68" s="99"/>
      <c r="O68" s="98">
        <f>M68+N68</f>
        <v>0</v>
      </c>
      <c r="P68" s="48"/>
      <c r="Q68" s="47"/>
      <c r="R68" s="46">
        <f>P68+Q68</f>
        <v>0</v>
      </c>
      <c r="S68" s="99">
        <v>1</v>
      </c>
      <c r="T68" s="99">
        <v>1</v>
      </c>
      <c r="U68" s="98">
        <f>S68+T68</f>
        <v>2</v>
      </c>
      <c r="V68" s="48"/>
      <c r="W68" s="47"/>
      <c r="X68" s="46">
        <f>V68+W68</f>
        <v>0</v>
      </c>
      <c r="Y68" s="45">
        <f>D68+G68+J68+M68+P68+S68+V68</f>
        <v>1</v>
      </c>
      <c r="Z68" s="131">
        <f>E68+H68+K68+N68+Q68+T68+W68</f>
        <v>1</v>
      </c>
      <c r="AA68" s="44">
        <f>F68+I68+L68+O68+R68+U68+X68</f>
        <v>2</v>
      </c>
    </row>
    <row r="69" spans="1:27" s="2" customFormat="1" ht="13.8" thickBot="1" x14ac:dyDescent="0.3">
      <c r="A69" s="94" t="s">
        <v>80</v>
      </c>
      <c r="B69" s="93"/>
      <c r="C69" s="93"/>
      <c r="D69" s="92">
        <f>SUBTOTAL(9,D67:D68)</f>
        <v>0</v>
      </c>
      <c r="E69" s="91">
        <f>SUBTOTAL(9,E67:E68)</f>
        <v>2</v>
      </c>
      <c r="F69" s="90">
        <f>SUBTOTAL(9,F67:F68)</f>
        <v>2</v>
      </c>
      <c r="G69" s="92">
        <f>SUBTOTAL(9,G67:G68)</f>
        <v>0</v>
      </c>
      <c r="H69" s="91">
        <f>SUBTOTAL(9,H67:H68)</f>
        <v>1</v>
      </c>
      <c r="I69" s="91">
        <f>SUBTOTAL(9,I67:I68)</f>
        <v>1</v>
      </c>
      <c r="J69" s="92">
        <f>SUBTOTAL(9,J67:J68)</f>
        <v>0</v>
      </c>
      <c r="K69" s="91">
        <f>SUBTOTAL(9,K67:K68)</f>
        <v>0</v>
      </c>
      <c r="L69" s="90">
        <f>SUBTOTAL(9,L67:L68)</f>
        <v>0</v>
      </c>
      <c r="M69" s="92">
        <f>SUBTOTAL(9,M67:M68)</f>
        <v>0</v>
      </c>
      <c r="N69" s="91">
        <f>SUBTOTAL(9,N67:N68)</f>
        <v>2</v>
      </c>
      <c r="O69" s="91">
        <f>SUBTOTAL(9,O67:O68)</f>
        <v>2</v>
      </c>
      <c r="P69" s="92">
        <f>SUBTOTAL(9,P67:P68)</f>
        <v>0</v>
      </c>
      <c r="Q69" s="91">
        <f>SUBTOTAL(9,Q67:Q68)</f>
        <v>0</v>
      </c>
      <c r="R69" s="90">
        <f>SUBTOTAL(9,R67:R68)</f>
        <v>0</v>
      </c>
      <c r="S69" s="92">
        <f>SUBTOTAL(9,S67:S68)</f>
        <v>1</v>
      </c>
      <c r="T69" s="91">
        <f>SUBTOTAL(9,T67:T68)</f>
        <v>2</v>
      </c>
      <c r="U69" s="91">
        <f>SUBTOTAL(9,U67:U68)</f>
        <v>3</v>
      </c>
      <c r="V69" s="92">
        <f>SUBTOTAL(9,V67:V68)</f>
        <v>0</v>
      </c>
      <c r="W69" s="91">
        <f>SUBTOTAL(9,W67:W68)</f>
        <v>0</v>
      </c>
      <c r="X69" s="90">
        <f>SUBTOTAL(9,X67:X68)</f>
        <v>0</v>
      </c>
      <c r="Y69" s="89">
        <f>D69+G69+J69+M69+P69+S69+V69</f>
        <v>1</v>
      </c>
      <c r="Z69" s="89">
        <f>E69+H69+K69+N69+Q69+T69+W69</f>
        <v>7</v>
      </c>
      <c r="AA69" s="88">
        <f>SUBTOTAL(9,AA67:AA68)</f>
        <v>8</v>
      </c>
    </row>
    <row r="70" spans="1:27" x14ac:dyDescent="0.25">
      <c r="A70" s="25"/>
      <c r="B70" s="24"/>
      <c r="C70" s="14"/>
      <c r="D70" s="42"/>
      <c r="E70" s="41"/>
      <c r="F70" s="40"/>
      <c r="G70" s="103"/>
      <c r="H70" s="103"/>
      <c r="I70" s="103"/>
      <c r="J70" s="42"/>
      <c r="K70" s="41"/>
      <c r="L70" s="40"/>
      <c r="M70" s="42"/>
      <c r="N70" s="103"/>
      <c r="O70" s="103"/>
      <c r="P70" s="42"/>
      <c r="Q70" s="41"/>
      <c r="R70" s="40"/>
      <c r="S70" s="103"/>
      <c r="T70" s="103"/>
      <c r="U70" s="103"/>
      <c r="V70" s="42"/>
      <c r="W70" s="41"/>
      <c r="X70" s="40"/>
      <c r="Y70" s="102"/>
      <c r="Z70" s="102"/>
      <c r="AA70" s="38"/>
    </row>
    <row r="71" spans="1:27" s="129" customFormat="1" x14ac:dyDescent="0.25">
      <c r="A71" s="15" t="s">
        <v>79</v>
      </c>
      <c r="B71" s="14">
        <v>3600</v>
      </c>
      <c r="C71" s="14">
        <v>8</v>
      </c>
      <c r="D71" s="133">
        <v>1</v>
      </c>
      <c r="E71" s="132">
        <v>0</v>
      </c>
      <c r="F71" s="11">
        <f>D71+E71</f>
        <v>1</v>
      </c>
      <c r="G71" s="132"/>
      <c r="H71" s="132"/>
      <c r="I71" s="12">
        <f>G71+H71</f>
        <v>0</v>
      </c>
      <c r="J71" s="133"/>
      <c r="K71" s="132"/>
      <c r="L71" s="11">
        <f>J71+K71</f>
        <v>0</v>
      </c>
      <c r="M71" s="133"/>
      <c r="N71" s="132"/>
      <c r="O71" s="12">
        <f>M71+N71</f>
        <v>0</v>
      </c>
      <c r="P71" s="133"/>
      <c r="Q71" s="132"/>
      <c r="R71" s="11">
        <f>P71+Q71</f>
        <v>0</v>
      </c>
      <c r="S71" s="132"/>
      <c r="T71" s="132"/>
      <c r="U71" s="12">
        <f>S71+T71</f>
        <v>0</v>
      </c>
      <c r="V71" s="133"/>
      <c r="W71" s="132"/>
      <c r="X71" s="11">
        <f>V71+W71</f>
        <v>0</v>
      </c>
      <c r="Y71" s="10">
        <f>D71+G71+J71+M71+P71+S71+V71</f>
        <v>1</v>
      </c>
      <c r="Z71" s="10">
        <f>E71+H71+K71+N71+Q71+T71+W71</f>
        <v>0</v>
      </c>
      <c r="AA71" s="9">
        <f>F71+I71+L71+O71+R71+U71+X71</f>
        <v>1</v>
      </c>
    </row>
    <row r="72" spans="1:27" x14ac:dyDescent="0.25">
      <c r="A72" s="25"/>
      <c r="B72" s="24"/>
      <c r="C72" s="14"/>
      <c r="D72" s="42"/>
      <c r="E72" s="41"/>
      <c r="F72" s="40"/>
      <c r="G72" s="103"/>
      <c r="H72" s="103"/>
      <c r="I72" s="103"/>
      <c r="J72" s="42"/>
      <c r="K72" s="41"/>
      <c r="L72" s="40"/>
      <c r="M72" s="42"/>
      <c r="N72" s="103"/>
      <c r="O72" s="103"/>
      <c r="P72" s="42"/>
      <c r="Q72" s="41"/>
      <c r="R72" s="40"/>
      <c r="S72" s="103"/>
      <c r="T72" s="103"/>
      <c r="U72" s="103"/>
      <c r="V72" s="42"/>
      <c r="W72" s="41"/>
      <c r="X72" s="40"/>
      <c r="Y72" s="102"/>
      <c r="Z72" s="102"/>
      <c r="AA72" s="38"/>
    </row>
    <row r="73" spans="1:27" s="129" customFormat="1" x14ac:dyDescent="0.25">
      <c r="A73" s="151" t="s">
        <v>78</v>
      </c>
      <c r="B73" s="24">
        <v>3400</v>
      </c>
      <c r="C73" s="14">
        <v>8</v>
      </c>
      <c r="D73" s="133">
        <v>0</v>
      </c>
      <c r="E73" s="132">
        <v>1</v>
      </c>
      <c r="F73" s="11">
        <f>D73+E73</f>
        <v>1</v>
      </c>
      <c r="G73" s="150"/>
      <c r="H73" s="150"/>
      <c r="I73" s="149">
        <f>G73+H73</f>
        <v>0</v>
      </c>
      <c r="J73" s="133"/>
      <c r="K73" s="132"/>
      <c r="L73" s="11">
        <f>J73+K73</f>
        <v>0</v>
      </c>
      <c r="M73" s="133"/>
      <c r="N73" s="150"/>
      <c r="O73" s="149">
        <f>M73+N73</f>
        <v>0</v>
      </c>
      <c r="P73" s="133"/>
      <c r="Q73" s="132"/>
      <c r="R73" s="11">
        <f>P73+Q73</f>
        <v>0</v>
      </c>
      <c r="S73" s="150"/>
      <c r="T73" s="150"/>
      <c r="U73" s="12">
        <f>S73+T73</f>
        <v>0</v>
      </c>
      <c r="V73" s="133"/>
      <c r="W73" s="132"/>
      <c r="X73" s="11">
        <f>V73+W73</f>
        <v>0</v>
      </c>
      <c r="Y73" s="148">
        <f>D73+G73+J73+M73+P73+S73+V73</f>
        <v>0</v>
      </c>
      <c r="Z73" s="148">
        <f>E73+H73+K73+N73+Q73+T73+W73</f>
        <v>1</v>
      </c>
      <c r="AA73" s="9">
        <f>F73+I73+L73+O73+R73+U73+X73</f>
        <v>1</v>
      </c>
    </row>
    <row r="74" spans="1:27" x14ac:dyDescent="0.25">
      <c r="A74" s="15"/>
      <c r="B74" s="14"/>
      <c r="C74" s="14"/>
      <c r="D74" s="42"/>
      <c r="E74" s="41"/>
      <c r="F74" s="40"/>
      <c r="G74" s="41"/>
      <c r="H74" s="41"/>
      <c r="I74" s="41"/>
      <c r="J74" s="42"/>
      <c r="K74" s="41"/>
      <c r="L74" s="40"/>
      <c r="M74" s="42"/>
      <c r="N74" s="41"/>
      <c r="O74" s="41"/>
      <c r="P74" s="42"/>
      <c r="Q74" s="41"/>
      <c r="R74" s="40"/>
      <c r="S74" s="41"/>
      <c r="T74" s="41"/>
      <c r="U74" s="41"/>
      <c r="V74" s="42"/>
      <c r="W74" s="41"/>
      <c r="X74" s="40"/>
      <c r="Y74" s="39"/>
      <c r="Z74" s="39"/>
      <c r="AA74" s="38"/>
    </row>
    <row r="75" spans="1:27" s="129" customFormat="1" x14ac:dyDescent="0.25">
      <c r="A75" s="151" t="s">
        <v>77</v>
      </c>
      <c r="B75" s="24">
        <v>3805</v>
      </c>
      <c r="C75" s="14">
        <v>8</v>
      </c>
      <c r="D75" s="133"/>
      <c r="E75" s="132"/>
      <c r="F75" s="11">
        <f>D75+E75</f>
        <v>0</v>
      </c>
      <c r="G75" s="150"/>
      <c r="H75" s="150"/>
      <c r="I75" s="149">
        <f>G75+H75</f>
        <v>0</v>
      </c>
      <c r="J75" s="133"/>
      <c r="K75" s="132"/>
      <c r="L75" s="11">
        <f>J75+K75</f>
        <v>0</v>
      </c>
      <c r="M75" s="133"/>
      <c r="N75" s="150"/>
      <c r="O75" s="149">
        <f>M75+N75</f>
        <v>0</v>
      </c>
      <c r="P75" s="133"/>
      <c r="Q75" s="132"/>
      <c r="R75" s="11">
        <f>P75+Q75</f>
        <v>0</v>
      </c>
      <c r="S75" s="150"/>
      <c r="T75" s="150"/>
      <c r="U75" s="149">
        <f>S75+T75</f>
        <v>0</v>
      </c>
      <c r="V75" s="133"/>
      <c r="W75" s="132"/>
      <c r="X75" s="11">
        <f>V75+W75</f>
        <v>0</v>
      </c>
      <c r="Y75" s="148">
        <f>D75+G75+J75+M75+P75+S75+V75</f>
        <v>0</v>
      </c>
      <c r="Z75" s="148">
        <f>E75+H75+K75+N75+Q75+T75+W75</f>
        <v>0</v>
      </c>
      <c r="AA75" s="9">
        <f>F75+I75+L75+O75+R75+U75+X75</f>
        <v>0</v>
      </c>
    </row>
    <row r="76" spans="1:27" ht="13.8" thickBot="1" x14ac:dyDescent="0.3">
      <c r="A76" s="25"/>
      <c r="B76" s="24"/>
      <c r="C76" s="14"/>
      <c r="D76" s="175"/>
      <c r="E76" s="174"/>
      <c r="F76" s="40"/>
      <c r="G76" s="103"/>
      <c r="H76" s="103"/>
      <c r="I76" s="103"/>
      <c r="J76" s="42"/>
      <c r="K76" s="41"/>
      <c r="L76" s="40"/>
      <c r="M76" s="42"/>
      <c r="N76" s="103"/>
      <c r="O76" s="103"/>
      <c r="P76" s="42"/>
      <c r="Q76" s="41"/>
      <c r="R76" s="40"/>
      <c r="S76" s="103"/>
      <c r="T76" s="103"/>
      <c r="U76" s="103"/>
      <c r="V76" s="42"/>
      <c r="W76" s="41"/>
      <c r="X76" s="40"/>
      <c r="Y76" s="102"/>
      <c r="Z76" s="102"/>
      <c r="AA76" s="38"/>
    </row>
    <row r="77" spans="1:27" ht="13.8" thickBot="1" x14ac:dyDescent="0.3">
      <c r="A77" s="173" t="s">
        <v>76</v>
      </c>
      <c r="B77" s="172"/>
      <c r="C77" s="172"/>
      <c r="D77" s="171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69"/>
      <c r="AA77" s="168"/>
    </row>
    <row r="78" spans="1:27" s="2" customFormat="1" x14ac:dyDescent="0.25">
      <c r="A78" s="151" t="s">
        <v>5</v>
      </c>
      <c r="B78" s="24"/>
      <c r="C78" s="14">
        <v>7</v>
      </c>
      <c r="D78" s="17">
        <f>D53+D62+D67</f>
        <v>43</v>
      </c>
      <c r="E78" s="12">
        <f>E53+E62+E67</f>
        <v>91</v>
      </c>
      <c r="F78" s="11">
        <f>F53+F62+F67</f>
        <v>134</v>
      </c>
      <c r="G78" s="17">
        <f>G53+G62+G67</f>
        <v>5</v>
      </c>
      <c r="H78" s="12">
        <f>H53+H62+H67</f>
        <v>1</v>
      </c>
      <c r="I78" s="11">
        <f>I53+I62+I67</f>
        <v>6</v>
      </c>
      <c r="J78" s="17">
        <f>J53+J62+J67</f>
        <v>0</v>
      </c>
      <c r="K78" s="12">
        <f>K53+K62+K67</f>
        <v>0</v>
      </c>
      <c r="L78" s="11">
        <f>L53+L62+L67</f>
        <v>0</v>
      </c>
      <c r="M78" s="17">
        <f>M53+M62+M67</f>
        <v>3</v>
      </c>
      <c r="N78" s="12">
        <f>N53+N62+N67</f>
        <v>11</v>
      </c>
      <c r="O78" s="11">
        <f>O53+O62+O67</f>
        <v>14</v>
      </c>
      <c r="P78" s="17">
        <f>P53+P62+P67</f>
        <v>1</v>
      </c>
      <c r="Q78" s="12">
        <f>Q53+Q62+Q67</f>
        <v>3</v>
      </c>
      <c r="R78" s="11">
        <f>R53+R62+R67</f>
        <v>4</v>
      </c>
      <c r="S78" s="17">
        <f>S53+S62+S67</f>
        <v>11</v>
      </c>
      <c r="T78" s="12">
        <f>T53+T62+T67</f>
        <v>12</v>
      </c>
      <c r="U78" s="11">
        <f>U53+U62+U67</f>
        <v>23</v>
      </c>
      <c r="V78" s="17">
        <f>V53+V62+V67</f>
        <v>1</v>
      </c>
      <c r="W78" s="12">
        <f>W53+W62+W67</f>
        <v>5</v>
      </c>
      <c r="X78" s="11">
        <f>X53+X62+X67</f>
        <v>6</v>
      </c>
      <c r="Y78" s="148">
        <f>Y53+Y62+Y67</f>
        <v>64</v>
      </c>
      <c r="Z78" s="148">
        <f>Z53+Z62+Z67</f>
        <v>123</v>
      </c>
      <c r="AA78" s="9">
        <f>AA53+AA62+AA67</f>
        <v>187</v>
      </c>
    </row>
    <row r="79" spans="1:27" s="2" customFormat="1" ht="13.8" thickBot="1" x14ac:dyDescent="0.3">
      <c r="A79" s="151" t="s">
        <v>49</v>
      </c>
      <c r="B79" s="24"/>
      <c r="C79" s="122">
        <v>8</v>
      </c>
      <c r="D79" s="149">
        <f>D54+D57+D59+D61+D63+D64+D68+D71+D73+D75</f>
        <v>2</v>
      </c>
      <c r="E79" s="149">
        <f>E54+E57+E59+E61+E63+E64+E68+E71+E73+E75</f>
        <v>3</v>
      </c>
      <c r="F79" s="11">
        <f>F54+F57+F59+F61+F63+F64+F68+F71+F73+F75</f>
        <v>5</v>
      </c>
      <c r="G79" s="149">
        <f>G54+G57+G59+G61+G63+G64+G68+G71+G73+G75</f>
        <v>0</v>
      </c>
      <c r="H79" s="149">
        <f>H54+H57+H59+H61+H63+H64+H68+H71+H73+H75</f>
        <v>0</v>
      </c>
      <c r="I79" s="69">
        <f>I54+I57+I59+I61+I63+I64+I68+I71+I73+I75</f>
        <v>0</v>
      </c>
      <c r="J79" s="149">
        <f>J54+J57+J59+J61+J63+J64+J68+J71+J73+J75</f>
        <v>0</v>
      </c>
      <c r="K79" s="149">
        <f>K54+K57+K59+K61+K63+K64+K68+K71+K73+K75</f>
        <v>0</v>
      </c>
      <c r="L79" s="11">
        <f>L54+L57+L59+L61+L63+L64+L68+L71+L73+L75</f>
        <v>0</v>
      </c>
      <c r="M79" s="149">
        <f>M54+M57+M59+M61+M63+M64+M68+M71+M73+M75</f>
        <v>0</v>
      </c>
      <c r="N79" s="149">
        <f>N54+N57+N59+N61+N63+N64+N68+N71+N73+N75</f>
        <v>0</v>
      </c>
      <c r="O79" s="69">
        <f>O54+O57+O59+O61+O63+O64+O68+O71+O73+O75</f>
        <v>0</v>
      </c>
      <c r="P79" s="149">
        <f>P54+P57+P59+P61+P63+P64+P68+P71+P73+P75</f>
        <v>0</v>
      </c>
      <c r="Q79" s="149">
        <f>Q54+Q57+Q59+Q61+Q63+Q64+Q68+Q71+Q73+Q75</f>
        <v>0</v>
      </c>
      <c r="R79" s="11">
        <f>R54+R57+R59+R61+R63+R64+R68+R71+R73+R75</f>
        <v>0</v>
      </c>
      <c r="S79" s="149">
        <f>S54+S57+S59+S61+S63+S64+S68+S71+S73+S75</f>
        <v>1</v>
      </c>
      <c r="T79" s="149">
        <f>T54+T57+T59+T61+T63+T64+T68+T71+T73+T75</f>
        <v>3</v>
      </c>
      <c r="U79" s="69">
        <f>U54+U57+U59+U61+U63+U64+U68+U71+U73+U75</f>
        <v>4</v>
      </c>
      <c r="V79" s="149">
        <f>V54+V57+V59+V61+V63+V64+V68+V71+V73+V75</f>
        <v>0</v>
      </c>
      <c r="W79" s="149">
        <f>W54+W57+W59+W61+W63+W64+W68+W71+W73+W75</f>
        <v>0</v>
      </c>
      <c r="X79" s="11">
        <f>X54+X57+X59+X61+X63+X64+X68+X71+X73+X75</f>
        <v>0</v>
      </c>
      <c r="Y79" s="148">
        <f>Y54+Y57+Y59+Y61+Y63+Y64+Y68+Y71+Y73+Y75</f>
        <v>3</v>
      </c>
      <c r="Z79" s="148">
        <f>Z54+Z57+Z59+Z61+Z63+Z64+Z68+Z71+Z73+Z75</f>
        <v>6</v>
      </c>
      <c r="AA79" s="9">
        <f>AA54+AA57+AA59+AA61+AA63+AA64+AA68+AA71+AA73+AA75</f>
        <v>9</v>
      </c>
    </row>
    <row r="80" spans="1:27" s="2" customFormat="1" ht="13.8" thickBot="1" x14ac:dyDescent="0.3">
      <c r="A80" s="166" t="s">
        <v>0</v>
      </c>
      <c r="B80" s="167"/>
      <c r="C80" s="167"/>
      <c r="D80" s="166">
        <f>SUBTOTAL(9,D51:D77)</f>
        <v>45</v>
      </c>
      <c r="E80" s="165">
        <f>SUBTOTAL(9,E51:E77)</f>
        <v>94</v>
      </c>
      <c r="F80" s="164">
        <f>SUBTOTAL(9,F51:F77)</f>
        <v>139</v>
      </c>
      <c r="G80" s="165">
        <f>SUBTOTAL(9,G51:G77)</f>
        <v>5</v>
      </c>
      <c r="H80" s="165">
        <f>SUBTOTAL(9,H51:H77)</f>
        <v>1</v>
      </c>
      <c r="I80" s="164">
        <f>SUBTOTAL(9,I51:I77)</f>
        <v>6</v>
      </c>
      <c r="J80" s="166">
        <f>SUBTOTAL(9,J51:J77)</f>
        <v>0</v>
      </c>
      <c r="K80" s="165">
        <f>SUBTOTAL(9,K51:K77)</f>
        <v>0</v>
      </c>
      <c r="L80" s="164">
        <f>SUBTOTAL(9,L51:L77)</f>
        <v>0</v>
      </c>
      <c r="M80" s="166">
        <f>SUBTOTAL(9,M51:M77)</f>
        <v>3</v>
      </c>
      <c r="N80" s="165">
        <f>SUBTOTAL(9,N51:N77)</f>
        <v>11</v>
      </c>
      <c r="O80" s="165">
        <f>SUBTOTAL(9,O51:O77)</f>
        <v>14</v>
      </c>
      <c r="P80" s="166">
        <f>SUBTOTAL(9,P51:P77)</f>
        <v>1</v>
      </c>
      <c r="Q80" s="165">
        <f>SUBTOTAL(9,Q51:Q77)</f>
        <v>3</v>
      </c>
      <c r="R80" s="164">
        <f>SUBTOTAL(9,R51:R77)</f>
        <v>4</v>
      </c>
      <c r="S80" s="165">
        <f>SUBTOTAL(9,S51:S77)</f>
        <v>12</v>
      </c>
      <c r="T80" s="165">
        <f>SUBTOTAL(9,T51:T77)</f>
        <v>15</v>
      </c>
      <c r="U80" s="164">
        <f>SUBTOTAL(9,U51:U77)</f>
        <v>27</v>
      </c>
      <c r="V80" s="166">
        <f>SUBTOTAL(9,V51:V77)</f>
        <v>1</v>
      </c>
      <c r="W80" s="165">
        <f>SUBTOTAL(9,W51:W77)</f>
        <v>5</v>
      </c>
      <c r="X80" s="164">
        <f>SUBTOTAL(9,X51:X77)</f>
        <v>6</v>
      </c>
      <c r="Y80" s="163">
        <f>SUM(Y78:Y79)</f>
        <v>67</v>
      </c>
      <c r="Z80" s="163">
        <f>SUM(Z78:Z79)</f>
        <v>129</v>
      </c>
      <c r="AA80" s="162">
        <f>SUBTOTAL(9,AA51:AA77)</f>
        <v>196</v>
      </c>
    </row>
    <row r="81" spans="1:27" s="139" customFormat="1" ht="13.8" thickBot="1" x14ac:dyDescent="0.3">
      <c r="A81" s="62"/>
      <c r="B81" s="61"/>
      <c r="C81" s="14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161"/>
    </row>
    <row r="82" spans="1:27" s="2" customFormat="1" ht="13.8" thickBot="1" x14ac:dyDescent="0.3">
      <c r="A82" s="160" t="s">
        <v>75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8"/>
    </row>
    <row r="83" spans="1:27" x14ac:dyDescent="0.25">
      <c r="A83" s="157"/>
      <c r="B83" s="14"/>
      <c r="C83" s="14"/>
      <c r="D83" s="42"/>
      <c r="E83" s="41"/>
      <c r="F83" s="40"/>
      <c r="G83" s="41"/>
      <c r="H83" s="41"/>
      <c r="I83" s="41"/>
      <c r="J83" s="42"/>
      <c r="K83" s="41"/>
      <c r="L83" s="40"/>
      <c r="M83" s="42"/>
      <c r="N83" s="41"/>
      <c r="O83" s="41"/>
      <c r="P83" s="42"/>
      <c r="Q83" s="41"/>
      <c r="R83" s="40"/>
      <c r="S83" s="41"/>
      <c r="T83" s="41"/>
      <c r="U83" s="41"/>
      <c r="V83" s="42"/>
      <c r="W83" s="41"/>
      <c r="X83" s="40"/>
      <c r="Y83" s="39"/>
      <c r="Z83" s="39"/>
      <c r="AA83" s="38"/>
    </row>
    <row r="84" spans="1:27" s="2" customFormat="1" x14ac:dyDescent="0.25">
      <c r="A84" s="25" t="s">
        <v>74</v>
      </c>
      <c r="B84" s="49">
        <v>4400</v>
      </c>
      <c r="C84" s="49">
        <v>7</v>
      </c>
      <c r="D84" s="48">
        <v>77</v>
      </c>
      <c r="E84" s="47">
        <v>14</v>
      </c>
      <c r="F84" s="46">
        <f>D84+E84</f>
        <v>91</v>
      </c>
      <c r="G84" s="47">
        <v>3</v>
      </c>
      <c r="H84" s="47">
        <v>3</v>
      </c>
      <c r="I84" s="51">
        <f>G84+H84</f>
        <v>6</v>
      </c>
      <c r="J84" s="48">
        <v>1</v>
      </c>
      <c r="K84" s="47">
        <v>0</v>
      </c>
      <c r="L84" s="46">
        <f>J84+K84</f>
        <v>1</v>
      </c>
      <c r="M84" s="48">
        <v>2</v>
      </c>
      <c r="N84" s="47">
        <v>0</v>
      </c>
      <c r="O84" s="51">
        <f>M84+N84</f>
        <v>2</v>
      </c>
      <c r="P84" s="48">
        <v>2</v>
      </c>
      <c r="Q84" s="47">
        <v>1</v>
      </c>
      <c r="R84" s="46">
        <f>P84+Q84</f>
        <v>3</v>
      </c>
      <c r="S84" s="47">
        <v>2</v>
      </c>
      <c r="T84" s="47">
        <v>0</v>
      </c>
      <c r="U84" s="51">
        <f>S84+T84</f>
        <v>2</v>
      </c>
      <c r="V84" s="48">
        <v>3</v>
      </c>
      <c r="W84" s="47">
        <v>3</v>
      </c>
      <c r="X84" s="46">
        <f>V84+W84</f>
        <v>6</v>
      </c>
      <c r="Y84" s="45">
        <f>D84+G84+J84+M84+P84+S84+V84</f>
        <v>90</v>
      </c>
      <c r="Z84" s="45">
        <f>E84+H84+K84+N84+Q84+T84+W84</f>
        <v>21</v>
      </c>
      <c r="AA84" s="44">
        <f>F84+I84+L84+O84+R84+U84+X84</f>
        <v>111</v>
      </c>
    </row>
    <row r="85" spans="1:27" s="2" customFormat="1" ht="13.8" thickBot="1" x14ac:dyDescent="0.3">
      <c r="A85" s="43" t="s">
        <v>73</v>
      </c>
      <c r="B85" s="49">
        <v>4950</v>
      </c>
      <c r="C85" s="49">
        <v>9</v>
      </c>
      <c r="D85" s="48"/>
      <c r="E85" s="47"/>
      <c r="F85" s="46">
        <f>D85+E85</f>
        <v>0</v>
      </c>
      <c r="G85" s="47"/>
      <c r="H85" s="47"/>
      <c r="I85" s="51">
        <f>G85+H85</f>
        <v>0</v>
      </c>
      <c r="J85" s="48"/>
      <c r="K85" s="47"/>
      <c r="L85" s="51">
        <f>J85+K85</f>
        <v>0</v>
      </c>
      <c r="M85" s="48"/>
      <c r="N85" s="47"/>
      <c r="O85" s="51">
        <f>M85+N85</f>
        <v>0</v>
      </c>
      <c r="P85" s="48"/>
      <c r="Q85" s="47"/>
      <c r="R85" s="46">
        <f>P85+Q85</f>
        <v>0</v>
      </c>
      <c r="S85" s="47"/>
      <c r="T85" s="47"/>
      <c r="U85" s="51">
        <f>S85+T85</f>
        <v>0</v>
      </c>
      <c r="V85" s="48"/>
      <c r="W85" s="47"/>
      <c r="X85" s="46">
        <f>V85+W85</f>
        <v>0</v>
      </c>
      <c r="Y85" s="45">
        <f>D85+G85+J85+M85+P85+S85+V85</f>
        <v>0</v>
      </c>
      <c r="Z85" s="45">
        <f>E85+H85+K85+N85+Q85+T85+W85</f>
        <v>0</v>
      </c>
      <c r="AA85" s="44">
        <f>F85+I85+L85+O85+R85+U85+X85</f>
        <v>0</v>
      </c>
    </row>
    <row r="86" spans="1:27" s="2" customFormat="1" ht="13.8" thickBot="1" x14ac:dyDescent="0.3">
      <c r="A86" s="107" t="s">
        <v>72</v>
      </c>
      <c r="B86" s="93"/>
      <c r="C86" s="93"/>
      <c r="D86" s="92">
        <f>SUBTOTAL(9,D84:D85)</f>
        <v>77</v>
      </c>
      <c r="E86" s="91">
        <f>SUBTOTAL(9,E84:E85)</f>
        <v>14</v>
      </c>
      <c r="F86" s="90">
        <f>SUBTOTAL(9,F84:F85)</f>
        <v>91</v>
      </c>
      <c r="G86" s="92">
        <f>SUBTOTAL(9,G84:G85)</f>
        <v>3</v>
      </c>
      <c r="H86" s="91">
        <f>SUBTOTAL(9,H84:H85)</f>
        <v>3</v>
      </c>
      <c r="I86" s="90">
        <f>SUBTOTAL(9,I84:I85)</f>
        <v>6</v>
      </c>
      <c r="J86" s="92">
        <f>SUBTOTAL(9,J84:J85)</f>
        <v>1</v>
      </c>
      <c r="K86" s="91">
        <f>SUBTOTAL(9,K84:K85)</f>
        <v>0</v>
      </c>
      <c r="L86" s="90">
        <f>SUBTOTAL(9,L84:L85)</f>
        <v>1</v>
      </c>
      <c r="M86" s="92">
        <f>SUBTOTAL(9,M84:M85)</f>
        <v>2</v>
      </c>
      <c r="N86" s="91">
        <f>SUBTOTAL(9,N84:N85)</f>
        <v>0</v>
      </c>
      <c r="O86" s="90">
        <f>SUBTOTAL(9,O84:O85)</f>
        <v>2</v>
      </c>
      <c r="P86" s="92">
        <f>SUBTOTAL(9,P84:P85)</f>
        <v>2</v>
      </c>
      <c r="Q86" s="91">
        <f>SUBTOTAL(9,Q84:Q85)</f>
        <v>1</v>
      </c>
      <c r="R86" s="90">
        <f>SUBTOTAL(9,R84:R85)</f>
        <v>3</v>
      </c>
      <c r="S86" s="92">
        <f>SUBTOTAL(9,S84:S85)</f>
        <v>2</v>
      </c>
      <c r="T86" s="91">
        <f>SUBTOTAL(9,T84:T85)</f>
        <v>0</v>
      </c>
      <c r="U86" s="90">
        <f>SUBTOTAL(9,U84:U85)</f>
        <v>2</v>
      </c>
      <c r="V86" s="92">
        <f>SUBTOTAL(9,V84:V85)</f>
        <v>3</v>
      </c>
      <c r="W86" s="91">
        <f>SUBTOTAL(9,W84:W85)</f>
        <v>3</v>
      </c>
      <c r="X86" s="90">
        <f>SUBTOTAL(9,X84:X85)</f>
        <v>6</v>
      </c>
      <c r="Y86" s="130">
        <f>D86+G86+J86+M86+P86+S86+V86</f>
        <v>90</v>
      </c>
      <c r="Z86" s="89">
        <f>E86+H86+K86+N86+Q86+T86+W86</f>
        <v>21</v>
      </c>
      <c r="AA86" s="88">
        <f>SUBTOTAL(9,AA84:AA85)</f>
        <v>111</v>
      </c>
    </row>
    <row r="87" spans="1:27" x14ac:dyDescent="0.25">
      <c r="A87" s="15"/>
      <c r="B87" s="14"/>
      <c r="C87" s="14"/>
      <c r="D87" s="42"/>
      <c r="E87" s="41"/>
      <c r="F87" s="40"/>
      <c r="G87" s="41"/>
      <c r="H87" s="41"/>
      <c r="I87" s="41"/>
      <c r="J87" s="42"/>
      <c r="K87" s="41"/>
      <c r="L87" s="40"/>
      <c r="M87" s="42"/>
      <c r="N87" s="41"/>
      <c r="O87" s="41"/>
      <c r="P87" s="42"/>
      <c r="Q87" s="41"/>
      <c r="R87" s="40"/>
      <c r="S87" s="41"/>
      <c r="T87" s="41"/>
      <c r="U87" s="41"/>
      <c r="V87" s="42"/>
      <c r="W87" s="41"/>
      <c r="X87" s="40"/>
      <c r="Y87" s="39"/>
      <c r="Z87" s="39"/>
      <c r="AA87" s="38"/>
    </row>
    <row r="88" spans="1:27" s="1" customFormat="1" x14ac:dyDescent="0.25">
      <c r="A88" s="15" t="s">
        <v>71</v>
      </c>
      <c r="B88" s="14">
        <v>4600</v>
      </c>
      <c r="C88" s="14">
        <v>7</v>
      </c>
      <c r="D88" s="133"/>
      <c r="E88" s="132"/>
      <c r="F88" s="11">
        <f>D88+E88</f>
        <v>0</v>
      </c>
      <c r="G88" s="132"/>
      <c r="H88" s="132"/>
      <c r="I88" s="11">
        <f>G88+H88</f>
        <v>0</v>
      </c>
      <c r="J88" s="133"/>
      <c r="K88" s="132"/>
      <c r="L88" s="11">
        <f>J88+K88</f>
        <v>0</v>
      </c>
      <c r="M88" s="74"/>
      <c r="N88" s="15"/>
      <c r="O88" s="11">
        <f>M88+N88</f>
        <v>0</v>
      </c>
      <c r="P88" s="74"/>
      <c r="Q88" s="15"/>
      <c r="R88" s="11">
        <f>P88+Q88</f>
        <v>0</v>
      </c>
      <c r="S88" s="15"/>
      <c r="T88" s="15"/>
      <c r="U88" s="11">
        <f>S88+T88</f>
        <v>0</v>
      </c>
      <c r="V88" s="133"/>
      <c r="W88" s="132"/>
      <c r="X88" s="11">
        <f>V88+W88</f>
        <v>0</v>
      </c>
      <c r="Y88" s="16">
        <f>D88+G88+J88+M88+P88+S88+V88</f>
        <v>0</v>
      </c>
      <c r="Z88" s="10">
        <f>E88+H88+K88+N88+Q88+T88+W88</f>
        <v>0</v>
      </c>
      <c r="AA88" s="9">
        <f>F88+I88+L88+O88+R88+U88+X88</f>
        <v>0</v>
      </c>
    </row>
    <row r="89" spans="1:27" x14ac:dyDescent="0.25">
      <c r="A89" s="15"/>
      <c r="B89" s="14"/>
      <c r="C89" s="14"/>
      <c r="D89" s="42"/>
      <c r="E89" s="41"/>
      <c r="F89" s="40"/>
      <c r="G89" s="41"/>
      <c r="H89" s="41"/>
      <c r="I89" s="41"/>
      <c r="J89" s="42"/>
      <c r="K89" s="41"/>
      <c r="L89" s="40"/>
      <c r="M89" s="42"/>
      <c r="N89" s="41"/>
      <c r="O89" s="41"/>
      <c r="P89" s="42"/>
      <c r="Q89" s="41"/>
      <c r="R89" s="40"/>
      <c r="S89" s="41"/>
      <c r="T89" s="41"/>
      <c r="U89" s="41"/>
      <c r="V89" s="42"/>
      <c r="W89" s="41"/>
      <c r="X89" s="40"/>
      <c r="Y89" s="39"/>
      <c r="Z89" s="39"/>
      <c r="AA89" s="38"/>
    </row>
    <row r="90" spans="1:27" s="2" customFormat="1" x14ac:dyDescent="0.25">
      <c r="A90" s="25" t="s">
        <v>70</v>
      </c>
      <c r="B90" s="100">
        <v>4610</v>
      </c>
      <c r="C90" s="49">
        <v>7</v>
      </c>
      <c r="D90" s="48">
        <v>10</v>
      </c>
      <c r="E90" s="47">
        <v>15</v>
      </c>
      <c r="F90" s="46">
        <f>D90+E90</f>
        <v>25</v>
      </c>
      <c r="G90" s="99">
        <v>1</v>
      </c>
      <c r="H90" s="99">
        <v>0</v>
      </c>
      <c r="I90" s="98">
        <f>G90+H90</f>
        <v>1</v>
      </c>
      <c r="J90" s="48"/>
      <c r="K90" s="47"/>
      <c r="L90" s="46">
        <f>J90+K90</f>
        <v>0</v>
      </c>
      <c r="M90" s="48">
        <v>1</v>
      </c>
      <c r="N90" s="99">
        <v>0</v>
      </c>
      <c r="O90" s="98">
        <f>M90+N90</f>
        <v>1</v>
      </c>
      <c r="P90" s="48"/>
      <c r="Q90" s="47"/>
      <c r="R90" s="46">
        <f>P90+Q90</f>
        <v>0</v>
      </c>
      <c r="S90" s="99"/>
      <c r="T90" s="99"/>
      <c r="U90" s="98">
        <f>S90+T90</f>
        <v>0</v>
      </c>
      <c r="V90" s="48"/>
      <c r="W90" s="47"/>
      <c r="X90" s="46">
        <f>V90+W90</f>
        <v>0</v>
      </c>
      <c r="Y90" s="131">
        <f>D90+G90+J90+M90+P90+S90+V90</f>
        <v>12</v>
      </c>
      <c r="Z90" s="131">
        <f>E90+H90+K90+N90+Q90+T90+W90</f>
        <v>15</v>
      </c>
      <c r="AA90" s="44">
        <f>F90+I90+L90+O90+R90+U90+X90</f>
        <v>27</v>
      </c>
    </row>
    <row r="91" spans="1:27" s="2" customFormat="1" x14ac:dyDescent="0.25">
      <c r="A91" s="25" t="s">
        <v>2</v>
      </c>
      <c r="B91" s="100" t="s">
        <v>69</v>
      </c>
      <c r="C91" s="49">
        <v>8</v>
      </c>
      <c r="D91" s="48">
        <v>38</v>
      </c>
      <c r="E91" s="47">
        <v>12</v>
      </c>
      <c r="F91" s="46">
        <f>D91+E91</f>
        <v>50</v>
      </c>
      <c r="G91" s="99">
        <v>6</v>
      </c>
      <c r="H91" s="99">
        <v>4</v>
      </c>
      <c r="I91" s="98">
        <f>G91+H91</f>
        <v>10</v>
      </c>
      <c r="J91" s="48"/>
      <c r="K91" s="47"/>
      <c r="L91" s="46">
        <f>J91+K91</f>
        <v>0</v>
      </c>
      <c r="M91" s="48">
        <v>1</v>
      </c>
      <c r="N91" s="99">
        <v>0</v>
      </c>
      <c r="O91" s="98">
        <f>M91+N91</f>
        <v>1</v>
      </c>
      <c r="P91" s="48"/>
      <c r="Q91" s="47"/>
      <c r="R91" s="46">
        <f>P91+Q91</f>
        <v>0</v>
      </c>
      <c r="S91" s="99"/>
      <c r="T91" s="99"/>
      <c r="U91" s="98">
        <f>S91+T91</f>
        <v>0</v>
      </c>
      <c r="V91" s="48">
        <v>0</v>
      </c>
      <c r="W91" s="47">
        <v>1</v>
      </c>
      <c r="X91" s="46">
        <f>V91+W91</f>
        <v>1</v>
      </c>
      <c r="Y91" s="131">
        <f>D91+G91+J91+M91+P91+S91+V91</f>
        <v>45</v>
      </c>
      <c r="Z91" s="131">
        <f>E91+H91+K91+N91+Q91+T91+W91</f>
        <v>17</v>
      </c>
      <c r="AA91" s="44">
        <f>F91+I91+L91+O91+R91+U91+X91</f>
        <v>62</v>
      </c>
    </row>
    <row r="92" spans="1:27" s="2" customFormat="1" x14ac:dyDescent="0.25">
      <c r="A92" s="25" t="s">
        <v>68</v>
      </c>
      <c r="B92" s="100">
        <v>4660</v>
      </c>
      <c r="C92" s="49">
        <v>6</v>
      </c>
      <c r="D92" s="48">
        <v>42</v>
      </c>
      <c r="E92" s="47">
        <v>19</v>
      </c>
      <c r="F92" s="46">
        <f>D92+E92</f>
        <v>61</v>
      </c>
      <c r="G92" s="99">
        <v>7</v>
      </c>
      <c r="H92" s="99">
        <v>4</v>
      </c>
      <c r="I92" s="98">
        <f>G92+H92</f>
        <v>11</v>
      </c>
      <c r="J92" s="48"/>
      <c r="K92" s="47"/>
      <c r="L92" s="46">
        <f>J92+K92</f>
        <v>0</v>
      </c>
      <c r="M92" s="48">
        <v>1</v>
      </c>
      <c r="N92" s="99">
        <v>0</v>
      </c>
      <c r="O92" s="98">
        <f>M92+N92</f>
        <v>1</v>
      </c>
      <c r="P92" s="48"/>
      <c r="Q92" s="47"/>
      <c r="R92" s="46">
        <f>P92+Q92</f>
        <v>0</v>
      </c>
      <c r="S92" s="99"/>
      <c r="T92" s="99"/>
      <c r="U92" s="98">
        <f>S92+T92</f>
        <v>0</v>
      </c>
      <c r="V92" s="48">
        <v>0</v>
      </c>
      <c r="W92" s="47">
        <v>1</v>
      </c>
      <c r="X92" s="46">
        <f>V92+W92</f>
        <v>1</v>
      </c>
      <c r="Y92" s="131">
        <f>D92+G92+J92+M92+P92+S92+V92</f>
        <v>50</v>
      </c>
      <c r="Z92" s="131">
        <f>E92+H92+K92+N92+Q92+T92+W92</f>
        <v>24</v>
      </c>
      <c r="AA92" s="44">
        <f>F92+I92+L92+O92+R92+U92+X92</f>
        <v>74</v>
      </c>
    </row>
    <row r="93" spans="1:27" s="2" customFormat="1" x14ac:dyDescent="0.25">
      <c r="A93" s="25" t="s">
        <v>67</v>
      </c>
      <c r="B93" s="100">
        <v>4670</v>
      </c>
      <c r="C93" s="49">
        <v>8</v>
      </c>
      <c r="D93" s="48"/>
      <c r="E93" s="47"/>
      <c r="F93" s="46">
        <f>D93+E93</f>
        <v>0</v>
      </c>
      <c r="G93" s="99">
        <v>2</v>
      </c>
      <c r="H93" s="99">
        <v>0</v>
      </c>
      <c r="I93" s="46">
        <f>G93+H93</f>
        <v>2</v>
      </c>
      <c r="J93" s="48"/>
      <c r="K93" s="47"/>
      <c r="L93" s="46">
        <f>J93+K93</f>
        <v>0</v>
      </c>
      <c r="M93" s="48"/>
      <c r="N93" s="99"/>
      <c r="O93" s="46">
        <f>M93+N93</f>
        <v>0</v>
      </c>
      <c r="P93" s="48"/>
      <c r="Q93" s="47"/>
      <c r="R93" s="46">
        <f>P93+Q93</f>
        <v>0</v>
      </c>
      <c r="S93" s="99"/>
      <c r="T93" s="99"/>
      <c r="U93" s="46">
        <f>S93+T93</f>
        <v>0</v>
      </c>
      <c r="V93" s="48"/>
      <c r="W93" s="47"/>
      <c r="X93" s="46">
        <f>V93+W93</f>
        <v>0</v>
      </c>
      <c r="Y93" s="131">
        <f>D93+G93+J93+M93+P93+S93+V93</f>
        <v>2</v>
      </c>
      <c r="Z93" s="131">
        <f>E93+H93+K93+N93+Q93+T93+W93</f>
        <v>0</v>
      </c>
      <c r="AA93" s="44">
        <f>F93+I93+L93+O93+R93+U93+X93</f>
        <v>2</v>
      </c>
    </row>
    <row r="94" spans="1:27" s="2" customFormat="1" ht="13.8" thickBot="1" x14ac:dyDescent="0.3">
      <c r="A94" s="25" t="s">
        <v>66</v>
      </c>
      <c r="B94" s="100">
        <v>4951</v>
      </c>
      <c r="C94" s="49">
        <v>9</v>
      </c>
      <c r="D94" s="48">
        <v>4</v>
      </c>
      <c r="E94" s="47">
        <v>1</v>
      </c>
      <c r="F94" s="46">
        <f>D94+E94</f>
        <v>5</v>
      </c>
      <c r="G94" s="99">
        <v>1</v>
      </c>
      <c r="H94" s="99">
        <v>0</v>
      </c>
      <c r="I94" s="98">
        <f>G94+H94</f>
        <v>1</v>
      </c>
      <c r="J94" s="48"/>
      <c r="K94" s="47"/>
      <c r="L94" s="46">
        <f>J94+K94</f>
        <v>0</v>
      </c>
      <c r="M94" s="48"/>
      <c r="N94" s="99"/>
      <c r="O94" s="98">
        <f>M94+N94</f>
        <v>0</v>
      </c>
      <c r="P94" s="48"/>
      <c r="Q94" s="47"/>
      <c r="R94" s="46">
        <f>P94+Q94</f>
        <v>0</v>
      </c>
      <c r="S94" s="99"/>
      <c r="T94" s="99"/>
      <c r="U94" s="98">
        <f>S94+T94</f>
        <v>0</v>
      </c>
      <c r="V94" s="48"/>
      <c r="W94" s="47"/>
      <c r="X94" s="46">
        <f>V94+W94</f>
        <v>0</v>
      </c>
      <c r="Y94" s="131">
        <f>D94+G94+J94+M94+P94+S94+V94</f>
        <v>5</v>
      </c>
      <c r="Z94" s="131">
        <f>E94+H94+K94+N94+Q94+T94+W94</f>
        <v>1</v>
      </c>
      <c r="AA94" s="44">
        <f>F94+I94+L94+O94+R94+U94+X94</f>
        <v>6</v>
      </c>
    </row>
    <row r="95" spans="1:27" s="2" customFormat="1" ht="13.8" thickBot="1" x14ac:dyDescent="0.3">
      <c r="A95" s="94" t="s">
        <v>65</v>
      </c>
      <c r="B95" s="93"/>
      <c r="C95" s="93"/>
      <c r="D95" s="92">
        <f>SUBTOTAL(9,D90:D94)</f>
        <v>94</v>
      </c>
      <c r="E95" s="91">
        <f>SUBTOTAL(9,E90:E94)</f>
        <v>47</v>
      </c>
      <c r="F95" s="90">
        <f>SUBTOTAL(9,F90:F94)</f>
        <v>141</v>
      </c>
      <c r="G95" s="92">
        <f>SUBTOTAL(9,G90:G94)</f>
        <v>17</v>
      </c>
      <c r="H95" s="91">
        <f>SUBTOTAL(9,H90:H94)</f>
        <v>8</v>
      </c>
      <c r="I95" s="90">
        <f>SUBTOTAL(9,I90:I94)</f>
        <v>25</v>
      </c>
      <c r="J95" s="92">
        <f>SUBTOTAL(9,J90:J94)</f>
        <v>0</v>
      </c>
      <c r="K95" s="91">
        <f>SUBTOTAL(9,K90:K94)</f>
        <v>0</v>
      </c>
      <c r="L95" s="90">
        <f>SUBTOTAL(9,L90:L94)</f>
        <v>0</v>
      </c>
      <c r="M95" s="92">
        <f>SUBTOTAL(9,M90:M94)</f>
        <v>3</v>
      </c>
      <c r="N95" s="91">
        <f>SUBTOTAL(9,N90:N94)</f>
        <v>0</v>
      </c>
      <c r="O95" s="90">
        <f>SUBTOTAL(9,O90:O94)</f>
        <v>3</v>
      </c>
      <c r="P95" s="92">
        <f>SUBTOTAL(9,P90:P94)</f>
        <v>0</v>
      </c>
      <c r="Q95" s="91">
        <f>SUBTOTAL(9,Q90:Q94)</f>
        <v>0</v>
      </c>
      <c r="R95" s="90">
        <f>SUBTOTAL(9,R90:R94)</f>
        <v>0</v>
      </c>
      <c r="S95" s="91">
        <f>SUBTOTAL(9,S90:S94)</f>
        <v>0</v>
      </c>
      <c r="T95" s="91">
        <f>SUBTOTAL(9,T90:T94)</f>
        <v>0</v>
      </c>
      <c r="U95" s="90">
        <f>SUBTOTAL(9,U90:U94)</f>
        <v>0</v>
      </c>
      <c r="V95" s="92">
        <f>SUBTOTAL(9,V90:V94)</f>
        <v>0</v>
      </c>
      <c r="W95" s="91">
        <f>SUBTOTAL(9,W90:W94)</f>
        <v>2</v>
      </c>
      <c r="X95" s="90">
        <f>SUBTOTAL(9,X90:X94)</f>
        <v>2</v>
      </c>
      <c r="Y95" s="130">
        <f>D95+G95+J95+M95+P95+S95+V95</f>
        <v>114</v>
      </c>
      <c r="Z95" s="89">
        <f>E95+H95+K95+N95+Q95+T95+W95</f>
        <v>57</v>
      </c>
      <c r="AA95" s="88">
        <f>SUBTOTAL(9,AA90:AA94)</f>
        <v>171</v>
      </c>
    </row>
    <row r="96" spans="1:27" x14ac:dyDescent="0.25">
      <c r="A96" s="15"/>
      <c r="B96" s="14"/>
      <c r="C96" s="14"/>
      <c r="D96" s="42"/>
      <c r="E96" s="41"/>
      <c r="F96" s="40"/>
      <c r="G96" s="41"/>
      <c r="H96" s="41"/>
      <c r="I96" s="41"/>
      <c r="J96" s="42"/>
      <c r="K96" s="41"/>
      <c r="L96" s="40"/>
      <c r="M96" s="42"/>
      <c r="N96" s="41"/>
      <c r="O96" s="41"/>
      <c r="P96" s="42"/>
      <c r="Q96" s="41"/>
      <c r="R96" s="40"/>
      <c r="S96" s="41"/>
      <c r="T96" s="41"/>
      <c r="U96" s="41"/>
      <c r="V96" s="42"/>
      <c r="W96" s="41"/>
      <c r="X96" s="40"/>
      <c r="Y96" s="39"/>
      <c r="Z96" s="39"/>
      <c r="AA96" s="38"/>
    </row>
    <row r="97" spans="1:27" s="2" customFormat="1" x14ac:dyDescent="0.25">
      <c r="A97" s="43" t="s">
        <v>64</v>
      </c>
      <c r="B97" s="49">
        <v>4700</v>
      </c>
      <c r="C97" s="49">
        <v>7</v>
      </c>
      <c r="D97" s="48">
        <v>38</v>
      </c>
      <c r="E97" s="47">
        <v>3</v>
      </c>
      <c r="F97" s="46">
        <f>D97+E97</f>
        <v>41</v>
      </c>
      <c r="G97" s="47">
        <v>5</v>
      </c>
      <c r="H97" s="47">
        <v>0</v>
      </c>
      <c r="I97" s="51">
        <f>G97+H97</f>
        <v>5</v>
      </c>
      <c r="J97" s="48"/>
      <c r="K97" s="47"/>
      <c r="L97" s="46">
        <f>J97+K97</f>
        <v>0</v>
      </c>
      <c r="M97" s="48"/>
      <c r="N97" s="47"/>
      <c r="O97" s="98">
        <f>M97+N97</f>
        <v>0</v>
      </c>
      <c r="P97" s="48">
        <v>3</v>
      </c>
      <c r="Q97" s="47">
        <v>0</v>
      </c>
      <c r="R97" s="46">
        <f>P97+Q97</f>
        <v>3</v>
      </c>
      <c r="S97" s="47"/>
      <c r="T97" s="47"/>
      <c r="U97" s="51">
        <f>S97+T97</f>
        <v>0</v>
      </c>
      <c r="V97" s="48"/>
      <c r="W97" s="47"/>
      <c r="X97" s="46">
        <f>V97+W97</f>
        <v>0</v>
      </c>
      <c r="Y97" s="45">
        <f>D97+G97+J97+M97+P97+S97+V97</f>
        <v>46</v>
      </c>
      <c r="Z97" s="45">
        <f>E97+H97+K97+N97+Q97+T97+W97</f>
        <v>3</v>
      </c>
      <c r="AA97" s="44">
        <f>F97+I97+L97+O97+R97+U97+X97</f>
        <v>49</v>
      </c>
    </row>
    <row r="98" spans="1:27" s="2" customFormat="1" x14ac:dyDescent="0.25">
      <c r="A98" s="43" t="s">
        <v>63</v>
      </c>
      <c r="B98" s="49">
        <v>4800</v>
      </c>
      <c r="C98" s="49">
        <v>7</v>
      </c>
      <c r="D98" s="48">
        <v>65</v>
      </c>
      <c r="E98" s="47">
        <v>5</v>
      </c>
      <c r="F98" s="46">
        <f>D98+E98</f>
        <v>70</v>
      </c>
      <c r="G98" s="47"/>
      <c r="H98" s="47"/>
      <c r="I98" s="51">
        <f>G98+H98</f>
        <v>0</v>
      </c>
      <c r="J98" s="48"/>
      <c r="K98" s="47"/>
      <c r="L98" s="46">
        <f>J98+K98</f>
        <v>0</v>
      </c>
      <c r="M98" s="48"/>
      <c r="N98" s="47"/>
      <c r="O98" s="51">
        <f>M98+N98</f>
        <v>0</v>
      </c>
      <c r="P98" s="48"/>
      <c r="Q98" s="47"/>
      <c r="R98" s="46">
        <f>P98+Q98</f>
        <v>0</v>
      </c>
      <c r="S98" s="47"/>
      <c r="T98" s="47"/>
      <c r="U98" s="51">
        <f>S98+T98</f>
        <v>0</v>
      </c>
      <c r="V98" s="48">
        <v>1</v>
      </c>
      <c r="W98" s="47">
        <v>0</v>
      </c>
      <c r="X98" s="46">
        <f>V98+W98</f>
        <v>1</v>
      </c>
      <c r="Y98" s="45">
        <f>D98+G98+J98+M98+P98+S98+V98</f>
        <v>66</v>
      </c>
      <c r="Z98" s="45">
        <f>E98+H98+K98+N98+Q98+T98+W98</f>
        <v>5</v>
      </c>
      <c r="AA98" s="44">
        <f>F98+I98+L98+O98+R98+U98+X98</f>
        <v>71</v>
      </c>
    </row>
    <row r="99" spans="1:27" s="2" customFormat="1" ht="13.8" thickBot="1" x14ac:dyDescent="0.3">
      <c r="A99" s="43" t="s">
        <v>62</v>
      </c>
      <c r="B99" s="49">
        <v>4952</v>
      </c>
      <c r="C99" s="49">
        <v>9</v>
      </c>
      <c r="D99" s="48">
        <v>2</v>
      </c>
      <c r="E99" s="47">
        <v>0</v>
      </c>
      <c r="F99" s="46">
        <f>D99+E99</f>
        <v>2</v>
      </c>
      <c r="G99" s="47"/>
      <c r="H99" s="47"/>
      <c r="I99" s="46">
        <f>G99+H99</f>
        <v>0</v>
      </c>
      <c r="J99" s="48"/>
      <c r="K99" s="47"/>
      <c r="L99" s="46">
        <f>J99+K99</f>
        <v>0</v>
      </c>
      <c r="M99" s="48"/>
      <c r="N99" s="47"/>
      <c r="O99" s="46">
        <f>M99+N99</f>
        <v>0</v>
      </c>
      <c r="P99" s="48"/>
      <c r="Q99" s="47"/>
      <c r="R99" s="46">
        <f>P99+Q99</f>
        <v>0</v>
      </c>
      <c r="S99" s="47"/>
      <c r="T99" s="47"/>
      <c r="U99" s="46">
        <f>S99+T99</f>
        <v>0</v>
      </c>
      <c r="V99" s="48"/>
      <c r="W99" s="47"/>
      <c r="X99" s="46">
        <f>V99+W99</f>
        <v>0</v>
      </c>
      <c r="Y99" s="45">
        <f>D99+G99+J99+M99+P99+S99+V99</f>
        <v>2</v>
      </c>
      <c r="Z99" s="45">
        <f>E99+H99+K99+N99+Q99+T99+W99</f>
        <v>0</v>
      </c>
      <c r="AA99" s="44">
        <f>F99+I99+L99+O99+R99+U99+X99</f>
        <v>2</v>
      </c>
    </row>
    <row r="100" spans="1:27" s="2" customFormat="1" ht="13.8" thickBot="1" x14ac:dyDescent="0.3">
      <c r="A100" s="107" t="s">
        <v>61</v>
      </c>
      <c r="B100" s="93"/>
      <c r="C100" s="93"/>
      <c r="D100" s="92">
        <f>SUBTOTAL(9,D97:D99)</f>
        <v>105</v>
      </c>
      <c r="E100" s="91">
        <f>SUBTOTAL(9,E97:E99)</f>
        <v>8</v>
      </c>
      <c r="F100" s="90">
        <f>SUBTOTAL(9,F97:F98)</f>
        <v>111</v>
      </c>
      <c r="G100" s="91">
        <f>SUBTOTAL(9,G97:G98)</f>
        <v>5</v>
      </c>
      <c r="H100" s="91">
        <f>SUBTOTAL(9,H97:H98)</f>
        <v>0</v>
      </c>
      <c r="I100" s="91">
        <f>SUBTOTAL(9,I97:I98)</f>
        <v>5</v>
      </c>
      <c r="J100" s="92">
        <f>SUBTOTAL(9,J97:J98)</f>
        <v>0</v>
      </c>
      <c r="K100" s="91">
        <f>SUBTOTAL(9,K97:K98)</f>
        <v>0</v>
      </c>
      <c r="L100" s="90">
        <f>SUBTOTAL(9,L97:L98)</f>
        <v>0</v>
      </c>
      <c r="M100" s="92">
        <f>SUBTOTAL(9,M97:M98)</f>
        <v>0</v>
      </c>
      <c r="N100" s="91">
        <f>SUBTOTAL(9,N97:N98)</f>
        <v>0</v>
      </c>
      <c r="O100" s="91">
        <f>SUBTOTAL(9,O97:O98)</f>
        <v>0</v>
      </c>
      <c r="P100" s="92">
        <f>SUBTOTAL(9,P97:P98)</f>
        <v>3</v>
      </c>
      <c r="Q100" s="91">
        <f>SUBTOTAL(9,Q97:Q98)</f>
        <v>0</v>
      </c>
      <c r="R100" s="90">
        <f>SUBTOTAL(9,R97:R98)</f>
        <v>3</v>
      </c>
      <c r="S100" s="91">
        <f>SUBTOTAL(9,S97:S98)</f>
        <v>0</v>
      </c>
      <c r="T100" s="91">
        <f>SUBTOTAL(9,T97:T98)</f>
        <v>0</v>
      </c>
      <c r="U100" s="91">
        <f>SUBTOTAL(9,U97:U98)</f>
        <v>0</v>
      </c>
      <c r="V100" s="92">
        <f>SUBTOTAL(9,V97:V98)</f>
        <v>1</v>
      </c>
      <c r="W100" s="91">
        <f>SUBTOTAL(9,W97:W98)</f>
        <v>0</v>
      </c>
      <c r="X100" s="90">
        <f>SUBTOTAL(9,X97:X98)</f>
        <v>1</v>
      </c>
      <c r="Y100" s="89">
        <f>D100+G100+J100+M100+P100+S100+V100</f>
        <v>114</v>
      </c>
      <c r="Z100" s="89">
        <f>E100+H100+K100+N100+Q100+T100+W100</f>
        <v>8</v>
      </c>
      <c r="AA100" s="88">
        <f>SUBTOTAL(9,AA97:AA99)</f>
        <v>122</v>
      </c>
    </row>
    <row r="101" spans="1:27" x14ac:dyDescent="0.25">
      <c r="A101" s="25"/>
      <c r="B101" s="24"/>
      <c r="C101" s="14"/>
      <c r="D101" s="42"/>
      <c r="E101" s="41"/>
      <c r="F101" s="40"/>
      <c r="G101" s="103"/>
      <c r="H101" s="103"/>
      <c r="I101" s="103"/>
      <c r="J101" s="42"/>
      <c r="K101" s="41"/>
      <c r="L101" s="40"/>
      <c r="M101" s="42"/>
      <c r="N101" s="103"/>
      <c r="O101" s="103"/>
      <c r="P101" s="42"/>
      <c r="Q101" s="41"/>
      <c r="R101" s="40"/>
      <c r="S101" s="103"/>
      <c r="T101" s="103"/>
      <c r="U101" s="103"/>
      <c r="V101" s="42"/>
      <c r="W101" s="41"/>
      <c r="X101" s="40"/>
      <c r="Y101" s="102"/>
      <c r="Z101" s="102"/>
      <c r="AA101" s="38"/>
    </row>
    <row r="102" spans="1:27" s="2" customFormat="1" x14ac:dyDescent="0.25">
      <c r="A102" s="151" t="s">
        <v>60</v>
      </c>
      <c r="B102" s="24">
        <v>4900</v>
      </c>
      <c r="C102" s="14">
        <v>7</v>
      </c>
      <c r="D102" s="133">
        <v>9</v>
      </c>
      <c r="E102" s="132">
        <v>2</v>
      </c>
      <c r="F102" s="11">
        <f>D102+E102</f>
        <v>11</v>
      </c>
      <c r="G102" s="150">
        <v>1</v>
      </c>
      <c r="H102" s="150">
        <v>3</v>
      </c>
      <c r="I102" s="149">
        <f>G102+H102</f>
        <v>4</v>
      </c>
      <c r="J102" s="133"/>
      <c r="K102" s="132"/>
      <c r="L102" s="11">
        <f>J102+K102</f>
        <v>0</v>
      </c>
      <c r="M102" s="133"/>
      <c r="N102" s="150"/>
      <c r="O102" s="149">
        <f>M102+N102</f>
        <v>0</v>
      </c>
      <c r="P102" s="133"/>
      <c r="Q102" s="132"/>
      <c r="R102" s="11">
        <f>P102+Q102</f>
        <v>0</v>
      </c>
      <c r="S102" s="150"/>
      <c r="T102" s="150"/>
      <c r="U102" s="149">
        <f>S102+T102</f>
        <v>0</v>
      </c>
      <c r="V102" s="133"/>
      <c r="W102" s="132"/>
      <c r="X102" s="11">
        <f>V102+W102</f>
        <v>0</v>
      </c>
      <c r="Y102" s="148">
        <f>D102+G102+J102+M102+P102+S102+V102</f>
        <v>10</v>
      </c>
      <c r="Z102" s="148">
        <f>E102+H102+K102+N102+Q102+T102+W102</f>
        <v>5</v>
      </c>
      <c r="AA102" s="9">
        <f>F102+I102+L102+O102+R102+U102+X102</f>
        <v>15</v>
      </c>
    </row>
    <row r="103" spans="1:27" x14ac:dyDescent="0.25">
      <c r="A103" s="25"/>
      <c r="B103" s="24"/>
      <c r="C103" s="14"/>
      <c r="D103" s="42"/>
      <c r="E103" s="41"/>
      <c r="F103" s="40"/>
      <c r="G103" s="103"/>
      <c r="H103" s="103"/>
      <c r="I103" s="103"/>
      <c r="J103" s="42"/>
      <c r="K103" s="41"/>
      <c r="L103" s="40"/>
      <c r="M103" s="42"/>
      <c r="N103" s="103"/>
      <c r="O103" s="103"/>
      <c r="P103" s="42"/>
      <c r="Q103" s="41"/>
      <c r="R103" s="40"/>
      <c r="S103" s="103"/>
      <c r="T103" s="103"/>
      <c r="U103" s="103"/>
      <c r="V103" s="42"/>
      <c r="W103" s="41"/>
      <c r="X103" s="40"/>
      <c r="Y103" s="102"/>
      <c r="Z103" s="102"/>
      <c r="AA103" s="38"/>
    </row>
    <row r="104" spans="1:27" s="2" customFormat="1" x14ac:dyDescent="0.25">
      <c r="A104" s="25" t="s">
        <v>59</v>
      </c>
      <c r="B104" s="100">
        <v>4500</v>
      </c>
      <c r="C104" s="49">
        <v>7</v>
      </c>
      <c r="D104" s="48">
        <v>90</v>
      </c>
      <c r="E104" s="47">
        <v>3</v>
      </c>
      <c r="F104" s="46">
        <f>D104+E104</f>
        <v>93</v>
      </c>
      <c r="G104" s="99">
        <v>3</v>
      </c>
      <c r="H104" s="99">
        <v>0</v>
      </c>
      <c r="I104" s="98">
        <f>G104+H104</f>
        <v>3</v>
      </c>
      <c r="J104" s="48">
        <v>1</v>
      </c>
      <c r="K104" s="47">
        <v>0</v>
      </c>
      <c r="L104" s="98">
        <f>J104+K104</f>
        <v>1</v>
      </c>
      <c r="M104" s="48">
        <v>0</v>
      </c>
      <c r="N104" s="99">
        <v>1</v>
      </c>
      <c r="O104" s="98">
        <f>M104+N104</f>
        <v>1</v>
      </c>
      <c r="P104" s="48">
        <v>2</v>
      </c>
      <c r="Q104" s="47">
        <v>0</v>
      </c>
      <c r="R104" s="46">
        <f>P104+Q104</f>
        <v>2</v>
      </c>
      <c r="S104" s="99"/>
      <c r="T104" s="99"/>
      <c r="U104" s="98">
        <f>S104+T104</f>
        <v>0</v>
      </c>
      <c r="V104" s="48">
        <v>1</v>
      </c>
      <c r="W104" s="47">
        <v>0</v>
      </c>
      <c r="X104" s="46">
        <f>V104+W104</f>
        <v>1</v>
      </c>
      <c r="Y104" s="131">
        <f>D104+G104+J104+M104+P104+S104+V104</f>
        <v>97</v>
      </c>
      <c r="Z104" s="131">
        <f>E104+H104+K104+N104+Q104+T104+W104</f>
        <v>4</v>
      </c>
      <c r="AA104" s="44">
        <f>F104+I104+L104+O104+R104+U104+X104</f>
        <v>101</v>
      </c>
    </row>
    <row r="105" spans="1:27" s="2" customFormat="1" x14ac:dyDescent="0.25">
      <c r="A105" s="25" t="s">
        <v>58</v>
      </c>
      <c r="B105" s="100">
        <v>4550</v>
      </c>
      <c r="C105" s="49">
        <v>6</v>
      </c>
      <c r="D105" s="48">
        <v>1</v>
      </c>
      <c r="E105" s="47">
        <v>0</v>
      </c>
      <c r="F105" s="46">
        <f>D105+E105</f>
        <v>1</v>
      </c>
      <c r="G105" s="99"/>
      <c r="H105" s="99"/>
      <c r="I105" s="98">
        <f>G105+H105</f>
        <v>0</v>
      </c>
      <c r="J105" s="48"/>
      <c r="K105" s="47"/>
      <c r="L105" s="98">
        <f>J105+K105</f>
        <v>0</v>
      </c>
      <c r="M105" s="48"/>
      <c r="N105" s="99"/>
      <c r="O105" s="98">
        <f>M105+N105</f>
        <v>0</v>
      </c>
      <c r="P105" s="48"/>
      <c r="Q105" s="47"/>
      <c r="R105" s="46">
        <f>P105+Q105</f>
        <v>0</v>
      </c>
      <c r="S105" s="99"/>
      <c r="T105" s="99"/>
      <c r="U105" s="98">
        <f>S105+T105</f>
        <v>0</v>
      </c>
      <c r="V105" s="48"/>
      <c r="W105" s="47"/>
      <c r="X105" s="46">
        <f>V105+W105</f>
        <v>0</v>
      </c>
      <c r="Y105" s="131">
        <f>D105+G105+J105+M105+P105+S105+V105</f>
        <v>1</v>
      </c>
      <c r="Z105" s="131">
        <f>E105+H105+K105+N105+Q105+T105+W105</f>
        <v>0</v>
      </c>
      <c r="AA105" s="44">
        <f>F105+I105+L105+O105+R105+U105+X105</f>
        <v>1</v>
      </c>
    </row>
    <row r="106" spans="1:27" s="2" customFormat="1" x14ac:dyDescent="0.25">
      <c r="A106" s="25" t="s">
        <v>57</v>
      </c>
      <c r="B106" s="100">
        <v>4560</v>
      </c>
      <c r="C106" s="49">
        <v>8</v>
      </c>
      <c r="D106" s="48"/>
      <c r="E106" s="47"/>
      <c r="F106" s="46">
        <f>D106+E106</f>
        <v>0</v>
      </c>
      <c r="G106" s="99"/>
      <c r="H106" s="99"/>
      <c r="I106" s="98">
        <f>G106+H106</f>
        <v>0</v>
      </c>
      <c r="J106" s="48"/>
      <c r="K106" s="47"/>
      <c r="L106" s="98">
        <f>J106+K106</f>
        <v>0</v>
      </c>
      <c r="M106" s="48"/>
      <c r="N106" s="99"/>
      <c r="O106" s="98">
        <f>M106+N106</f>
        <v>0</v>
      </c>
      <c r="P106" s="48"/>
      <c r="Q106" s="47"/>
      <c r="R106" s="46">
        <f>P106+Q106</f>
        <v>0</v>
      </c>
      <c r="S106" s="99"/>
      <c r="T106" s="99"/>
      <c r="U106" s="98">
        <f>S106+T106</f>
        <v>0</v>
      </c>
      <c r="V106" s="48"/>
      <c r="W106" s="47"/>
      <c r="X106" s="46">
        <f>V106+W106</f>
        <v>0</v>
      </c>
      <c r="Y106" s="131">
        <f>D106+G106+J106+M106+P106+S106+V106</f>
        <v>0</v>
      </c>
      <c r="Z106" s="131">
        <f>E106+H106+K106+N106+Q106+T106+W106</f>
        <v>0</v>
      </c>
      <c r="AA106" s="44">
        <f>F106+I106+L106+O106+R106+U106+X106</f>
        <v>0</v>
      </c>
    </row>
    <row r="107" spans="1:27" s="2" customFormat="1" ht="13.8" thickBot="1" x14ac:dyDescent="0.3">
      <c r="A107" s="25" t="s">
        <v>56</v>
      </c>
      <c r="B107" s="100">
        <v>4940</v>
      </c>
      <c r="C107" s="49">
        <v>9</v>
      </c>
      <c r="D107" s="48">
        <v>2</v>
      </c>
      <c r="E107" s="47">
        <v>0</v>
      </c>
      <c r="F107" s="46">
        <f>D107+E107</f>
        <v>2</v>
      </c>
      <c r="G107" s="99">
        <v>2</v>
      </c>
      <c r="H107" s="99">
        <v>0</v>
      </c>
      <c r="I107" s="98">
        <f>G107+H107</f>
        <v>2</v>
      </c>
      <c r="J107" s="48"/>
      <c r="K107" s="47"/>
      <c r="L107" s="46">
        <f>J107+K107</f>
        <v>0</v>
      </c>
      <c r="M107" s="48"/>
      <c r="N107" s="99">
        <v>0</v>
      </c>
      <c r="O107" s="98">
        <f>M107+N107</f>
        <v>0</v>
      </c>
      <c r="P107" s="48"/>
      <c r="Q107" s="47"/>
      <c r="R107" s="46">
        <f>P107+Q107</f>
        <v>0</v>
      </c>
      <c r="S107" s="99"/>
      <c r="T107" s="99"/>
      <c r="U107" s="98">
        <f>S107+T107</f>
        <v>0</v>
      </c>
      <c r="V107" s="48">
        <v>1</v>
      </c>
      <c r="W107" s="47">
        <v>0</v>
      </c>
      <c r="X107" s="46">
        <f>V107+W107</f>
        <v>1</v>
      </c>
      <c r="Y107" s="131">
        <f>D107+G107+J107+M107+P107+S107+V107</f>
        <v>5</v>
      </c>
      <c r="Z107" s="131">
        <f>E107+H107+K107+N107+Q107+T107+W107</f>
        <v>0</v>
      </c>
      <c r="AA107" s="44">
        <f>F107+I107+L107+O107+R107+U107+X107</f>
        <v>5</v>
      </c>
    </row>
    <row r="108" spans="1:27" s="2" customFormat="1" ht="13.8" thickBot="1" x14ac:dyDescent="0.3">
      <c r="A108" s="107" t="s">
        <v>55</v>
      </c>
      <c r="B108" s="93"/>
      <c r="C108" s="93"/>
      <c r="D108" s="92">
        <f>SUBTOTAL(9,D104:D107)</f>
        <v>93</v>
      </c>
      <c r="E108" s="91">
        <f>SUBTOTAL(9,E104:E107)</f>
        <v>3</v>
      </c>
      <c r="F108" s="90">
        <f>SUBTOTAL(9,F104:F107)</f>
        <v>96</v>
      </c>
      <c r="G108" s="92">
        <f>SUBTOTAL(9,G104:G107)</f>
        <v>5</v>
      </c>
      <c r="H108" s="91">
        <f>SUBTOTAL(9,H104:H107)</f>
        <v>0</v>
      </c>
      <c r="I108" s="90">
        <f>SUBTOTAL(9,I104:I107)</f>
        <v>5</v>
      </c>
      <c r="J108" s="92">
        <f>SUBTOTAL(9,J104:J107)</f>
        <v>1</v>
      </c>
      <c r="K108" s="91">
        <f>SUBTOTAL(9,K104:K107)</f>
        <v>0</v>
      </c>
      <c r="L108" s="90">
        <f>SUBTOTAL(9,L104:L107)</f>
        <v>1</v>
      </c>
      <c r="M108" s="92">
        <f>SUBTOTAL(9,M104:M107)</f>
        <v>0</v>
      </c>
      <c r="N108" s="91">
        <f>SUBTOTAL(9,N104:N107)</f>
        <v>1</v>
      </c>
      <c r="O108" s="90">
        <f>SUBTOTAL(9,O104:O107)</f>
        <v>1</v>
      </c>
      <c r="P108" s="92">
        <f>SUBTOTAL(9,P104:P107)</f>
        <v>2</v>
      </c>
      <c r="Q108" s="91">
        <f>SUBTOTAL(9,Q104:Q107)</f>
        <v>0</v>
      </c>
      <c r="R108" s="90">
        <f>SUBTOTAL(9,R104:R107)</f>
        <v>2</v>
      </c>
      <c r="S108" s="92">
        <f>SUBTOTAL(9,S104:S107)</f>
        <v>0</v>
      </c>
      <c r="T108" s="91">
        <f>SUBTOTAL(9,T104:T107)</f>
        <v>0</v>
      </c>
      <c r="U108" s="90">
        <f>SUBTOTAL(9,U104:U107)</f>
        <v>0</v>
      </c>
      <c r="V108" s="92">
        <f>SUBTOTAL(9,V104:V107)</f>
        <v>2</v>
      </c>
      <c r="W108" s="91">
        <f>SUBTOTAL(9,W104:W107)</f>
        <v>0</v>
      </c>
      <c r="X108" s="90">
        <f>SUBTOTAL(9,X104:X107)</f>
        <v>2</v>
      </c>
      <c r="Y108" s="89">
        <f>D108+G108+J108+M108+P108+S108+V108</f>
        <v>103</v>
      </c>
      <c r="Z108" s="89">
        <f>E108+H108+K108+N108+Q108+T108+W108</f>
        <v>4</v>
      </c>
      <c r="AA108" s="88">
        <f>SUM(AA104:AA107)</f>
        <v>107</v>
      </c>
    </row>
    <row r="109" spans="1:27" x14ac:dyDescent="0.25">
      <c r="A109" s="25"/>
      <c r="B109" s="24"/>
      <c r="C109" s="14"/>
      <c r="D109" s="42"/>
      <c r="E109" s="41"/>
      <c r="F109" s="40"/>
      <c r="G109" s="103"/>
      <c r="H109" s="103"/>
      <c r="I109" s="103"/>
      <c r="J109" s="42"/>
      <c r="K109" s="41"/>
      <c r="L109" s="40"/>
      <c r="M109" s="42"/>
      <c r="N109" s="103"/>
      <c r="O109" s="103"/>
      <c r="P109" s="42"/>
      <c r="Q109" s="41"/>
      <c r="R109" s="40"/>
      <c r="S109" s="103"/>
      <c r="T109" s="103"/>
      <c r="U109" s="103"/>
      <c r="V109" s="42"/>
      <c r="W109" s="41"/>
      <c r="X109" s="40"/>
      <c r="Y109" s="102"/>
      <c r="Z109" s="102"/>
      <c r="AA109" s="38"/>
    </row>
    <row r="110" spans="1:27" s="2" customFormat="1" x14ac:dyDescent="0.25">
      <c r="A110" s="25" t="s">
        <v>54</v>
      </c>
      <c r="B110" s="100">
        <v>4120</v>
      </c>
      <c r="C110" s="49">
        <v>7</v>
      </c>
      <c r="D110" s="48">
        <v>15</v>
      </c>
      <c r="E110" s="47">
        <v>1</v>
      </c>
      <c r="F110" s="46">
        <f>D110+E110</f>
        <v>16</v>
      </c>
      <c r="G110" s="99"/>
      <c r="H110" s="99"/>
      <c r="I110" s="98">
        <f>G110+H110</f>
        <v>0</v>
      </c>
      <c r="J110" s="48"/>
      <c r="K110" s="47"/>
      <c r="L110" s="46">
        <f>J110+K110</f>
        <v>0</v>
      </c>
      <c r="M110" s="48"/>
      <c r="N110" s="99"/>
      <c r="O110" s="98">
        <f>M110+N110</f>
        <v>0</v>
      </c>
      <c r="P110" s="48"/>
      <c r="Q110" s="47"/>
      <c r="R110" s="46">
        <f>P110+Q110</f>
        <v>0</v>
      </c>
      <c r="S110" s="99"/>
      <c r="T110" s="99"/>
      <c r="U110" s="98">
        <f>S110+T110</f>
        <v>0</v>
      </c>
      <c r="V110" s="48"/>
      <c r="W110" s="47"/>
      <c r="X110" s="46">
        <f>V110+W110</f>
        <v>0</v>
      </c>
      <c r="Y110" s="131">
        <f>D110+G110+J110+M110+P110+S110+V110</f>
        <v>15</v>
      </c>
      <c r="Z110" s="131">
        <f>E110+H110+K110+N110+Q110+T110+W110</f>
        <v>1</v>
      </c>
      <c r="AA110" s="44">
        <f>F110+I110+L110+O110+R110+U110+X110</f>
        <v>16</v>
      </c>
    </row>
    <row r="111" spans="1:27" s="2" customFormat="1" x14ac:dyDescent="0.25">
      <c r="A111" s="25" t="s">
        <v>53</v>
      </c>
      <c r="B111" s="100">
        <v>4220</v>
      </c>
      <c r="C111" s="49">
        <v>7</v>
      </c>
      <c r="D111" s="48">
        <v>11</v>
      </c>
      <c r="E111" s="47">
        <v>5</v>
      </c>
      <c r="F111" s="46">
        <f>D111+E111</f>
        <v>16</v>
      </c>
      <c r="G111" s="99"/>
      <c r="H111" s="99"/>
      <c r="I111" s="98">
        <f>G111+H111</f>
        <v>0</v>
      </c>
      <c r="J111" s="48"/>
      <c r="K111" s="47"/>
      <c r="L111" s="46">
        <f>J111+K111</f>
        <v>0</v>
      </c>
      <c r="M111" s="48"/>
      <c r="N111" s="99"/>
      <c r="O111" s="98">
        <f>M111+N111</f>
        <v>0</v>
      </c>
      <c r="P111" s="48"/>
      <c r="Q111" s="47"/>
      <c r="R111" s="46">
        <f>P111+Q111</f>
        <v>0</v>
      </c>
      <c r="S111" s="99"/>
      <c r="T111" s="99"/>
      <c r="U111" s="98">
        <f>S111+T111</f>
        <v>0</v>
      </c>
      <c r="V111" s="48"/>
      <c r="W111" s="47"/>
      <c r="X111" s="46">
        <f>V111+W111</f>
        <v>0</v>
      </c>
      <c r="Y111" s="131">
        <f>D111+G111+J111+M111+P111+S111+V111</f>
        <v>11</v>
      </c>
      <c r="Z111" s="131">
        <f>E111+H111+K111+N111+Q111+T111+W111</f>
        <v>5</v>
      </c>
      <c r="AA111" s="44">
        <f>F111+I111+L111+O111+R111+U111+X111</f>
        <v>16</v>
      </c>
    </row>
    <row r="112" spans="1:27" s="2" customFormat="1" ht="13.8" thickBot="1" x14ac:dyDescent="0.3">
      <c r="A112" s="25" t="s">
        <v>52</v>
      </c>
      <c r="B112" s="100">
        <v>4620</v>
      </c>
      <c r="C112" s="49">
        <v>7</v>
      </c>
      <c r="D112" s="48">
        <v>26</v>
      </c>
      <c r="E112" s="47">
        <v>8</v>
      </c>
      <c r="F112" s="46">
        <f>D112+E112</f>
        <v>34</v>
      </c>
      <c r="G112" s="99">
        <v>1</v>
      </c>
      <c r="H112" s="99">
        <v>0</v>
      </c>
      <c r="I112" s="98">
        <f>G112+H112</f>
        <v>1</v>
      </c>
      <c r="J112" s="48"/>
      <c r="K112" s="47"/>
      <c r="L112" s="46">
        <f>J112+K112</f>
        <v>0</v>
      </c>
      <c r="M112" s="48">
        <v>1</v>
      </c>
      <c r="N112" s="99">
        <v>0</v>
      </c>
      <c r="O112" s="98">
        <f>M112+N112</f>
        <v>1</v>
      </c>
      <c r="P112" s="48"/>
      <c r="Q112" s="47"/>
      <c r="R112" s="46">
        <f>P112+Q112</f>
        <v>0</v>
      </c>
      <c r="S112" s="99"/>
      <c r="T112" s="99"/>
      <c r="U112" s="98">
        <f>S112+T112</f>
        <v>0</v>
      </c>
      <c r="V112" s="48">
        <v>1</v>
      </c>
      <c r="W112" s="47">
        <v>0</v>
      </c>
      <c r="X112" s="46">
        <f>V112+W112</f>
        <v>1</v>
      </c>
      <c r="Y112" s="131">
        <f>D112+G112+J112+M112+P112+S112+V112</f>
        <v>29</v>
      </c>
      <c r="Z112" s="131">
        <f>E112+H112+K112+N112+Q112+T112+W112</f>
        <v>8</v>
      </c>
      <c r="AA112" s="44">
        <f>F112+I112+L112+O112+R112+U112+X112</f>
        <v>37</v>
      </c>
    </row>
    <row r="113" spans="1:27" s="2" customFormat="1" ht="13.8" thickBot="1" x14ac:dyDescent="0.3">
      <c r="A113" s="107" t="s">
        <v>51</v>
      </c>
      <c r="B113" s="93"/>
      <c r="C113" s="93"/>
      <c r="D113" s="92">
        <f>SUBTOTAL(9,D110:D112)</f>
        <v>52</v>
      </c>
      <c r="E113" s="91">
        <f>SUBTOTAL(9,E110:E112)</f>
        <v>14</v>
      </c>
      <c r="F113" s="90">
        <f>SUBTOTAL(9,F110:F112)</f>
        <v>66</v>
      </c>
      <c r="G113" s="92">
        <f>SUBTOTAL(9,G110:G112)</f>
        <v>1</v>
      </c>
      <c r="H113" s="91">
        <f>SUBTOTAL(9,H110:H112)</f>
        <v>0</v>
      </c>
      <c r="I113" s="90">
        <f>SUBTOTAL(9,I110:I112)</f>
        <v>1</v>
      </c>
      <c r="J113" s="92">
        <f>SUBTOTAL(9,J110:J112)</f>
        <v>0</v>
      </c>
      <c r="K113" s="91">
        <f>SUBTOTAL(9,K110:K112)</f>
        <v>0</v>
      </c>
      <c r="L113" s="90">
        <f>SUBTOTAL(9,L110:L112)</f>
        <v>0</v>
      </c>
      <c r="M113" s="92">
        <f>SUBTOTAL(9,M110:M112)</f>
        <v>1</v>
      </c>
      <c r="N113" s="91">
        <f>SUBTOTAL(9,N110:N112)</f>
        <v>0</v>
      </c>
      <c r="O113" s="90">
        <f>SUBTOTAL(9,O110:O112)</f>
        <v>1</v>
      </c>
      <c r="P113" s="92">
        <f>SUBTOTAL(9,P110:P112)</f>
        <v>0</v>
      </c>
      <c r="Q113" s="91">
        <f>SUBTOTAL(9,Q110:Q112)</f>
        <v>0</v>
      </c>
      <c r="R113" s="90">
        <f>SUBTOTAL(9,R110:R112)</f>
        <v>0</v>
      </c>
      <c r="S113" s="91">
        <f>SUBTOTAL(9,S110:S112)</f>
        <v>0</v>
      </c>
      <c r="T113" s="91">
        <f>SUBTOTAL(9,T110:T112)</f>
        <v>0</v>
      </c>
      <c r="U113" s="91">
        <f>SUBTOTAL(9,U110:U112)</f>
        <v>0</v>
      </c>
      <c r="V113" s="92">
        <f>SUBTOTAL(9,V110:V112)</f>
        <v>1</v>
      </c>
      <c r="W113" s="91">
        <f>SUBTOTAL(9,W110:W112)</f>
        <v>0</v>
      </c>
      <c r="X113" s="90">
        <f>SUBTOTAL(9,X110:X112)</f>
        <v>1</v>
      </c>
      <c r="Y113" s="130">
        <f>D113+G113+J113+M113+P113+S113+V113</f>
        <v>55</v>
      </c>
      <c r="Z113" s="89">
        <f>E113+H113+K113+N113+Q113+T113+W113</f>
        <v>14</v>
      </c>
      <c r="AA113" s="88">
        <f>SUM(AA110:AA112)</f>
        <v>69</v>
      </c>
    </row>
    <row r="114" spans="1:27" ht="13.8" thickBot="1" x14ac:dyDescent="0.3">
      <c r="A114" s="25"/>
      <c r="B114" s="24"/>
      <c r="C114" s="14"/>
      <c r="D114" s="42"/>
      <c r="E114" s="41"/>
      <c r="F114" s="40"/>
      <c r="G114" s="103"/>
      <c r="H114" s="103"/>
      <c r="I114" s="103"/>
      <c r="J114" s="42"/>
      <c r="K114" s="41"/>
      <c r="L114" s="40"/>
      <c r="M114" s="42"/>
      <c r="N114" s="103"/>
      <c r="O114" s="103"/>
      <c r="P114" s="42"/>
      <c r="Q114" s="41"/>
      <c r="R114" s="40"/>
      <c r="S114" s="103"/>
      <c r="T114" s="103"/>
      <c r="U114" s="103"/>
      <c r="V114" s="42"/>
      <c r="W114" s="41"/>
      <c r="X114" s="40"/>
      <c r="Y114" s="102"/>
      <c r="Z114" s="102"/>
      <c r="AA114" s="38"/>
    </row>
    <row r="115" spans="1:27" ht="13.8" thickBot="1" x14ac:dyDescent="0.3">
      <c r="A115" s="156" t="s">
        <v>50</v>
      </c>
      <c r="B115" s="155"/>
      <c r="C115" s="155"/>
      <c r="D115" s="154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2"/>
    </row>
    <row r="116" spans="1:27" s="2" customFormat="1" x14ac:dyDescent="0.25">
      <c r="A116" s="151" t="s">
        <v>5</v>
      </c>
      <c r="B116" s="24"/>
      <c r="C116" s="13">
        <v>7</v>
      </c>
      <c r="D116" s="151">
        <f>D111+D90+D112+D84+D97+D98+D102+D104+D88+D110</f>
        <v>341</v>
      </c>
      <c r="E116" s="151">
        <f>E111+E90+E112+E84+E97+E98+E102+E104+E88+E110</f>
        <v>56</v>
      </c>
      <c r="F116" s="11">
        <f>F111+F90+F112+F84+F97+F98+F102+F104+F88+F110</f>
        <v>397</v>
      </c>
      <c r="G116" s="151">
        <f>G111+G90+G112+G84+G97+G98+G102+G104+G88+G110</f>
        <v>14</v>
      </c>
      <c r="H116" s="151">
        <f>H111+H90+H112+H84+H97+H98+H102+H104+H88+H110</f>
        <v>6</v>
      </c>
      <c r="I116" s="11">
        <f>I111+I90+I112+I84+I97+I98+I102+I104+I88+I110</f>
        <v>20</v>
      </c>
      <c r="J116" s="151">
        <f>J111+J90+J112+J84+J97+J98+J102+J104+J88+J110</f>
        <v>2</v>
      </c>
      <c r="K116" s="151">
        <f>K111+K90+K112+K84+K97+K98+K102+K104+K88+K110</f>
        <v>0</v>
      </c>
      <c r="L116" s="11">
        <f>L111+L90+L112+L84+L97+L98+L102+L104+L88+L110</f>
        <v>2</v>
      </c>
      <c r="M116" s="151">
        <f>M111+M90+M112+M84+M97+M98+M102+M104+M88+M110</f>
        <v>4</v>
      </c>
      <c r="N116" s="151">
        <f>N111+N90+N112+N84+N97+N98+N102+N104+N88+N110</f>
        <v>1</v>
      </c>
      <c r="O116" s="11">
        <f>O111+O90+O112+O84+O97+O98+O102+O104+O88+O110</f>
        <v>5</v>
      </c>
      <c r="P116" s="151">
        <f>P111+P90+P112+P84+P97+P98+P102+P104+P88+P110</f>
        <v>7</v>
      </c>
      <c r="Q116" s="151">
        <f>Q111+Q90+Q112+Q84+Q97+Q98+Q102+Q104+Q88+Q110</f>
        <v>1</v>
      </c>
      <c r="R116" s="11">
        <f>R111+R90+R112+R84+R97+R98+R102+R104+R88+R110</f>
        <v>8</v>
      </c>
      <c r="S116" s="151">
        <f>S111+S90+S112+S84+S97+S98+S102+S104+S88+S110</f>
        <v>2</v>
      </c>
      <c r="T116" s="151">
        <f>T111+T90+T112+T84+T97+T98+T102+T104+T88+T110</f>
        <v>0</v>
      </c>
      <c r="U116" s="11">
        <f>U111+U90+U112+U84+U97+U98+U102+U104+U88+U110</f>
        <v>2</v>
      </c>
      <c r="V116" s="151">
        <f>V111+V90+V112+V84+V97+V98+V102+V104+V88+V110</f>
        <v>6</v>
      </c>
      <c r="W116" s="151">
        <f>W111+W90+W112+W84+W97+W98+W102+W104+W88+W110</f>
        <v>3</v>
      </c>
      <c r="X116" s="11">
        <f>X111+X90+X112+X84+X97+X98+X102+X104+X88+X110</f>
        <v>9</v>
      </c>
      <c r="Y116" s="149">
        <f>Y111+Y90+Y112+Y84+Y97+Y98+Y102+Y104+Y88+Y110</f>
        <v>376</v>
      </c>
      <c r="Z116" s="149">
        <f>Z111+Z90+Z112+Z84+Z97+Z98+Z102+Z104+Z88+Z110</f>
        <v>67</v>
      </c>
      <c r="AA116" s="11">
        <f>AA111+AA90+AA112+AA84+AA97+AA98+AA102+AA104+AA88+AA110</f>
        <v>443</v>
      </c>
    </row>
    <row r="117" spans="1:27" s="2" customFormat="1" x14ac:dyDescent="0.25">
      <c r="A117" s="151" t="s">
        <v>49</v>
      </c>
      <c r="B117" s="24"/>
      <c r="C117" s="13" t="s">
        <v>48</v>
      </c>
      <c r="D117" s="74">
        <f>D92+D93+D105+D106</f>
        <v>43</v>
      </c>
      <c r="E117" s="15">
        <f>E92+E93+E105+E106</f>
        <v>19</v>
      </c>
      <c r="F117" s="11">
        <f>F92+F93+F105+F106</f>
        <v>62</v>
      </c>
      <c r="G117" s="15">
        <f>G92+G93+G105+G106</f>
        <v>9</v>
      </c>
      <c r="H117" s="15">
        <f>H92+H93+H105+H106</f>
        <v>4</v>
      </c>
      <c r="I117" s="12">
        <f>I92+I93+I105+I106</f>
        <v>13</v>
      </c>
      <c r="J117" s="74">
        <f>J92+J93+J105+J106</f>
        <v>0</v>
      </c>
      <c r="K117" s="15">
        <f>K92+K93+K105+K106</f>
        <v>0</v>
      </c>
      <c r="L117" s="11">
        <f>L92+L93+L105+L106</f>
        <v>0</v>
      </c>
      <c r="M117" s="15">
        <f>M92+M93+M105+M106</f>
        <v>1</v>
      </c>
      <c r="N117" s="15">
        <f>N92+N93+N105+N106</f>
        <v>0</v>
      </c>
      <c r="O117" s="12">
        <f>O92+O93+O105+O106</f>
        <v>1</v>
      </c>
      <c r="P117" s="74">
        <f>P92+P93+P105+P106</f>
        <v>0</v>
      </c>
      <c r="Q117" s="15">
        <f>Q92+Q93+Q105+Q106</f>
        <v>0</v>
      </c>
      <c r="R117" s="11">
        <f>R92+R93+R105+R106</f>
        <v>0</v>
      </c>
      <c r="S117" s="15">
        <f>S92+S93+S105+S106</f>
        <v>0</v>
      </c>
      <c r="T117" s="15">
        <f>T92+T93+T105+T106</f>
        <v>0</v>
      </c>
      <c r="U117" s="12">
        <f>U92+U93+U105+U106</f>
        <v>0</v>
      </c>
      <c r="V117" s="74">
        <f>V92+V93+V105+V106</f>
        <v>0</v>
      </c>
      <c r="W117" s="15">
        <f>W92+W93+W105+W106</f>
        <v>1</v>
      </c>
      <c r="X117" s="11">
        <f>X92+X93+X105+X106</f>
        <v>1</v>
      </c>
      <c r="Y117" s="17">
        <f>Y92+Y93+Y105+Y106</f>
        <v>53</v>
      </c>
      <c r="Z117" s="12">
        <f>Z92+Z93+Z105+Z106</f>
        <v>24</v>
      </c>
      <c r="AA117" s="11">
        <f>AA92+AA93+AA105+AA106</f>
        <v>77</v>
      </c>
    </row>
    <row r="118" spans="1:27" s="2" customFormat="1" x14ac:dyDescent="0.25">
      <c r="A118" s="151" t="s">
        <v>2</v>
      </c>
      <c r="B118" s="24"/>
      <c r="C118" s="13">
        <v>8</v>
      </c>
      <c r="D118" s="15">
        <f>D91</f>
        <v>38</v>
      </c>
      <c r="E118" s="15">
        <f>E91</f>
        <v>12</v>
      </c>
      <c r="F118" s="11">
        <f>F91</f>
        <v>50</v>
      </c>
      <c r="G118" s="151">
        <f>G91</f>
        <v>6</v>
      </c>
      <c r="H118" s="151">
        <f>H91</f>
        <v>4</v>
      </c>
      <c r="I118" s="149">
        <f>I91</f>
        <v>10</v>
      </c>
      <c r="J118" s="74">
        <f>J91</f>
        <v>0</v>
      </c>
      <c r="K118" s="15">
        <f>K91</f>
        <v>0</v>
      </c>
      <c r="L118" s="11">
        <f>L91</f>
        <v>0</v>
      </c>
      <c r="M118" s="74">
        <f>M91</f>
        <v>1</v>
      </c>
      <c r="N118" s="151">
        <f>N91</f>
        <v>0</v>
      </c>
      <c r="O118" s="149">
        <f>O91</f>
        <v>1</v>
      </c>
      <c r="P118" s="74">
        <f>P91</f>
        <v>0</v>
      </c>
      <c r="Q118" s="15">
        <f>Q91</f>
        <v>0</v>
      </c>
      <c r="R118" s="11">
        <f>R91</f>
        <v>0</v>
      </c>
      <c r="S118" s="150">
        <f>S91</f>
        <v>0</v>
      </c>
      <c r="T118" s="150">
        <f>T91</f>
        <v>0</v>
      </c>
      <c r="U118" s="149">
        <f>U91</f>
        <v>0</v>
      </c>
      <c r="V118" s="133">
        <f>V91</f>
        <v>0</v>
      </c>
      <c r="W118" s="132">
        <f>W91</f>
        <v>1</v>
      </c>
      <c r="X118" s="11">
        <f>X91</f>
        <v>1</v>
      </c>
      <c r="Y118" s="148">
        <f>Y91</f>
        <v>45</v>
      </c>
      <c r="Z118" s="148">
        <f>Z91</f>
        <v>17</v>
      </c>
      <c r="AA118" s="9">
        <f>AA91</f>
        <v>62</v>
      </c>
    </row>
    <row r="119" spans="1:27" s="2" customFormat="1" ht="13.8" thickBot="1" x14ac:dyDescent="0.3">
      <c r="A119" s="151" t="s">
        <v>1</v>
      </c>
      <c r="B119" s="24"/>
      <c r="C119" s="122">
        <v>9</v>
      </c>
      <c r="D119" s="151">
        <f>D94+D107+D85+D99</f>
        <v>8</v>
      </c>
      <c r="E119" s="151">
        <f>E94+E107+E85+E99</f>
        <v>1</v>
      </c>
      <c r="F119" s="11">
        <f>F94+F107+F85+F99</f>
        <v>9</v>
      </c>
      <c r="G119" s="151">
        <f>G94+G107+G85+G99</f>
        <v>3</v>
      </c>
      <c r="H119" s="151">
        <f>H94+H107+H85+H99</f>
        <v>0</v>
      </c>
      <c r="I119" s="11">
        <f>I94+I107+I85+I99</f>
        <v>3</v>
      </c>
      <c r="J119" s="74">
        <f>J94+J107+J85+J99</f>
        <v>0</v>
      </c>
      <c r="K119" s="15">
        <f>K94+K107+K85+K99</f>
        <v>0</v>
      </c>
      <c r="L119" s="11">
        <f>L94+L107+L85+L99</f>
        <v>0</v>
      </c>
      <c r="M119" s="74">
        <f>M94+M107+M85+M99</f>
        <v>0</v>
      </c>
      <c r="N119" s="151">
        <f>N94+N107+N85+N99</f>
        <v>0</v>
      </c>
      <c r="O119" s="149">
        <f>O94+O107+O85+O99</f>
        <v>0</v>
      </c>
      <c r="P119" s="74">
        <f>P94+P107+P85+P99</f>
        <v>0</v>
      </c>
      <c r="Q119" s="15">
        <f>Q94+Q107+Q85+Q99</f>
        <v>0</v>
      </c>
      <c r="R119" s="11">
        <f>R94+R107+R85+R99</f>
        <v>0</v>
      </c>
      <c r="S119" s="150">
        <f>S94+S107+S85+S99</f>
        <v>0</v>
      </c>
      <c r="T119" s="150">
        <f>T94+T107+T85+T99</f>
        <v>0</v>
      </c>
      <c r="U119" s="149">
        <f>U94+U107+U85+U99</f>
        <v>0</v>
      </c>
      <c r="V119" s="133">
        <f>V94+V107+V85+V99</f>
        <v>1</v>
      </c>
      <c r="W119" s="132">
        <f>W94+W107+W85+W99</f>
        <v>0</v>
      </c>
      <c r="X119" s="11">
        <f>X94+X107+X85+X99</f>
        <v>1</v>
      </c>
      <c r="Y119" s="148">
        <f>Y94+Y107+Y85+Y99</f>
        <v>12</v>
      </c>
      <c r="Z119" s="148">
        <f>Z94+Z107+Z85+Z99</f>
        <v>1</v>
      </c>
      <c r="AA119" s="9">
        <f>AA94+AA107+AA85+AA99</f>
        <v>13</v>
      </c>
    </row>
    <row r="120" spans="1:27" s="2" customFormat="1" ht="13.8" thickBot="1" x14ac:dyDescent="0.3">
      <c r="A120" s="144" t="s">
        <v>0</v>
      </c>
      <c r="B120" s="147"/>
      <c r="C120" s="147"/>
      <c r="D120" s="146">
        <f>SUBTOTAL(9,D82:D115)</f>
        <v>430</v>
      </c>
      <c r="E120" s="143">
        <f>SUBTOTAL(9,E82:E115)</f>
        <v>88</v>
      </c>
      <c r="F120" s="142">
        <f>SUBTOTAL(9,F82:F115)</f>
        <v>518</v>
      </c>
      <c r="G120" s="145">
        <f>SUBTOTAL(9,G82:G115)</f>
        <v>32</v>
      </c>
      <c r="H120" s="143">
        <f>SUBTOTAL(9,H82:H115)</f>
        <v>14</v>
      </c>
      <c r="I120" s="142">
        <f>SUBTOTAL(9,I82:I115)</f>
        <v>46</v>
      </c>
      <c r="J120" s="144">
        <f>SUBTOTAL(9,J82:J115)</f>
        <v>2</v>
      </c>
      <c r="K120" s="143">
        <f>SUBTOTAL(9,K82:K115)</f>
        <v>0</v>
      </c>
      <c r="L120" s="143">
        <f>SUBTOTAL(9,L82:L115)</f>
        <v>2</v>
      </c>
      <c r="M120" s="144">
        <f>SUBTOTAL(9,M82:M115)</f>
        <v>6</v>
      </c>
      <c r="N120" s="143">
        <f>SUBTOTAL(9,N82:N115)</f>
        <v>1</v>
      </c>
      <c r="O120" s="142">
        <f>SUBTOTAL(9,O82:O115)</f>
        <v>7</v>
      </c>
      <c r="P120" s="144">
        <f>SUBTOTAL(9,P82:P115)</f>
        <v>7</v>
      </c>
      <c r="Q120" s="143">
        <f>SUBTOTAL(9,Q82:Q115)</f>
        <v>1</v>
      </c>
      <c r="R120" s="142">
        <f>SUBTOTAL(9,R82:R115)</f>
        <v>8</v>
      </c>
      <c r="S120" s="145">
        <f>SUBTOTAL(9,S82:S115)</f>
        <v>2</v>
      </c>
      <c r="T120" s="143">
        <f>SUBTOTAL(9,T82:T115)</f>
        <v>0</v>
      </c>
      <c r="U120" s="142">
        <f>SUBTOTAL(9,U82:U115)</f>
        <v>2</v>
      </c>
      <c r="V120" s="144">
        <f>SUBTOTAL(9,V82:V115)</f>
        <v>7</v>
      </c>
      <c r="W120" s="143">
        <f>SUBTOTAL(9,W82:W115)</f>
        <v>5</v>
      </c>
      <c r="X120" s="142">
        <f>SUBTOTAL(9,X82:X115)</f>
        <v>12</v>
      </c>
      <c r="Y120" s="143">
        <f>SUM(Y116:Y119)</f>
        <v>486</v>
      </c>
      <c r="Z120" s="143">
        <f>SUM(Z116:Z119)</f>
        <v>109</v>
      </c>
      <c r="AA120" s="142">
        <f>SUM(AA116:AA119)</f>
        <v>595</v>
      </c>
    </row>
    <row r="121" spans="1:27" s="139" customFormat="1" ht="13.8" thickBot="1" x14ac:dyDescent="0.3">
      <c r="A121" s="62"/>
      <c r="B121" s="61"/>
      <c r="C121" s="141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40"/>
    </row>
    <row r="122" spans="1:27" ht="13.8" thickBot="1" x14ac:dyDescent="0.3">
      <c r="A122" s="119" t="s">
        <v>47</v>
      </c>
      <c r="B122" s="118"/>
      <c r="C122" s="118"/>
      <c r="D122" s="138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6"/>
      <c r="AA122" s="135"/>
    </row>
    <row r="123" spans="1:27" x14ac:dyDescent="0.25">
      <c r="A123" s="25"/>
      <c r="B123" s="24"/>
      <c r="C123" s="14"/>
      <c r="D123" s="23"/>
      <c r="E123" s="22"/>
      <c r="F123" s="54"/>
      <c r="G123" s="55"/>
      <c r="H123" s="55"/>
      <c r="I123" s="55"/>
      <c r="J123" s="23"/>
      <c r="K123" s="22"/>
      <c r="L123" s="54"/>
      <c r="M123" s="23"/>
      <c r="N123" s="55"/>
      <c r="O123" s="55"/>
      <c r="P123" s="23"/>
      <c r="Q123" s="22"/>
      <c r="R123" s="54"/>
      <c r="S123" s="55"/>
      <c r="T123" s="55"/>
      <c r="U123" s="55"/>
      <c r="V123" s="23"/>
      <c r="W123" s="22"/>
      <c r="X123" s="54"/>
      <c r="Y123" s="53"/>
      <c r="Z123" s="53"/>
      <c r="AA123" s="21"/>
    </row>
    <row r="124" spans="1:27" s="2" customFormat="1" x14ac:dyDescent="0.25">
      <c r="A124" s="25" t="s">
        <v>46</v>
      </c>
      <c r="B124" s="100">
        <v>5520</v>
      </c>
      <c r="C124" s="49">
        <v>7</v>
      </c>
      <c r="D124" s="48">
        <v>1</v>
      </c>
      <c r="E124" s="47">
        <v>3</v>
      </c>
      <c r="F124" s="46">
        <f>D124+E124</f>
        <v>4</v>
      </c>
      <c r="G124" s="99"/>
      <c r="H124" s="99"/>
      <c r="I124" s="98">
        <f>G124+H124</f>
        <v>0</v>
      </c>
      <c r="J124" s="48"/>
      <c r="K124" s="47"/>
      <c r="L124" s="46">
        <f>J124+K124</f>
        <v>0</v>
      </c>
      <c r="M124" s="48">
        <v>3</v>
      </c>
      <c r="N124" s="99">
        <v>0</v>
      </c>
      <c r="O124" s="98">
        <f>M124+N124</f>
        <v>3</v>
      </c>
      <c r="P124" s="48">
        <v>0</v>
      </c>
      <c r="Q124" s="47">
        <v>1</v>
      </c>
      <c r="R124" s="46">
        <f>P124+Q124</f>
        <v>1</v>
      </c>
      <c r="S124" s="99">
        <v>9</v>
      </c>
      <c r="T124" s="99">
        <v>7</v>
      </c>
      <c r="U124" s="98">
        <f>S124+T124</f>
        <v>16</v>
      </c>
      <c r="V124" s="48"/>
      <c r="W124" s="47"/>
      <c r="X124" s="46">
        <f>V124+W124</f>
        <v>0</v>
      </c>
      <c r="Y124" s="131">
        <f>D124+G124+J124+M124+P124+S124+V124</f>
        <v>13</v>
      </c>
      <c r="Z124" s="131">
        <f>E124+H124+K124+N124+Q124+T124+W124</f>
        <v>11</v>
      </c>
      <c r="AA124" s="44">
        <f>Y124+Z124</f>
        <v>24</v>
      </c>
    </row>
    <row r="125" spans="1:27" s="2" customFormat="1" x14ac:dyDescent="0.25">
      <c r="A125" s="25" t="s">
        <v>45</v>
      </c>
      <c r="B125" s="100">
        <v>5580</v>
      </c>
      <c r="C125" s="49">
        <v>7</v>
      </c>
      <c r="D125" s="48">
        <v>0</v>
      </c>
      <c r="E125" s="47">
        <v>3</v>
      </c>
      <c r="F125" s="46">
        <f>D125+E125</f>
        <v>3</v>
      </c>
      <c r="G125" s="99"/>
      <c r="H125" s="99"/>
      <c r="I125" s="98">
        <f>G125+H125</f>
        <v>0</v>
      </c>
      <c r="J125" s="48"/>
      <c r="K125" s="47"/>
      <c r="L125" s="46">
        <f>J125+K125</f>
        <v>0</v>
      </c>
      <c r="M125" s="48">
        <v>1</v>
      </c>
      <c r="N125" s="99">
        <v>1</v>
      </c>
      <c r="O125" s="98">
        <f>M125+N125</f>
        <v>2</v>
      </c>
      <c r="P125" s="48"/>
      <c r="Q125" s="47"/>
      <c r="R125" s="46">
        <f>P125+Q125</f>
        <v>0</v>
      </c>
      <c r="S125" s="99">
        <v>1</v>
      </c>
      <c r="T125" s="99">
        <v>1</v>
      </c>
      <c r="U125" s="98">
        <f>S125+T125</f>
        <v>2</v>
      </c>
      <c r="V125" s="48"/>
      <c r="W125" s="47"/>
      <c r="X125" s="46">
        <f>V125+W125</f>
        <v>0</v>
      </c>
      <c r="Y125" s="131">
        <f>D125+G125+J125+M125+P125+S125+V125</f>
        <v>2</v>
      </c>
      <c r="Z125" s="131">
        <f>E125+H125+K125+N125+Q125+T125+W125</f>
        <v>5</v>
      </c>
      <c r="AA125" s="44">
        <f>Y125+Z125</f>
        <v>7</v>
      </c>
    </row>
    <row r="126" spans="1:27" s="2" customFormat="1" x14ac:dyDescent="0.25">
      <c r="A126" s="25" t="s">
        <v>44</v>
      </c>
      <c r="B126" s="100">
        <v>5600</v>
      </c>
      <c r="C126" s="49">
        <v>7</v>
      </c>
      <c r="D126" s="48">
        <v>0</v>
      </c>
      <c r="E126" s="47">
        <v>1</v>
      </c>
      <c r="F126" s="46">
        <f>D126+E126</f>
        <v>1</v>
      </c>
      <c r="G126" s="99"/>
      <c r="H126" s="99"/>
      <c r="I126" s="98">
        <f>G126+H126</f>
        <v>0</v>
      </c>
      <c r="J126" s="48"/>
      <c r="K126" s="47"/>
      <c r="L126" s="46">
        <f>J126+K126</f>
        <v>0</v>
      </c>
      <c r="M126" s="48"/>
      <c r="N126" s="99"/>
      <c r="O126" s="98">
        <f>M126+N126</f>
        <v>0</v>
      </c>
      <c r="P126" s="48"/>
      <c r="Q126" s="47"/>
      <c r="R126" s="46">
        <f>P126+Q126</f>
        <v>0</v>
      </c>
      <c r="S126" s="99"/>
      <c r="T126" s="99"/>
      <c r="U126" s="98">
        <f>S126+T126</f>
        <v>0</v>
      </c>
      <c r="V126" s="48"/>
      <c r="W126" s="47"/>
      <c r="X126" s="46">
        <f>V126+W126</f>
        <v>0</v>
      </c>
      <c r="Y126" s="131">
        <f>D126+G126+J126+M126+P126+S126+V126</f>
        <v>0</v>
      </c>
      <c r="Z126" s="131">
        <f>E126+H126+K126+N126+Q126+T126+W126</f>
        <v>1</v>
      </c>
      <c r="AA126" s="44">
        <f>Y126+Z126</f>
        <v>1</v>
      </c>
    </row>
    <row r="127" spans="1:27" s="2" customFormat="1" ht="13.8" thickBot="1" x14ac:dyDescent="0.3">
      <c r="A127" s="25" t="s">
        <v>43</v>
      </c>
      <c r="B127" s="100">
        <v>5620</v>
      </c>
      <c r="C127" s="49">
        <v>7</v>
      </c>
      <c r="D127" s="48">
        <v>1</v>
      </c>
      <c r="E127" s="47">
        <v>2</v>
      </c>
      <c r="F127" s="46">
        <f>D127+E127</f>
        <v>3</v>
      </c>
      <c r="G127" s="99"/>
      <c r="H127" s="99"/>
      <c r="I127" s="98">
        <f>G127+H127</f>
        <v>0</v>
      </c>
      <c r="J127" s="48"/>
      <c r="K127" s="47"/>
      <c r="L127" s="46">
        <f>J127+K127</f>
        <v>0</v>
      </c>
      <c r="M127" s="48">
        <v>0</v>
      </c>
      <c r="N127" s="99">
        <v>1</v>
      </c>
      <c r="O127" s="98">
        <f>M127+N127</f>
        <v>1</v>
      </c>
      <c r="P127" s="48"/>
      <c r="Q127" s="47"/>
      <c r="R127" s="134">
        <f>P127+Q127</f>
        <v>0</v>
      </c>
      <c r="S127" s="99">
        <v>1</v>
      </c>
      <c r="T127" s="99">
        <v>4</v>
      </c>
      <c r="U127" s="98">
        <f>S127+T127</f>
        <v>5</v>
      </c>
      <c r="V127" s="48"/>
      <c r="W127" s="47"/>
      <c r="X127" s="46">
        <f>V127+W127</f>
        <v>0</v>
      </c>
      <c r="Y127" s="131">
        <f>D127+G127+J127+M127+P127+S127+V127</f>
        <v>2</v>
      </c>
      <c r="Z127" s="131">
        <f>E127+H127+K127+N127+Q127+T127+W127</f>
        <v>7</v>
      </c>
      <c r="AA127" s="44">
        <f>Y127+Z127</f>
        <v>9</v>
      </c>
    </row>
    <row r="128" spans="1:27" s="2" customFormat="1" ht="13.8" thickBot="1" x14ac:dyDescent="0.3">
      <c r="A128" s="94" t="s">
        <v>42</v>
      </c>
      <c r="B128" s="93"/>
      <c r="C128" s="93"/>
      <c r="D128" s="92">
        <f>SUBTOTAL(9,D124:D127)</f>
        <v>2</v>
      </c>
      <c r="E128" s="91">
        <f>SUBTOTAL(9,E124:E127)</f>
        <v>9</v>
      </c>
      <c r="F128" s="90">
        <f>SUBTOTAL(9,F124:F127)</f>
        <v>11</v>
      </c>
      <c r="G128" s="92">
        <f>SUBTOTAL(9,G124:G127)</f>
        <v>0</v>
      </c>
      <c r="H128" s="91">
        <f>SUBTOTAL(9,H124:H127)</f>
        <v>0</v>
      </c>
      <c r="I128" s="90">
        <f>SUBTOTAL(9,I124:I127)</f>
        <v>0</v>
      </c>
      <c r="J128" s="92">
        <f>SUBTOTAL(9,J124:J127)</f>
        <v>0</v>
      </c>
      <c r="K128" s="91">
        <f>SUBTOTAL(9,K124:K127)</f>
        <v>0</v>
      </c>
      <c r="L128" s="90">
        <f>SUBTOTAL(9,L124:L127)</f>
        <v>0</v>
      </c>
      <c r="M128" s="92">
        <f>SUBTOTAL(9,M124:M127)</f>
        <v>4</v>
      </c>
      <c r="N128" s="91">
        <f>SUBTOTAL(9,N124:N127)</f>
        <v>2</v>
      </c>
      <c r="O128" s="90">
        <f>SUBTOTAL(9,O124:O127)</f>
        <v>6</v>
      </c>
      <c r="P128" s="92">
        <f>SUBTOTAL(9,P124:P127)</f>
        <v>0</v>
      </c>
      <c r="Q128" s="91">
        <f>SUBTOTAL(9,Q124:Q127)</f>
        <v>1</v>
      </c>
      <c r="R128" s="90">
        <f>SUBTOTAL(9,R124:R127)</f>
        <v>1</v>
      </c>
      <c r="S128" s="92">
        <f>SUBTOTAL(9,S124:S127)</f>
        <v>11</v>
      </c>
      <c r="T128" s="91">
        <f>SUBTOTAL(9,T124:T127)</f>
        <v>12</v>
      </c>
      <c r="U128" s="90">
        <f>SUBTOTAL(9,U124:U127)</f>
        <v>23</v>
      </c>
      <c r="V128" s="92">
        <f>SUBTOTAL(9,V124:V127)</f>
        <v>0</v>
      </c>
      <c r="W128" s="91">
        <f>SUBTOTAL(9,W124:W127)</f>
        <v>0</v>
      </c>
      <c r="X128" s="90">
        <f>SUBTOTAL(9,X124:X127)</f>
        <v>0</v>
      </c>
      <c r="Y128" s="130">
        <f>D128+G128+J128+M128+P128+S128+V128</f>
        <v>17</v>
      </c>
      <c r="Z128" s="89">
        <f>E128+H128+K128+N128+Q128+T128+W128</f>
        <v>24</v>
      </c>
      <c r="AA128" s="88">
        <f>SUBTOTAL(9,AA124:AA127)</f>
        <v>41</v>
      </c>
    </row>
    <row r="129" spans="1:27" x14ac:dyDescent="0.25">
      <c r="A129" s="15"/>
      <c r="B129" s="14"/>
      <c r="C129" s="14"/>
      <c r="D129" s="42"/>
      <c r="E129" s="41"/>
      <c r="F129" s="40"/>
      <c r="G129" s="41"/>
      <c r="H129" s="41"/>
      <c r="I129" s="41"/>
      <c r="J129" s="42"/>
      <c r="K129" s="41"/>
      <c r="L129" s="40"/>
      <c r="M129" s="42"/>
      <c r="N129" s="41"/>
      <c r="O129" s="41"/>
      <c r="P129" s="42"/>
      <c r="Q129" s="41"/>
      <c r="R129" s="40"/>
      <c r="S129" s="41"/>
      <c r="T129" s="41"/>
      <c r="U129" s="41"/>
      <c r="V129" s="42"/>
      <c r="W129" s="41"/>
      <c r="X129" s="40"/>
      <c r="Y129" s="39"/>
      <c r="Z129" s="39"/>
      <c r="AA129" s="38"/>
    </row>
    <row r="130" spans="1:27" s="129" customFormat="1" x14ac:dyDescent="0.25">
      <c r="A130" s="15" t="s">
        <v>41</v>
      </c>
      <c r="B130" s="14">
        <v>5540</v>
      </c>
      <c r="C130" s="14">
        <v>7</v>
      </c>
      <c r="D130" s="133">
        <v>1</v>
      </c>
      <c r="E130" s="132">
        <v>14</v>
      </c>
      <c r="F130" s="11">
        <f>D130+E130</f>
        <v>15</v>
      </c>
      <c r="G130" s="132">
        <v>1</v>
      </c>
      <c r="H130" s="132">
        <v>0</v>
      </c>
      <c r="I130" s="12">
        <f>G130+H130</f>
        <v>1</v>
      </c>
      <c r="J130" s="133"/>
      <c r="K130" s="132"/>
      <c r="L130" s="11">
        <f>J130+K130</f>
        <v>0</v>
      </c>
      <c r="M130" s="133">
        <v>2</v>
      </c>
      <c r="N130" s="132">
        <v>3</v>
      </c>
      <c r="O130" s="12">
        <f>M130+N130</f>
        <v>5</v>
      </c>
      <c r="P130" s="133"/>
      <c r="Q130" s="132"/>
      <c r="R130" s="11">
        <f>P130+Q130</f>
        <v>0</v>
      </c>
      <c r="S130" s="132">
        <v>7</v>
      </c>
      <c r="T130" s="132">
        <v>5</v>
      </c>
      <c r="U130" s="12">
        <f>S130+T130</f>
        <v>12</v>
      </c>
      <c r="V130" s="133">
        <v>1</v>
      </c>
      <c r="W130" s="132">
        <v>1</v>
      </c>
      <c r="X130" s="11">
        <f>V130+W130</f>
        <v>2</v>
      </c>
      <c r="Y130" s="10">
        <f>D130+G130+J130+M130+P130+S130+V130</f>
        <v>12</v>
      </c>
      <c r="Z130" s="10">
        <f>E130+H130+K130+N130+Q130+T130+W130</f>
        <v>23</v>
      </c>
      <c r="AA130" s="9">
        <f>F130+I130+L130+O130+R130+U130+X130</f>
        <v>35</v>
      </c>
    </row>
    <row r="131" spans="1:27" x14ac:dyDescent="0.25">
      <c r="A131" s="15"/>
      <c r="B131" s="14"/>
      <c r="C131" s="14"/>
      <c r="D131" s="42"/>
      <c r="E131" s="41"/>
      <c r="F131" s="40"/>
      <c r="G131" s="41"/>
      <c r="H131" s="41"/>
      <c r="I131" s="41"/>
      <c r="J131" s="42"/>
      <c r="K131" s="41"/>
      <c r="L131" s="40"/>
      <c r="M131" s="42"/>
      <c r="N131" s="41"/>
      <c r="O131" s="41"/>
      <c r="P131" s="42"/>
      <c r="Q131" s="41"/>
      <c r="R131" s="40"/>
      <c r="S131" s="41"/>
      <c r="T131" s="41"/>
      <c r="U131" s="41"/>
      <c r="V131" s="42"/>
      <c r="W131" s="41"/>
      <c r="X131" s="40"/>
      <c r="Y131" s="39"/>
      <c r="Z131" s="39"/>
      <c r="AA131" s="38"/>
    </row>
    <row r="132" spans="1:27" s="2" customFormat="1" x14ac:dyDescent="0.25">
      <c r="A132" s="43" t="s">
        <v>40</v>
      </c>
      <c r="B132" s="49">
        <v>5185</v>
      </c>
      <c r="C132" s="49">
        <v>7</v>
      </c>
      <c r="D132" s="48"/>
      <c r="E132" s="47"/>
      <c r="F132" s="46">
        <f>D132+E132</f>
        <v>0</v>
      </c>
      <c r="G132" s="47"/>
      <c r="H132" s="47"/>
      <c r="I132" s="46">
        <f>G132+H132</f>
        <v>0</v>
      </c>
      <c r="J132" s="48"/>
      <c r="K132" s="47"/>
      <c r="L132" s="46">
        <f>J132+K132</f>
        <v>0</v>
      </c>
      <c r="M132" s="48">
        <v>0</v>
      </c>
      <c r="N132" s="47">
        <v>1</v>
      </c>
      <c r="O132" s="46">
        <f>M132+N132</f>
        <v>1</v>
      </c>
      <c r="P132" s="48"/>
      <c r="Q132" s="47"/>
      <c r="R132" s="46">
        <f>P132+Q132</f>
        <v>0</v>
      </c>
      <c r="S132" s="47">
        <v>0</v>
      </c>
      <c r="T132" s="47">
        <v>1</v>
      </c>
      <c r="U132" s="51">
        <f>S132+T132</f>
        <v>1</v>
      </c>
      <c r="V132" s="48"/>
      <c r="W132" s="47"/>
      <c r="X132" s="46">
        <f>V132+W132</f>
        <v>0</v>
      </c>
      <c r="Y132" s="131">
        <f>D132+G132+J132+M132+P132+S132+V132</f>
        <v>0</v>
      </c>
      <c r="Z132" s="131">
        <f>E132+H132+K132+N132+Q132+T132+W132</f>
        <v>2</v>
      </c>
      <c r="AA132" s="44">
        <f>F132+I132+L132+O132+R132+U132+X132</f>
        <v>2</v>
      </c>
    </row>
    <row r="133" spans="1:27" s="2" customFormat="1" x14ac:dyDescent="0.25">
      <c r="A133" s="43" t="s">
        <v>39</v>
      </c>
      <c r="B133" s="49">
        <v>5180</v>
      </c>
      <c r="C133" s="49">
        <v>7</v>
      </c>
      <c r="D133" s="48">
        <v>2</v>
      </c>
      <c r="E133" s="47">
        <v>10</v>
      </c>
      <c r="F133" s="46">
        <f>D133+E133</f>
        <v>12</v>
      </c>
      <c r="G133" s="99"/>
      <c r="H133" s="99"/>
      <c r="I133" s="98">
        <f>G133+H133</f>
        <v>0</v>
      </c>
      <c r="J133" s="48">
        <v>0</v>
      </c>
      <c r="K133" s="47">
        <v>1</v>
      </c>
      <c r="L133" s="46">
        <f>J133+K133</f>
        <v>1</v>
      </c>
      <c r="M133" s="48">
        <v>0</v>
      </c>
      <c r="N133" s="99">
        <v>1</v>
      </c>
      <c r="O133" s="98">
        <f>M133+N133</f>
        <v>1</v>
      </c>
      <c r="P133" s="48"/>
      <c r="Q133" s="47"/>
      <c r="R133" s="46">
        <f>P133+Q133</f>
        <v>0</v>
      </c>
      <c r="S133" s="99">
        <v>0</v>
      </c>
      <c r="T133" s="99">
        <v>2</v>
      </c>
      <c r="U133" s="98">
        <f>S133+T133</f>
        <v>2</v>
      </c>
      <c r="V133" s="48">
        <v>0</v>
      </c>
      <c r="W133" s="47">
        <v>3</v>
      </c>
      <c r="X133" s="46">
        <f>V133+W133</f>
        <v>3</v>
      </c>
      <c r="Y133" s="131">
        <f>D133+G133+J133+M133+P133+S133+V133</f>
        <v>2</v>
      </c>
      <c r="Z133" s="131">
        <f>E133+H133+K133+N133+Q133+T133+W133</f>
        <v>17</v>
      </c>
      <c r="AA133" s="44">
        <f>F133+I133+L133+O133+R133+U133+X133</f>
        <v>19</v>
      </c>
    </row>
    <row r="134" spans="1:27" s="2" customFormat="1" ht="13.8" thickBot="1" x14ac:dyDescent="0.3">
      <c r="A134" s="43" t="s">
        <v>38</v>
      </c>
      <c r="B134" s="49">
        <v>5180</v>
      </c>
      <c r="C134" s="49">
        <v>9</v>
      </c>
      <c r="D134" s="48">
        <v>0</v>
      </c>
      <c r="E134" s="47">
        <v>2</v>
      </c>
      <c r="F134" s="46">
        <f>D134+E134</f>
        <v>2</v>
      </c>
      <c r="G134" s="47"/>
      <c r="H134" s="47"/>
      <c r="I134" s="51">
        <f>G134+H134</f>
        <v>0</v>
      </c>
      <c r="J134" s="48"/>
      <c r="K134" s="47"/>
      <c r="L134" s="46">
        <f>J134+K134</f>
        <v>0</v>
      </c>
      <c r="M134" s="48"/>
      <c r="N134" s="47"/>
      <c r="O134" s="51">
        <f>M134+N134</f>
        <v>0</v>
      </c>
      <c r="P134" s="48"/>
      <c r="Q134" s="47"/>
      <c r="R134" s="46">
        <f>P134+Q134</f>
        <v>0</v>
      </c>
      <c r="S134" s="47">
        <v>0</v>
      </c>
      <c r="T134" s="47">
        <v>2</v>
      </c>
      <c r="U134" s="51">
        <f>S134+T134</f>
        <v>2</v>
      </c>
      <c r="V134" s="48"/>
      <c r="W134" s="47"/>
      <c r="X134" s="46">
        <f>V134+W134</f>
        <v>0</v>
      </c>
      <c r="Y134" s="45">
        <f>D134+G134+J134+M134+P134+S134+V134</f>
        <v>0</v>
      </c>
      <c r="Z134" s="45">
        <f>E134+H134+K134+N134+Q134+T134+W134</f>
        <v>4</v>
      </c>
      <c r="AA134" s="44">
        <f>F134+I134+L134+O134+R134+U134+X134</f>
        <v>4</v>
      </c>
    </row>
    <row r="135" spans="1:27" s="2" customFormat="1" ht="13.8" thickBot="1" x14ac:dyDescent="0.3">
      <c r="A135" s="107" t="s">
        <v>37</v>
      </c>
      <c r="B135" s="93"/>
      <c r="C135" s="93"/>
      <c r="D135" s="92">
        <f>SUBTOTAL(9,D132:D134)</f>
        <v>2</v>
      </c>
      <c r="E135" s="91">
        <f>SUBTOTAL(9,E132:E134)</f>
        <v>12</v>
      </c>
      <c r="F135" s="90">
        <f>SUBTOTAL(9,F132:F134)</f>
        <v>14</v>
      </c>
      <c r="G135" s="91">
        <f>SUBTOTAL(9,G132:G134)</f>
        <v>0</v>
      </c>
      <c r="H135" s="91">
        <f>SUBTOTAL(9,H132:H134)</f>
        <v>0</v>
      </c>
      <c r="I135" s="91">
        <f>SUBTOTAL(9,I132:I134)</f>
        <v>0</v>
      </c>
      <c r="J135" s="92">
        <f>SUBTOTAL(9,J132:J134)</f>
        <v>0</v>
      </c>
      <c r="K135" s="91">
        <f>SUBTOTAL(9,K132:K134)</f>
        <v>1</v>
      </c>
      <c r="L135" s="90">
        <f>SUBTOTAL(9,L132:L134)</f>
        <v>1</v>
      </c>
      <c r="M135" s="92">
        <f>SUBTOTAL(9,M132:M134)</f>
        <v>0</v>
      </c>
      <c r="N135" s="91">
        <f>SUBTOTAL(9,N132:N134)</f>
        <v>2</v>
      </c>
      <c r="O135" s="91">
        <f>SUBTOTAL(9,O132:O134)</f>
        <v>2</v>
      </c>
      <c r="P135" s="92">
        <f>SUBTOTAL(9,P132:P134)</f>
        <v>0</v>
      </c>
      <c r="Q135" s="91">
        <f>SUBTOTAL(9,Q132:Q134)</f>
        <v>0</v>
      </c>
      <c r="R135" s="90">
        <f>SUBTOTAL(9,R132:R134)</f>
        <v>0</v>
      </c>
      <c r="S135" s="91">
        <f>SUBTOTAL(9,S132:S134)</f>
        <v>0</v>
      </c>
      <c r="T135" s="91">
        <f>SUBTOTAL(9,T132:T134)</f>
        <v>5</v>
      </c>
      <c r="U135" s="91">
        <f>SUBTOTAL(9,U132:U134)</f>
        <v>5</v>
      </c>
      <c r="V135" s="92">
        <f>SUBTOTAL(9,V132:V134)</f>
        <v>0</v>
      </c>
      <c r="W135" s="91">
        <f>SUBTOTAL(9,W132:W134)</f>
        <v>3</v>
      </c>
      <c r="X135" s="90">
        <f>SUBTOTAL(9,X132:X134)</f>
        <v>3</v>
      </c>
      <c r="Y135" s="89">
        <f>D135+G135+J135+M135+P135+S135+V135</f>
        <v>2</v>
      </c>
      <c r="Z135" s="89">
        <f>E135+H135+K135+N135+Q135+T135+W135</f>
        <v>23</v>
      </c>
      <c r="AA135" s="88">
        <f>SUBTOTAL(9,AA132:AA134)</f>
        <v>25</v>
      </c>
    </row>
    <row r="136" spans="1:27" x14ac:dyDescent="0.25">
      <c r="A136" s="15"/>
      <c r="B136" s="14"/>
      <c r="C136" s="14"/>
      <c r="D136" s="42"/>
      <c r="E136" s="41"/>
      <c r="F136" s="40"/>
      <c r="G136" s="41"/>
      <c r="H136" s="41"/>
      <c r="I136" s="41"/>
      <c r="J136" s="42"/>
      <c r="K136" s="41"/>
      <c r="L136" s="40"/>
      <c r="M136" s="42"/>
      <c r="N136" s="41"/>
      <c r="O136" s="41"/>
      <c r="P136" s="42"/>
      <c r="Q136" s="41"/>
      <c r="R136" s="40"/>
      <c r="S136" s="41"/>
      <c r="T136" s="41"/>
      <c r="U136" s="41"/>
      <c r="V136" s="42"/>
      <c r="W136" s="41"/>
      <c r="X136" s="40"/>
      <c r="Y136" s="39"/>
      <c r="Z136" s="39"/>
      <c r="AA136" s="38"/>
    </row>
    <row r="137" spans="1:27" s="2" customFormat="1" x14ac:dyDescent="0.25">
      <c r="A137" s="43" t="s">
        <v>36</v>
      </c>
      <c r="B137" s="49">
        <v>5160</v>
      </c>
      <c r="C137" s="49">
        <v>7</v>
      </c>
      <c r="D137" s="48">
        <v>4</v>
      </c>
      <c r="E137" s="47">
        <v>17</v>
      </c>
      <c r="F137" s="46">
        <f>D137+E137</f>
        <v>21</v>
      </c>
      <c r="G137" s="47">
        <v>0</v>
      </c>
      <c r="H137" s="47">
        <v>1</v>
      </c>
      <c r="I137" s="51">
        <f>G137+H137</f>
        <v>1</v>
      </c>
      <c r="J137" s="48"/>
      <c r="K137" s="47"/>
      <c r="L137" s="46">
        <f>J137+K137</f>
        <v>0</v>
      </c>
      <c r="M137" s="48">
        <v>0</v>
      </c>
      <c r="N137" s="47">
        <v>2</v>
      </c>
      <c r="O137" s="51">
        <f>M137+N137</f>
        <v>2</v>
      </c>
      <c r="P137" s="48">
        <v>0</v>
      </c>
      <c r="Q137" s="47">
        <v>1</v>
      </c>
      <c r="R137" s="46">
        <f>P137+Q137</f>
        <v>1</v>
      </c>
      <c r="S137" s="47">
        <v>2</v>
      </c>
      <c r="T137" s="47">
        <v>12</v>
      </c>
      <c r="U137" s="51">
        <f>S137+T137</f>
        <v>14</v>
      </c>
      <c r="V137" s="48">
        <v>0</v>
      </c>
      <c r="W137" s="47">
        <v>2</v>
      </c>
      <c r="X137" s="46">
        <f>V137+W137</f>
        <v>2</v>
      </c>
      <c r="Y137" s="45">
        <f>D137+G137+J137+M137+P137+S137+V137</f>
        <v>6</v>
      </c>
      <c r="Z137" s="45">
        <f>E137+H137+K137+N137+Q137+T137+W137</f>
        <v>35</v>
      </c>
      <c r="AA137" s="44">
        <f>F137+I137+L137+O137+R137+U137+X137</f>
        <v>41</v>
      </c>
    </row>
    <row r="138" spans="1:27" s="2" customFormat="1" ht="13.8" thickBot="1" x14ac:dyDescent="0.3">
      <c r="A138" s="43" t="s">
        <v>35</v>
      </c>
      <c r="B138" s="49">
        <v>5160</v>
      </c>
      <c r="C138" s="49">
        <v>9</v>
      </c>
      <c r="D138" s="48"/>
      <c r="E138" s="47"/>
      <c r="F138" s="46">
        <f>D138+E138</f>
        <v>0</v>
      </c>
      <c r="G138" s="47"/>
      <c r="H138" s="47"/>
      <c r="I138" s="51">
        <f>G138+H138</f>
        <v>0</v>
      </c>
      <c r="J138" s="48"/>
      <c r="K138" s="47"/>
      <c r="L138" s="46">
        <f>J138+K138</f>
        <v>0</v>
      </c>
      <c r="M138" s="48">
        <v>0</v>
      </c>
      <c r="N138" s="47">
        <v>1</v>
      </c>
      <c r="O138" s="51">
        <f>M138+N138</f>
        <v>1</v>
      </c>
      <c r="P138" s="48"/>
      <c r="Q138" s="47"/>
      <c r="R138" s="46">
        <f>P138+Q138</f>
        <v>0</v>
      </c>
      <c r="S138" s="47">
        <v>1</v>
      </c>
      <c r="T138" s="47">
        <v>7</v>
      </c>
      <c r="U138" s="51">
        <f>S138+T138</f>
        <v>8</v>
      </c>
      <c r="V138" s="48"/>
      <c r="W138" s="47"/>
      <c r="X138" s="46">
        <f>V138+W138</f>
        <v>0</v>
      </c>
      <c r="Y138" s="45">
        <f>D138+G138+J138+M138+P138+S138+V138</f>
        <v>1</v>
      </c>
      <c r="Z138" s="45">
        <f>E138+H138+K138+N138+Q138+T138+W138</f>
        <v>8</v>
      </c>
      <c r="AA138" s="44">
        <f>F138+I138+L138+O138+R138+U138+X138</f>
        <v>9</v>
      </c>
    </row>
    <row r="139" spans="1:27" s="2" customFormat="1" ht="13.8" thickBot="1" x14ac:dyDescent="0.3">
      <c r="A139" s="107" t="s">
        <v>34</v>
      </c>
      <c r="B139" s="93"/>
      <c r="C139" s="93"/>
      <c r="D139" s="92">
        <f>SUBTOTAL(9,D137:D138)</f>
        <v>4</v>
      </c>
      <c r="E139" s="91">
        <f>SUBTOTAL(9,E137:E138)</f>
        <v>17</v>
      </c>
      <c r="F139" s="90">
        <f>SUBTOTAL(9,F137:F138)</f>
        <v>21</v>
      </c>
      <c r="G139" s="91">
        <f>SUBTOTAL(9,G137:G138)</f>
        <v>0</v>
      </c>
      <c r="H139" s="91">
        <f>SUBTOTAL(9,H137:H138)</f>
        <v>1</v>
      </c>
      <c r="I139" s="91">
        <f>SUBTOTAL(9,I137:I138)</f>
        <v>1</v>
      </c>
      <c r="J139" s="92">
        <f>SUBTOTAL(9,J137:J138)</f>
        <v>0</v>
      </c>
      <c r="K139" s="91">
        <f>SUBTOTAL(9,K137:K138)</f>
        <v>0</v>
      </c>
      <c r="L139" s="90">
        <f>SUBTOTAL(9,L137:L138)</f>
        <v>0</v>
      </c>
      <c r="M139" s="92">
        <f>SUBTOTAL(9,M137:M138)</f>
        <v>0</v>
      </c>
      <c r="N139" s="91">
        <f>SUBTOTAL(9,N137:N138)</f>
        <v>3</v>
      </c>
      <c r="O139" s="91">
        <f>SUBTOTAL(9,O137:O138)</f>
        <v>3</v>
      </c>
      <c r="P139" s="92">
        <f>SUBTOTAL(9,P137:P138)</f>
        <v>0</v>
      </c>
      <c r="Q139" s="91">
        <f>SUBTOTAL(9,Q137:Q138)</f>
        <v>1</v>
      </c>
      <c r="R139" s="90">
        <f>SUBTOTAL(9,R137:R138)</f>
        <v>1</v>
      </c>
      <c r="S139" s="91">
        <f>SUBTOTAL(9,S137:S138)</f>
        <v>3</v>
      </c>
      <c r="T139" s="91">
        <f>SUBTOTAL(9,T137:T138)</f>
        <v>19</v>
      </c>
      <c r="U139" s="91">
        <f>SUBTOTAL(9,U137:U138)</f>
        <v>22</v>
      </c>
      <c r="V139" s="92">
        <f>SUBTOTAL(9,V137:V138)</f>
        <v>0</v>
      </c>
      <c r="W139" s="91">
        <f>SUBTOTAL(9,W137:W138)</f>
        <v>2</v>
      </c>
      <c r="X139" s="90">
        <f>SUBTOTAL(9,X137:X138)</f>
        <v>2</v>
      </c>
      <c r="Y139" s="89">
        <f>D139+G139+J139+M139+P139+S139+V139</f>
        <v>7</v>
      </c>
      <c r="Z139" s="89">
        <f>E139+H139+K139+N139+Q139+T139+W139</f>
        <v>43</v>
      </c>
      <c r="AA139" s="88">
        <f>SUBTOTAL(9,AA137:AA138)</f>
        <v>50</v>
      </c>
    </row>
    <row r="140" spans="1:27" x14ac:dyDescent="0.25">
      <c r="A140" s="25"/>
      <c r="B140" s="24"/>
      <c r="C140" s="14"/>
      <c r="D140" s="42"/>
      <c r="E140" s="41"/>
      <c r="F140" s="40"/>
      <c r="G140" s="103"/>
      <c r="H140" s="103"/>
      <c r="I140" s="103"/>
      <c r="J140" s="42"/>
      <c r="K140" s="41"/>
      <c r="L140" s="40"/>
      <c r="M140" s="42"/>
      <c r="N140" s="103"/>
      <c r="O140" s="103"/>
      <c r="P140" s="42"/>
      <c r="Q140" s="41"/>
      <c r="R140" s="40"/>
      <c r="S140" s="103"/>
      <c r="T140" s="103"/>
      <c r="U140" s="103"/>
      <c r="V140" s="42"/>
      <c r="W140" s="41"/>
      <c r="X140" s="40"/>
      <c r="Y140" s="102"/>
      <c r="Z140" s="102"/>
      <c r="AA140" s="38"/>
    </row>
    <row r="141" spans="1:27" s="194" customFormat="1" x14ac:dyDescent="0.25">
      <c r="A141" s="15" t="s">
        <v>33</v>
      </c>
      <c r="B141" s="14">
        <v>5560</v>
      </c>
      <c r="C141" s="14">
        <v>7</v>
      </c>
      <c r="D141" s="133">
        <v>2</v>
      </c>
      <c r="E141" s="132">
        <v>8</v>
      </c>
      <c r="F141" s="11">
        <f>D141+E141</f>
        <v>10</v>
      </c>
      <c r="G141" s="132"/>
      <c r="H141" s="132"/>
      <c r="I141" s="11">
        <f>G141+H141</f>
        <v>0</v>
      </c>
      <c r="J141" s="133"/>
      <c r="K141" s="132"/>
      <c r="L141" s="11">
        <f>J141+K141</f>
        <v>0</v>
      </c>
      <c r="M141" s="133">
        <v>1</v>
      </c>
      <c r="N141" s="132">
        <v>0</v>
      </c>
      <c r="O141" s="12">
        <f>M141+N141</f>
        <v>1</v>
      </c>
      <c r="P141" s="74"/>
      <c r="Q141" s="15"/>
      <c r="R141" s="11">
        <f>P141+Q141</f>
        <v>0</v>
      </c>
      <c r="S141" s="132"/>
      <c r="T141" s="132"/>
      <c r="U141" s="12">
        <f>S141+T141</f>
        <v>0</v>
      </c>
      <c r="V141" s="133"/>
      <c r="W141" s="132"/>
      <c r="X141" s="11">
        <f>V141+W141</f>
        <v>0</v>
      </c>
      <c r="Y141" s="16">
        <f>D141+G141+J141+M141+P141+S141+V141</f>
        <v>3</v>
      </c>
      <c r="Z141" s="10">
        <f>E141+H141+K141+N141+Q141+T141+W141</f>
        <v>8</v>
      </c>
      <c r="AA141" s="9">
        <f>F141+I141+L141+O141+R141+U141+X141</f>
        <v>11</v>
      </c>
    </row>
    <row r="142" spans="1:27" ht="13.8" thickBot="1" x14ac:dyDescent="0.3">
      <c r="A142" s="25"/>
      <c r="B142" s="24"/>
      <c r="C142" s="14"/>
      <c r="D142" s="42"/>
      <c r="E142" s="41"/>
      <c r="F142" s="40"/>
      <c r="G142" s="103"/>
      <c r="H142" s="103"/>
      <c r="I142" s="103"/>
      <c r="J142" s="42"/>
      <c r="K142" s="41"/>
      <c r="L142" s="40"/>
      <c r="M142" s="42"/>
      <c r="N142" s="103"/>
      <c r="O142" s="103"/>
      <c r="P142" s="42"/>
      <c r="Q142" s="41"/>
      <c r="R142" s="40"/>
      <c r="S142" s="103"/>
      <c r="T142" s="103"/>
      <c r="U142" s="103"/>
      <c r="V142" s="42"/>
      <c r="W142" s="41"/>
      <c r="X142" s="40"/>
      <c r="Y142" s="102"/>
      <c r="Z142" s="102"/>
      <c r="AA142" s="38"/>
    </row>
    <row r="143" spans="1:27" ht="13.8" thickBot="1" x14ac:dyDescent="0.3">
      <c r="A143" s="128" t="s">
        <v>32</v>
      </c>
      <c r="B143" s="127"/>
      <c r="C143" s="127"/>
      <c r="D143" s="126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4"/>
      <c r="AA143" s="123"/>
    </row>
    <row r="144" spans="1:27" s="2" customFormat="1" x14ac:dyDescent="0.25">
      <c r="A144" s="74" t="s">
        <v>5</v>
      </c>
      <c r="B144" s="14"/>
      <c r="C144" s="13">
        <v>7</v>
      </c>
      <c r="D144" s="17">
        <f>D124+D125+D126+D127+D130+D132+D133+D137+D141</f>
        <v>11</v>
      </c>
      <c r="E144" s="12">
        <f>E124+E125+E126+E127+E130+E132+E133+E137+E141</f>
        <v>58</v>
      </c>
      <c r="F144" s="11">
        <f>F124+F125+F126+F127+F130+F132+F133+F137+F141</f>
        <v>69</v>
      </c>
      <c r="G144" s="17">
        <f>G124+G125+G126+G127+G130+G132+G133+G137+G141</f>
        <v>1</v>
      </c>
      <c r="H144" s="12">
        <f>H124+H125+H126+H127+H130+H132+H133+H137+H141</f>
        <v>1</v>
      </c>
      <c r="I144" s="11">
        <f>I124+I125+I126+I127+I130+I132+I133+I137+I141</f>
        <v>2</v>
      </c>
      <c r="J144" s="17">
        <f>J124+J125+J126+J127+J130+J132+J133+J137+J141</f>
        <v>0</v>
      </c>
      <c r="K144" s="12">
        <f>K124+K125+K126+K127+K130+K132+K133+K137+K141</f>
        <v>1</v>
      </c>
      <c r="L144" s="11">
        <f>L124+L125+L126+L127+L130+L132+L133+L137+L141</f>
        <v>1</v>
      </c>
      <c r="M144" s="17">
        <f>M124+M125+M126+M127+M130+M132+M133+M137+M141</f>
        <v>7</v>
      </c>
      <c r="N144" s="12">
        <f>N124+N125+N126+N127+N130+N132+N133+N137+N141</f>
        <v>9</v>
      </c>
      <c r="O144" s="12">
        <f>O124+O125+O126+O127+O130+O132+O133+O137+O141</f>
        <v>16</v>
      </c>
      <c r="P144" s="17">
        <f>P124+P125+P126+P127+P130+P132+P133+P137+P141</f>
        <v>0</v>
      </c>
      <c r="Q144" s="12">
        <f>Q124+Q125+Q126+Q127+Q130+Q132+Q133+Q137+Q141</f>
        <v>2</v>
      </c>
      <c r="R144" s="11">
        <f>R124+R125+R126+R127+R130+R132+R133+R137+R141</f>
        <v>2</v>
      </c>
      <c r="S144" s="12">
        <f>S124+S125+S126+S127+S130+S132+S133+S137+S141</f>
        <v>20</v>
      </c>
      <c r="T144" s="12">
        <f>T124+T125+T126+T127+T130+T132+T133+T137+T141</f>
        <v>32</v>
      </c>
      <c r="U144" s="11">
        <f>U124+U125+U126+U127+U130+U132+U133+U137+U141</f>
        <v>52</v>
      </c>
      <c r="V144" s="17">
        <f>V124+V125+V126+V127+V130+V132+V133+V137+V141</f>
        <v>1</v>
      </c>
      <c r="W144" s="12">
        <f>W124+W125+W126+W127+W130+W132+W133+W137+W141</f>
        <v>6</v>
      </c>
      <c r="X144" s="11">
        <f>X124+X125+X126+X127+X130+X132+X133+X137+X141</f>
        <v>7</v>
      </c>
      <c r="Y144" s="17">
        <f>Y124+Y125+Y126+Y127+Y130+Y132+Y133+Y137+Y141</f>
        <v>40</v>
      </c>
      <c r="Z144" s="12">
        <f>Z124+Z125+Z126+Z127+Z130+Z132+Z133+Z137+Z141</f>
        <v>109</v>
      </c>
      <c r="AA144" s="11">
        <f>AA124+AA125+AA126+AA127+AA130+AA132+AA133+AA137+AA141</f>
        <v>149</v>
      </c>
    </row>
    <row r="145" spans="1:27" s="2" customFormat="1" ht="13.8" thickBot="1" x14ac:dyDescent="0.3">
      <c r="A145" s="73" t="s">
        <v>1</v>
      </c>
      <c r="B145" s="72"/>
      <c r="C145" s="122">
        <v>9</v>
      </c>
      <c r="D145" s="71">
        <f>D134+D138</f>
        <v>0</v>
      </c>
      <c r="E145" s="70">
        <f>E134+E138</f>
        <v>2</v>
      </c>
      <c r="F145" s="69">
        <f>F134+F138</f>
        <v>2</v>
      </c>
      <c r="G145" s="70">
        <f>G134+G138</f>
        <v>0</v>
      </c>
      <c r="H145" s="70">
        <f>H134+H138</f>
        <v>0</v>
      </c>
      <c r="I145" s="70">
        <f>I134+I138</f>
        <v>0</v>
      </c>
      <c r="J145" s="71">
        <f>J134+J138</f>
        <v>0</v>
      </c>
      <c r="K145" s="70">
        <f>K134+K138</f>
        <v>0</v>
      </c>
      <c r="L145" s="69">
        <f>L134+L138</f>
        <v>0</v>
      </c>
      <c r="M145" s="70">
        <f>M134+M138</f>
        <v>0</v>
      </c>
      <c r="N145" s="70">
        <f>N134+N138</f>
        <v>1</v>
      </c>
      <c r="O145" s="70">
        <f>O134+O138</f>
        <v>1</v>
      </c>
      <c r="P145" s="71">
        <f>P134+P138</f>
        <v>0</v>
      </c>
      <c r="Q145" s="70">
        <f>Q134+Q138</f>
        <v>0</v>
      </c>
      <c r="R145" s="69">
        <f>R134+R138</f>
        <v>0</v>
      </c>
      <c r="S145" s="70">
        <f>S134+S138</f>
        <v>1</v>
      </c>
      <c r="T145" s="70">
        <f>T134+T138</f>
        <v>9</v>
      </c>
      <c r="U145" s="70">
        <f>U134+U138</f>
        <v>10</v>
      </c>
      <c r="V145" s="71">
        <f>V134+V138</f>
        <v>0</v>
      </c>
      <c r="W145" s="70">
        <f>W134+W138</f>
        <v>0</v>
      </c>
      <c r="X145" s="69">
        <f>X134+X138</f>
        <v>0</v>
      </c>
      <c r="Y145" s="121">
        <f>Y134+Y138</f>
        <v>1</v>
      </c>
      <c r="Z145" s="121">
        <f>Z134+Z138</f>
        <v>12</v>
      </c>
      <c r="AA145" s="120">
        <f>AA134+AA138</f>
        <v>13</v>
      </c>
    </row>
    <row r="146" spans="1:27" s="2" customFormat="1" ht="13.8" thickBot="1" x14ac:dyDescent="0.3">
      <c r="A146" s="119" t="s">
        <v>0</v>
      </c>
      <c r="B146" s="118"/>
      <c r="C146" s="117"/>
      <c r="D146" s="116">
        <f>SUBTOTAL(9,D122:D143)</f>
        <v>11</v>
      </c>
      <c r="E146" s="115">
        <f>SUBTOTAL(9,E122:E143)</f>
        <v>60</v>
      </c>
      <c r="F146" s="114">
        <f>SUBTOTAL(9,F122:F143)</f>
        <v>71</v>
      </c>
      <c r="G146" s="116">
        <f>SUBTOTAL(9,G122:G143)</f>
        <v>1</v>
      </c>
      <c r="H146" s="115">
        <f>SUBTOTAL(9,H122:H143)</f>
        <v>1</v>
      </c>
      <c r="I146" s="114">
        <f>SUBTOTAL(9,I122:I143)</f>
        <v>2</v>
      </c>
      <c r="J146" s="116">
        <f>SUBTOTAL(9,J122:J143)</f>
        <v>0</v>
      </c>
      <c r="K146" s="115">
        <f>SUBTOTAL(9,K122:K143)</f>
        <v>1</v>
      </c>
      <c r="L146" s="114">
        <f>SUBTOTAL(9,L122:L143)</f>
        <v>1</v>
      </c>
      <c r="M146" s="116">
        <f>SUBTOTAL(9,M122:M143)</f>
        <v>7</v>
      </c>
      <c r="N146" s="115">
        <f>SUBTOTAL(9,N122:N143)</f>
        <v>10</v>
      </c>
      <c r="O146" s="114">
        <f>SUBTOTAL(9,O122:O143)</f>
        <v>17</v>
      </c>
      <c r="P146" s="116">
        <f>SUBTOTAL(9,P122:P143)</f>
        <v>0</v>
      </c>
      <c r="Q146" s="115">
        <f>SUBTOTAL(9,Q122:Q143)</f>
        <v>2</v>
      </c>
      <c r="R146" s="114">
        <f>SUBTOTAL(9,R122:R143)</f>
        <v>2</v>
      </c>
      <c r="S146" s="116">
        <f>SUBTOTAL(9,S122:S143)</f>
        <v>21</v>
      </c>
      <c r="T146" s="115">
        <f>SUBTOTAL(9,T122:T143)</f>
        <v>41</v>
      </c>
      <c r="U146" s="114">
        <f>SUBTOTAL(9,U122:U143)</f>
        <v>62</v>
      </c>
      <c r="V146" s="116">
        <f>SUBTOTAL(9,V122:V143)</f>
        <v>1</v>
      </c>
      <c r="W146" s="115">
        <f>SUBTOTAL(9,W122:W143)</f>
        <v>6</v>
      </c>
      <c r="X146" s="114">
        <f>SUBTOTAL(9,X122:X143)</f>
        <v>7</v>
      </c>
      <c r="Y146" s="116">
        <f>SUM(Y144:Y145)</f>
        <v>41</v>
      </c>
      <c r="Z146" s="115">
        <f>SUM(Z144:Z145)</f>
        <v>121</v>
      </c>
      <c r="AA146" s="114">
        <f>SUBTOTAL(9,AA122:AA143)</f>
        <v>162</v>
      </c>
    </row>
    <row r="147" spans="1:27" s="2" customFormat="1" ht="13.8" thickBot="1" x14ac:dyDescent="0.3">
      <c r="A147" s="15"/>
      <c r="B147" s="14"/>
      <c r="C147" s="14"/>
      <c r="D147" s="7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13"/>
      <c r="AA147" s="112"/>
    </row>
    <row r="148" spans="1:27" s="2" customFormat="1" ht="13.8" thickBot="1" x14ac:dyDescent="0.3">
      <c r="A148" s="111" t="s">
        <v>31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09"/>
    </row>
    <row r="149" spans="1:27" x14ac:dyDescent="0.25">
      <c r="A149" s="25"/>
      <c r="B149" s="24"/>
      <c r="C149" s="14"/>
      <c r="D149" s="42"/>
      <c r="E149" s="41"/>
      <c r="F149" s="40"/>
      <c r="G149" s="103"/>
      <c r="H149" s="103"/>
      <c r="I149" s="103"/>
      <c r="J149" s="42"/>
      <c r="K149" s="41"/>
      <c r="L149" s="40"/>
      <c r="M149" s="42"/>
      <c r="N149" s="103"/>
      <c r="O149" s="103"/>
      <c r="P149" s="42"/>
      <c r="Q149" s="41"/>
      <c r="R149" s="40"/>
      <c r="S149" s="103"/>
      <c r="T149" s="103"/>
      <c r="U149" s="103"/>
      <c r="V149" s="42"/>
      <c r="W149" s="41"/>
      <c r="X149" s="40"/>
      <c r="Y149" s="102"/>
      <c r="Z149" s="102"/>
      <c r="AA149" s="38"/>
    </row>
    <row r="150" spans="1:27" s="2" customFormat="1" x14ac:dyDescent="0.25">
      <c r="A150" s="25" t="s">
        <v>30</v>
      </c>
      <c r="B150" s="100">
        <v>6240</v>
      </c>
      <c r="C150" s="49">
        <v>7</v>
      </c>
      <c r="D150" s="48">
        <v>3</v>
      </c>
      <c r="E150" s="47">
        <v>2</v>
      </c>
      <c r="F150" s="46">
        <f>D150+E150</f>
        <v>5</v>
      </c>
      <c r="G150" s="48"/>
      <c r="H150" s="99"/>
      <c r="I150" s="98">
        <f>G150+H150</f>
        <v>0</v>
      </c>
      <c r="J150" s="48"/>
      <c r="K150" s="47"/>
      <c r="L150" s="46">
        <f>J150+K150</f>
        <v>0</v>
      </c>
      <c r="M150" s="48"/>
      <c r="N150" s="99"/>
      <c r="O150" s="98">
        <f>M150+N150</f>
        <v>0</v>
      </c>
      <c r="P150" s="48"/>
      <c r="Q150" s="47"/>
      <c r="R150" s="46">
        <f>P150+Q150</f>
        <v>0</v>
      </c>
      <c r="S150" s="99"/>
      <c r="T150" s="99"/>
      <c r="U150" s="98">
        <f>S150+T150</f>
        <v>0</v>
      </c>
      <c r="V150" s="48"/>
      <c r="W150" s="47"/>
      <c r="X150" s="46">
        <f>V150+W150</f>
        <v>0</v>
      </c>
      <c r="Y150" s="101">
        <f>D150+G150+J150+M150+P150+S150+V150</f>
        <v>3</v>
      </c>
      <c r="Z150" s="45">
        <f>E150+H150+K150+N150+Q150+T150+W150</f>
        <v>2</v>
      </c>
      <c r="AA150" s="44">
        <f>F150+I150+L150+O150+R150+U150+X150</f>
        <v>5</v>
      </c>
    </row>
    <row r="151" spans="1:27" s="2" customFormat="1" ht="13.8" thickBot="1" x14ac:dyDescent="0.3">
      <c r="A151" s="25" t="s">
        <v>29</v>
      </c>
      <c r="B151" s="100">
        <v>6245</v>
      </c>
      <c r="C151" s="49">
        <v>6</v>
      </c>
      <c r="D151" s="50"/>
      <c r="E151" s="43"/>
      <c r="F151" s="46">
        <f>D151+E151</f>
        <v>0</v>
      </c>
      <c r="G151" s="108"/>
      <c r="H151" s="25"/>
      <c r="I151" s="98">
        <f>G151+H151</f>
        <v>0</v>
      </c>
      <c r="J151" s="50"/>
      <c r="K151" s="43"/>
      <c r="L151" s="46">
        <f>J151+K151</f>
        <v>0</v>
      </c>
      <c r="M151" s="50"/>
      <c r="N151" s="25"/>
      <c r="O151" s="98">
        <f>M151+N151</f>
        <v>0</v>
      </c>
      <c r="P151" s="50"/>
      <c r="Q151" s="43"/>
      <c r="R151" s="46">
        <f>P151+Q151</f>
        <v>0</v>
      </c>
      <c r="S151" s="25"/>
      <c r="T151" s="25"/>
      <c r="U151" s="98">
        <f>S151+T151</f>
        <v>0</v>
      </c>
      <c r="V151" s="48"/>
      <c r="W151" s="47"/>
      <c r="X151" s="46">
        <f>V151+W151</f>
        <v>0</v>
      </c>
      <c r="Y151" s="97">
        <f>D151+G151+J151+M151+P151+S151+V151</f>
        <v>0</v>
      </c>
      <c r="Z151" s="96">
        <f>E151+H151+K151+N151+Q151+T151+W151</f>
        <v>0</v>
      </c>
      <c r="AA151" s="95">
        <f>F151+I151+L151+O151+R151+U151+X151</f>
        <v>0</v>
      </c>
    </row>
    <row r="152" spans="1:27" s="2" customFormat="1" ht="13.8" thickBot="1" x14ac:dyDescent="0.3">
      <c r="A152" s="107" t="s">
        <v>28</v>
      </c>
      <c r="B152" s="93"/>
      <c r="C152" s="93"/>
      <c r="D152" s="106">
        <f>SUBTOTAL(9,D150:D151)</f>
        <v>3</v>
      </c>
      <c r="E152" s="105">
        <f>SUBTOTAL(9,E150:E151)</f>
        <v>2</v>
      </c>
      <c r="F152" s="104">
        <f>SUBTOTAL(9,F150:F151)</f>
        <v>5</v>
      </c>
      <c r="G152" s="105">
        <f>SUBTOTAL(9,G150:G151)</f>
        <v>0</v>
      </c>
      <c r="H152" s="105">
        <f>SUBTOTAL(9,H150:H151)</f>
        <v>0</v>
      </c>
      <c r="I152" s="105">
        <f>SUBTOTAL(9,I150:I151)</f>
        <v>0</v>
      </c>
      <c r="J152" s="106">
        <f>SUBTOTAL(9,J150:J151)</f>
        <v>0</v>
      </c>
      <c r="K152" s="105">
        <f>SUBTOTAL(9,K150:K151)</f>
        <v>0</v>
      </c>
      <c r="L152" s="104">
        <f>SUBTOTAL(9,L150:L151)</f>
        <v>0</v>
      </c>
      <c r="M152" s="106">
        <f>SUBTOTAL(9,M150:M151)</f>
        <v>0</v>
      </c>
      <c r="N152" s="105">
        <f>SUBTOTAL(9,N150:N151)</f>
        <v>0</v>
      </c>
      <c r="O152" s="105">
        <f>SUBTOTAL(9,O150:O151)</f>
        <v>0</v>
      </c>
      <c r="P152" s="106">
        <f>SUBTOTAL(9,P150:P151)</f>
        <v>0</v>
      </c>
      <c r="Q152" s="105">
        <f>SUBTOTAL(9,Q150:Q151)</f>
        <v>0</v>
      </c>
      <c r="R152" s="104">
        <f>SUBTOTAL(9,R150:R151)</f>
        <v>0</v>
      </c>
      <c r="S152" s="105">
        <f>SUBTOTAL(9,S150:S151)</f>
        <v>0</v>
      </c>
      <c r="T152" s="105">
        <f>SUBTOTAL(9,T150:T151)</f>
        <v>0</v>
      </c>
      <c r="U152" s="105">
        <f>SUBTOTAL(9,U150:U151)</f>
        <v>0</v>
      </c>
      <c r="V152" s="106">
        <f>SUBTOTAL(9,V150:V151)</f>
        <v>0</v>
      </c>
      <c r="W152" s="105">
        <f>SUBTOTAL(9,W150:W151)</f>
        <v>0</v>
      </c>
      <c r="X152" s="104">
        <f>SUBTOTAL(9,X150:X151)</f>
        <v>0</v>
      </c>
      <c r="Y152" s="106">
        <f>D152+G152+J152+M152+P152+S152+V152</f>
        <v>3</v>
      </c>
      <c r="Z152" s="105">
        <f>E152+H152+K152+N152+Q152+T152+W152</f>
        <v>2</v>
      </c>
      <c r="AA152" s="104">
        <f>SUBTOTAL(9,AA150:AA151)</f>
        <v>5</v>
      </c>
    </row>
    <row r="153" spans="1:27" x14ac:dyDescent="0.25">
      <c r="A153" s="25"/>
      <c r="B153" s="24"/>
      <c r="C153" s="14"/>
      <c r="D153" s="42"/>
      <c r="E153" s="41"/>
      <c r="F153" s="40"/>
      <c r="G153" s="103"/>
      <c r="H153" s="103"/>
      <c r="I153" s="103"/>
      <c r="J153" s="42"/>
      <c r="K153" s="41"/>
      <c r="L153" s="40"/>
      <c r="M153" s="42"/>
      <c r="N153" s="103"/>
      <c r="O153" s="103"/>
      <c r="P153" s="42"/>
      <c r="Q153" s="41"/>
      <c r="R153" s="40"/>
      <c r="S153" s="103"/>
      <c r="T153" s="103"/>
      <c r="U153" s="103"/>
      <c r="V153" s="42"/>
      <c r="W153" s="41"/>
      <c r="X153" s="40"/>
      <c r="Y153" s="102"/>
      <c r="Z153" s="102"/>
      <c r="AA153" s="38"/>
    </row>
    <row r="154" spans="1:27" s="2" customFormat="1" x14ac:dyDescent="0.25">
      <c r="A154" s="25" t="s">
        <v>27</v>
      </c>
      <c r="B154" s="100">
        <v>6220</v>
      </c>
      <c r="C154" s="49">
        <v>7</v>
      </c>
      <c r="D154" s="48">
        <v>0</v>
      </c>
      <c r="E154" s="47">
        <v>1</v>
      </c>
      <c r="F154" s="46">
        <f>D154+E154</f>
        <v>1</v>
      </c>
      <c r="G154" s="99"/>
      <c r="H154" s="99"/>
      <c r="I154" s="98">
        <f>G154+H154</f>
        <v>0</v>
      </c>
      <c r="J154" s="48"/>
      <c r="K154" s="47"/>
      <c r="L154" s="46">
        <f>J154+K154</f>
        <v>0</v>
      </c>
      <c r="M154" s="48"/>
      <c r="N154" s="99"/>
      <c r="O154" s="98">
        <f>M154+N154</f>
        <v>0</v>
      </c>
      <c r="P154" s="48"/>
      <c r="Q154" s="47"/>
      <c r="R154" s="46">
        <f>P154+Q154</f>
        <v>0</v>
      </c>
      <c r="S154" s="99">
        <v>2</v>
      </c>
      <c r="T154" s="99">
        <v>4</v>
      </c>
      <c r="U154" s="98">
        <f>S154+T154</f>
        <v>6</v>
      </c>
      <c r="V154" s="48"/>
      <c r="W154" s="47"/>
      <c r="X154" s="46">
        <f>V154+W154</f>
        <v>0</v>
      </c>
      <c r="Y154" s="101">
        <f>D154+G154+J154+M154+P154+S154+V154</f>
        <v>2</v>
      </c>
      <c r="Z154" s="45">
        <f>E154+H154+K154+N154+Q154+T154+W154</f>
        <v>5</v>
      </c>
      <c r="AA154" s="44">
        <f>F154+I154+L154+O154+R154+U154+X154</f>
        <v>7</v>
      </c>
    </row>
    <row r="155" spans="1:27" s="2" customFormat="1" x14ac:dyDescent="0.25">
      <c r="A155" s="25" t="s">
        <v>26</v>
      </c>
      <c r="B155" s="100">
        <v>6220</v>
      </c>
      <c r="C155" s="49">
        <v>9</v>
      </c>
      <c r="D155" s="48">
        <v>28</v>
      </c>
      <c r="E155" s="47">
        <v>4</v>
      </c>
      <c r="F155" s="46">
        <f>D155+E155</f>
        <v>32</v>
      </c>
      <c r="G155" s="99"/>
      <c r="H155" s="99"/>
      <c r="I155" s="98">
        <f>G155+H155</f>
        <v>0</v>
      </c>
      <c r="J155" s="48"/>
      <c r="K155" s="47"/>
      <c r="L155" s="46">
        <f>J155+K155</f>
        <v>0</v>
      </c>
      <c r="M155" s="48"/>
      <c r="N155" s="99"/>
      <c r="O155" s="98">
        <f>M155+N155</f>
        <v>0</v>
      </c>
      <c r="P155" s="48"/>
      <c r="Q155" s="47"/>
      <c r="R155" s="46">
        <f>P155+Q155</f>
        <v>0</v>
      </c>
      <c r="S155" s="99"/>
      <c r="T155" s="99"/>
      <c r="U155" s="98">
        <f>S155+T155</f>
        <v>0</v>
      </c>
      <c r="V155" s="48">
        <v>1</v>
      </c>
      <c r="W155" s="47">
        <v>0</v>
      </c>
      <c r="X155" s="46">
        <f>V155+W155</f>
        <v>1</v>
      </c>
      <c r="Y155" s="101">
        <f>D155+G155+J155+M155+P155+S155+V155</f>
        <v>29</v>
      </c>
      <c r="Z155" s="45">
        <f>E155+H155+K155+N155+Q155+T155+W155</f>
        <v>4</v>
      </c>
      <c r="AA155" s="44">
        <f>F155+I155+L155+O155+R155+U155+X155</f>
        <v>33</v>
      </c>
    </row>
    <row r="156" spans="1:27" s="2" customFormat="1" x14ac:dyDescent="0.25">
      <c r="A156" s="25" t="s">
        <v>25</v>
      </c>
      <c r="B156" s="100">
        <v>6220</v>
      </c>
      <c r="C156" s="49">
        <v>9</v>
      </c>
      <c r="D156" s="48">
        <v>2</v>
      </c>
      <c r="E156" s="47">
        <v>1</v>
      </c>
      <c r="F156" s="46">
        <f>D156+E156</f>
        <v>3</v>
      </c>
      <c r="G156" s="99">
        <v>1</v>
      </c>
      <c r="H156" s="99">
        <v>0</v>
      </c>
      <c r="I156" s="98">
        <f>G156+H156</f>
        <v>1</v>
      </c>
      <c r="J156" s="48"/>
      <c r="K156" s="47"/>
      <c r="L156" s="46">
        <f>J156+K156</f>
        <v>0</v>
      </c>
      <c r="M156" s="48">
        <v>1</v>
      </c>
      <c r="N156" s="99">
        <v>0</v>
      </c>
      <c r="O156" s="98">
        <f>M156+N156</f>
        <v>1</v>
      </c>
      <c r="P156" s="48"/>
      <c r="Q156" s="47"/>
      <c r="R156" s="46">
        <f>P156+Q156</f>
        <v>0</v>
      </c>
      <c r="S156" s="99"/>
      <c r="T156" s="99"/>
      <c r="U156" s="98">
        <f>S156+T156</f>
        <v>0</v>
      </c>
      <c r="V156" s="48"/>
      <c r="W156" s="47"/>
      <c r="X156" s="46">
        <f>V156+W156</f>
        <v>0</v>
      </c>
      <c r="Y156" s="101">
        <f>D156+G156+J156+M156+P156+S156+V156</f>
        <v>4</v>
      </c>
      <c r="Z156" s="45">
        <f>E156+H156+K156+N156+Q156+T156+W156</f>
        <v>1</v>
      </c>
      <c r="AA156" s="44">
        <f>F156+I156+L156+O156+R156+U156+X156</f>
        <v>5</v>
      </c>
    </row>
    <row r="157" spans="1:27" s="2" customFormat="1" x14ac:dyDescent="0.25">
      <c r="A157" s="25" t="s">
        <v>24</v>
      </c>
      <c r="B157" s="100">
        <v>6230</v>
      </c>
      <c r="C157" s="49">
        <v>6</v>
      </c>
      <c r="D157" s="48">
        <v>8</v>
      </c>
      <c r="E157" s="47">
        <v>5</v>
      </c>
      <c r="F157" s="46">
        <f>D157+E157</f>
        <v>13</v>
      </c>
      <c r="G157" s="99">
        <v>0</v>
      </c>
      <c r="H157" s="99">
        <v>1</v>
      </c>
      <c r="I157" s="98">
        <f>G157+H157</f>
        <v>1</v>
      </c>
      <c r="J157" s="48"/>
      <c r="K157" s="47"/>
      <c r="L157" s="46">
        <f>J157+K157</f>
        <v>0</v>
      </c>
      <c r="M157" s="48">
        <v>1</v>
      </c>
      <c r="N157" s="99">
        <v>1</v>
      </c>
      <c r="O157" s="98">
        <f>M157+N157</f>
        <v>2</v>
      </c>
      <c r="P157" s="48"/>
      <c r="Q157" s="47"/>
      <c r="R157" s="46">
        <f>P157+Q157</f>
        <v>0</v>
      </c>
      <c r="S157" s="99">
        <v>0</v>
      </c>
      <c r="T157" s="99">
        <v>1</v>
      </c>
      <c r="U157" s="98">
        <f>S157+T157</f>
        <v>1</v>
      </c>
      <c r="V157" s="48"/>
      <c r="W157" s="47"/>
      <c r="X157" s="46">
        <f>V157+W157</f>
        <v>0</v>
      </c>
      <c r="Y157" s="101">
        <f>D157+G157+J157+M157+P157+S157+V157</f>
        <v>9</v>
      </c>
      <c r="Z157" s="45">
        <f>E157+H157+K157+N157+Q157+T157+W157</f>
        <v>8</v>
      </c>
      <c r="AA157" s="44">
        <f>F157+I157+L157+O157+R157+U157+X157</f>
        <v>17</v>
      </c>
    </row>
    <row r="158" spans="1:27" s="2" customFormat="1" x14ac:dyDescent="0.25">
      <c r="A158" s="25" t="s">
        <v>23</v>
      </c>
      <c r="B158" s="100">
        <v>6231</v>
      </c>
      <c r="C158" s="49">
        <v>6</v>
      </c>
      <c r="D158" s="48"/>
      <c r="E158" s="47"/>
      <c r="F158" s="46">
        <f>D158+E158</f>
        <v>0</v>
      </c>
      <c r="G158" s="99"/>
      <c r="H158" s="99"/>
      <c r="I158" s="98">
        <f>G158+H158</f>
        <v>0</v>
      </c>
      <c r="J158" s="48"/>
      <c r="K158" s="47"/>
      <c r="L158" s="46">
        <f>J158+K158</f>
        <v>0</v>
      </c>
      <c r="M158" s="48"/>
      <c r="N158" s="99"/>
      <c r="O158" s="98">
        <f>M158+N158</f>
        <v>0</v>
      </c>
      <c r="P158" s="48"/>
      <c r="Q158" s="47"/>
      <c r="R158" s="46">
        <f>P158+Q158</f>
        <v>0</v>
      </c>
      <c r="S158" s="99"/>
      <c r="T158" s="99"/>
      <c r="U158" s="98">
        <f>S158+T158</f>
        <v>0</v>
      </c>
      <c r="V158" s="48"/>
      <c r="W158" s="47"/>
      <c r="X158" s="46">
        <f>V158+W158</f>
        <v>0</v>
      </c>
      <c r="Y158" s="101">
        <f>D158+G158+J158+M158+P158+S158+V158</f>
        <v>0</v>
      </c>
      <c r="Z158" s="45">
        <f>E158+H158+K158+N158+Q158+T158+W158</f>
        <v>0</v>
      </c>
      <c r="AA158" s="44">
        <f>F158+I158+L158+O158+R158+U158+X158</f>
        <v>0</v>
      </c>
    </row>
    <row r="159" spans="1:27" s="2" customFormat="1" x14ac:dyDescent="0.25">
      <c r="A159" s="25" t="s">
        <v>22</v>
      </c>
      <c r="B159" s="100">
        <v>6232</v>
      </c>
      <c r="C159" s="49">
        <v>6</v>
      </c>
      <c r="D159" s="48"/>
      <c r="E159" s="47"/>
      <c r="F159" s="46">
        <f>D159+E159</f>
        <v>0</v>
      </c>
      <c r="G159" s="99">
        <v>1</v>
      </c>
      <c r="H159" s="99"/>
      <c r="I159" s="98">
        <f>G159+H159</f>
        <v>1</v>
      </c>
      <c r="J159" s="48"/>
      <c r="K159" s="47"/>
      <c r="L159" s="46">
        <f>J159+K159</f>
        <v>0</v>
      </c>
      <c r="M159" s="48"/>
      <c r="N159" s="99"/>
      <c r="O159" s="98">
        <f>M159+N159</f>
        <v>0</v>
      </c>
      <c r="P159" s="48"/>
      <c r="Q159" s="47"/>
      <c r="R159" s="46">
        <f>P159+Q159</f>
        <v>0</v>
      </c>
      <c r="S159" s="99">
        <v>1</v>
      </c>
      <c r="T159" s="99">
        <v>0</v>
      </c>
      <c r="U159" s="98">
        <f>S159+T159</f>
        <v>1</v>
      </c>
      <c r="V159" s="48"/>
      <c r="W159" s="47"/>
      <c r="X159" s="46">
        <f>V159+W159</f>
        <v>0</v>
      </c>
      <c r="Y159" s="101">
        <f>D159+G159+J159+M159+P159+S159+V159</f>
        <v>2</v>
      </c>
      <c r="Z159" s="45">
        <f>E159+H159+K159+N159+Q159+T159+W159</f>
        <v>0</v>
      </c>
      <c r="AA159" s="44">
        <f>F159+I159+L159+O159+R159+U159+X159</f>
        <v>2</v>
      </c>
    </row>
    <row r="160" spans="1:27" s="2" customFormat="1" x14ac:dyDescent="0.25">
      <c r="A160" s="25" t="s">
        <v>21</v>
      </c>
      <c r="B160" s="100">
        <v>6233</v>
      </c>
      <c r="C160" s="49">
        <v>6</v>
      </c>
      <c r="D160" s="48"/>
      <c r="E160" s="47"/>
      <c r="F160" s="46">
        <f>D160+E160</f>
        <v>0</v>
      </c>
      <c r="G160" s="99"/>
      <c r="H160" s="99"/>
      <c r="I160" s="46">
        <f>G160+H160</f>
        <v>0</v>
      </c>
      <c r="J160" s="48"/>
      <c r="K160" s="47"/>
      <c r="L160" s="46">
        <f>J160+K160</f>
        <v>0</v>
      </c>
      <c r="M160" s="48"/>
      <c r="N160" s="99"/>
      <c r="O160" s="46">
        <f>M160+N160</f>
        <v>0</v>
      </c>
      <c r="P160" s="48"/>
      <c r="Q160" s="47"/>
      <c r="R160" s="46">
        <f>P160+Q160</f>
        <v>0</v>
      </c>
      <c r="S160" s="99">
        <v>1</v>
      </c>
      <c r="T160" s="99">
        <v>2</v>
      </c>
      <c r="U160" s="98">
        <f>S160+T160</f>
        <v>3</v>
      </c>
      <c r="V160" s="48"/>
      <c r="W160" s="47"/>
      <c r="X160" s="98">
        <f>V160+W160</f>
        <v>0</v>
      </c>
      <c r="Y160" s="101">
        <f>D160+G160+J160+M160+P160+S160+V160</f>
        <v>1</v>
      </c>
      <c r="Z160" s="45">
        <f>E160+H160+K160+N160+Q160+T160+W160</f>
        <v>2</v>
      </c>
      <c r="AA160" s="44">
        <f>F160+I160+L160+O160+R160+U160+X160</f>
        <v>3</v>
      </c>
    </row>
    <row r="161" spans="1:27" s="2" customFormat="1" ht="13.8" thickBot="1" x14ac:dyDescent="0.3">
      <c r="A161" s="25" t="s">
        <v>20</v>
      </c>
      <c r="B161" s="100">
        <v>6248</v>
      </c>
      <c r="C161" s="49">
        <v>6</v>
      </c>
      <c r="D161" s="48">
        <v>5</v>
      </c>
      <c r="E161" s="47">
        <v>1</v>
      </c>
      <c r="F161" s="46">
        <f>D161+E161</f>
        <v>6</v>
      </c>
      <c r="G161" s="99"/>
      <c r="H161" s="99"/>
      <c r="I161" s="98">
        <f>G161+H161</f>
        <v>0</v>
      </c>
      <c r="J161" s="48"/>
      <c r="K161" s="47"/>
      <c r="L161" s="46">
        <f>J161+K161</f>
        <v>0</v>
      </c>
      <c r="M161" s="48"/>
      <c r="N161" s="99"/>
      <c r="O161" s="98">
        <f>M161+N161</f>
        <v>0</v>
      </c>
      <c r="P161" s="48"/>
      <c r="Q161" s="47"/>
      <c r="R161" s="46">
        <f>P161+Q161</f>
        <v>0</v>
      </c>
      <c r="S161" s="99"/>
      <c r="T161" s="99"/>
      <c r="U161" s="98">
        <f>S161+T161</f>
        <v>0</v>
      </c>
      <c r="V161" s="48"/>
      <c r="W161" s="47"/>
      <c r="X161" s="46">
        <f>V161+W161</f>
        <v>0</v>
      </c>
      <c r="Y161" s="97">
        <f>D161+G161+J161+M161+P161+S161+V161</f>
        <v>5</v>
      </c>
      <c r="Z161" s="96">
        <f>E161+H161+K161+N161+Q161+T161+W161</f>
        <v>1</v>
      </c>
      <c r="AA161" s="95">
        <f>F161+I161+L161+O161+R161+U161+X161</f>
        <v>6</v>
      </c>
    </row>
    <row r="162" spans="1:27" s="2" customFormat="1" ht="13.8" thickBot="1" x14ac:dyDescent="0.3">
      <c r="A162" s="94" t="s">
        <v>19</v>
      </c>
      <c r="B162" s="93"/>
      <c r="C162" s="93"/>
      <c r="D162" s="92">
        <f>SUBTOTAL(9,D154:D161)</f>
        <v>43</v>
      </c>
      <c r="E162" s="91">
        <f>SUBTOTAL(9,E154:E161)</f>
        <v>12</v>
      </c>
      <c r="F162" s="90">
        <f>SUBTOTAL(9,F154:F161)</f>
        <v>55</v>
      </c>
      <c r="G162" s="91">
        <f>SUBTOTAL(9,G154:G161)</f>
        <v>2</v>
      </c>
      <c r="H162" s="91">
        <f>SUBTOTAL(9,H154:H161)</f>
        <v>1</v>
      </c>
      <c r="I162" s="91">
        <f>SUBTOTAL(9,I154:I161)</f>
        <v>3</v>
      </c>
      <c r="J162" s="92">
        <f>SUBTOTAL(9,J154:J161)</f>
        <v>0</v>
      </c>
      <c r="K162" s="91">
        <f>SUBTOTAL(9,K154:K161)</f>
        <v>0</v>
      </c>
      <c r="L162" s="90">
        <f>SUBTOTAL(9,L154:L161)</f>
        <v>0</v>
      </c>
      <c r="M162" s="92">
        <f>SUBTOTAL(9,M154:M161)</f>
        <v>2</v>
      </c>
      <c r="N162" s="91">
        <f>SUBTOTAL(9,N154:N161)</f>
        <v>1</v>
      </c>
      <c r="O162" s="91">
        <f>SUBTOTAL(9,O154:O161)</f>
        <v>3</v>
      </c>
      <c r="P162" s="92">
        <f>SUBTOTAL(9,P154:P161)</f>
        <v>0</v>
      </c>
      <c r="Q162" s="91">
        <f>SUBTOTAL(9,Q154:Q161)</f>
        <v>0</v>
      </c>
      <c r="R162" s="90">
        <f>SUBTOTAL(9,R154:R161)</f>
        <v>0</v>
      </c>
      <c r="S162" s="91">
        <f>SUBTOTAL(9,S154:S161)</f>
        <v>4</v>
      </c>
      <c r="T162" s="91">
        <f>SUBTOTAL(9,T154:T161)</f>
        <v>7</v>
      </c>
      <c r="U162" s="91">
        <f>SUBTOTAL(9,U154:U161)</f>
        <v>11</v>
      </c>
      <c r="V162" s="92">
        <f>SUBTOTAL(9,V154:V161)</f>
        <v>1</v>
      </c>
      <c r="W162" s="91">
        <f>SUBTOTAL(9,W154:W161)</f>
        <v>0</v>
      </c>
      <c r="X162" s="90">
        <f>SUBTOTAL(9,X154:X161)</f>
        <v>1</v>
      </c>
      <c r="Y162" s="89">
        <f>D162+G162+J162+M162+P162+S162+V162</f>
        <v>52</v>
      </c>
      <c r="Z162" s="89">
        <f>E162+H162+K162+N162+Q162+T162+W162</f>
        <v>21</v>
      </c>
      <c r="AA162" s="88">
        <f>SUBTOTAL(9,AA154:AA161)</f>
        <v>73</v>
      </c>
    </row>
    <row r="163" spans="1:27" ht="13.8" thickBot="1" x14ac:dyDescent="0.3">
      <c r="A163" s="87"/>
      <c r="B163" s="86"/>
      <c r="C163" s="86"/>
      <c r="D163" s="85"/>
      <c r="E163" s="84"/>
      <c r="F163" s="83"/>
      <c r="G163" s="84"/>
      <c r="H163" s="84"/>
      <c r="I163" s="84"/>
      <c r="J163" s="85"/>
      <c r="K163" s="84"/>
      <c r="L163" s="83"/>
      <c r="M163" s="85"/>
      <c r="N163" s="84"/>
      <c r="O163" s="84"/>
      <c r="P163" s="85"/>
      <c r="Q163" s="84"/>
      <c r="R163" s="83"/>
      <c r="S163" s="84"/>
      <c r="T163" s="84"/>
      <c r="U163" s="84"/>
      <c r="V163" s="85"/>
      <c r="W163" s="84"/>
      <c r="X163" s="83"/>
      <c r="Y163" s="82"/>
      <c r="Z163" s="82"/>
      <c r="AA163" s="81"/>
    </row>
    <row r="164" spans="1:27" ht="13.8" thickBot="1" x14ac:dyDescent="0.3">
      <c r="A164" s="80" t="s">
        <v>18</v>
      </c>
      <c r="B164" s="79"/>
      <c r="C164" s="79"/>
      <c r="D164" s="78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6"/>
      <c r="AA164" s="75"/>
    </row>
    <row r="165" spans="1:27" s="2" customFormat="1" x14ac:dyDescent="0.25">
      <c r="A165" s="74" t="s">
        <v>5</v>
      </c>
      <c r="B165" s="14"/>
      <c r="C165" s="14">
        <v>7</v>
      </c>
      <c r="D165" s="17">
        <f>D150+D154</f>
        <v>3</v>
      </c>
      <c r="E165" s="12">
        <f>E150+E154</f>
        <v>3</v>
      </c>
      <c r="F165" s="11">
        <f>F150+F154</f>
        <v>6</v>
      </c>
      <c r="G165" s="17">
        <f>G150+G154</f>
        <v>0</v>
      </c>
      <c r="H165" s="12">
        <f>H150+H154</f>
        <v>0</v>
      </c>
      <c r="I165" s="11">
        <f>I150+I154</f>
        <v>0</v>
      </c>
      <c r="J165" s="17">
        <f>J150+J154</f>
        <v>0</v>
      </c>
      <c r="K165" s="12">
        <f>K150+K154</f>
        <v>0</v>
      </c>
      <c r="L165" s="11">
        <f>L150+L154</f>
        <v>0</v>
      </c>
      <c r="M165" s="17">
        <f>M150+M154</f>
        <v>0</v>
      </c>
      <c r="N165" s="12">
        <f>N150+N154</f>
        <v>0</v>
      </c>
      <c r="O165" s="11">
        <f>O150+O154</f>
        <v>0</v>
      </c>
      <c r="P165" s="17">
        <f>P150+P154</f>
        <v>0</v>
      </c>
      <c r="Q165" s="12">
        <f>Q150+Q154</f>
        <v>0</v>
      </c>
      <c r="R165" s="11">
        <f>R150+R154</f>
        <v>0</v>
      </c>
      <c r="S165" s="17">
        <f>S150+S154</f>
        <v>2</v>
      </c>
      <c r="T165" s="12">
        <f>T150+T154</f>
        <v>4</v>
      </c>
      <c r="U165" s="11">
        <f>U150+U154</f>
        <v>6</v>
      </c>
      <c r="V165" s="17">
        <f>V150+V154</f>
        <v>0</v>
      </c>
      <c r="W165" s="12">
        <f>W150+W154</f>
        <v>0</v>
      </c>
      <c r="X165" s="11">
        <f>X150+X154</f>
        <v>0</v>
      </c>
      <c r="Y165" s="16">
        <f>D165+G165+J165+M165+P165+S165+V165</f>
        <v>5</v>
      </c>
      <c r="Z165" s="10">
        <f>E165+H165+K165+N165+Q165+T165+W165</f>
        <v>7</v>
      </c>
      <c r="AA165" s="9">
        <f>Y165+Z165</f>
        <v>12</v>
      </c>
    </row>
    <row r="166" spans="1:27" s="2" customFormat="1" x14ac:dyDescent="0.25">
      <c r="A166" s="74" t="s">
        <v>17</v>
      </c>
      <c r="B166" s="14"/>
      <c r="C166" s="14">
        <v>9</v>
      </c>
      <c r="D166" s="17">
        <f>D156+D155</f>
        <v>30</v>
      </c>
      <c r="E166" s="12">
        <f>E156+E155</f>
        <v>5</v>
      </c>
      <c r="F166" s="11">
        <f>F156+F155</f>
        <v>35</v>
      </c>
      <c r="G166" s="17">
        <f>G156+G155</f>
        <v>1</v>
      </c>
      <c r="H166" s="12">
        <f>H156+H155</f>
        <v>0</v>
      </c>
      <c r="I166" s="11">
        <f>I156+I155</f>
        <v>1</v>
      </c>
      <c r="J166" s="17">
        <f>J156+J155</f>
        <v>0</v>
      </c>
      <c r="K166" s="12">
        <f>K156+K155</f>
        <v>0</v>
      </c>
      <c r="L166" s="11">
        <f>L156+L155</f>
        <v>0</v>
      </c>
      <c r="M166" s="17">
        <f>M156+M155</f>
        <v>1</v>
      </c>
      <c r="N166" s="12">
        <f>N156+N155</f>
        <v>0</v>
      </c>
      <c r="O166" s="11">
        <f>O156+O155</f>
        <v>1</v>
      </c>
      <c r="P166" s="17">
        <f>P156+P155</f>
        <v>0</v>
      </c>
      <c r="Q166" s="12">
        <f>Q156+Q155</f>
        <v>0</v>
      </c>
      <c r="R166" s="11">
        <f>R156+R155</f>
        <v>0</v>
      </c>
      <c r="S166" s="17">
        <f>S156+S155</f>
        <v>0</v>
      </c>
      <c r="T166" s="12">
        <f>T156+T155</f>
        <v>0</v>
      </c>
      <c r="U166" s="11">
        <f>U156+U155</f>
        <v>0</v>
      </c>
      <c r="V166" s="17">
        <f>V156+V155</f>
        <v>1</v>
      </c>
      <c r="W166" s="12">
        <f>W156+W155</f>
        <v>0</v>
      </c>
      <c r="X166" s="11">
        <f>X156+X155</f>
        <v>1</v>
      </c>
      <c r="Y166" s="17">
        <f>Y156+Y155</f>
        <v>33</v>
      </c>
      <c r="Z166" s="12">
        <f>Z156+Z155</f>
        <v>5</v>
      </c>
      <c r="AA166" s="11">
        <f>AA156+AA155</f>
        <v>38</v>
      </c>
    </row>
    <row r="167" spans="1:27" s="2" customFormat="1" ht="13.8" thickBot="1" x14ac:dyDescent="0.3">
      <c r="A167" s="73" t="s">
        <v>4</v>
      </c>
      <c r="B167" s="72"/>
      <c r="C167" s="72">
        <v>6</v>
      </c>
      <c r="D167" s="71">
        <f>D151+D157+D158+D159+D160+D161</f>
        <v>13</v>
      </c>
      <c r="E167" s="70">
        <f>E151+E157+E158+E159+E160+E161</f>
        <v>6</v>
      </c>
      <c r="F167" s="69">
        <f>F151+F157+F158+F159+F160+F161</f>
        <v>19</v>
      </c>
      <c r="G167" s="71">
        <f>G151+G157+G158+G159+G160+G161</f>
        <v>1</v>
      </c>
      <c r="H167" s="70">
        <f>H151+H157+H158+H159+H160+H161</f>
        <v>1</v>
      </c>
      <c r="I167" s="69">
        <f>I151+I157+I158+I159+I160+I161</f>
        <v>2</v>
      </c>
      <c r="J167" s="71">
        <f>J151+J157+J158+J159+J160+J161</f>
        <v>0</v>
      </c>
      <c r="K167" s="70">
        <f>K151+K157+K158+K159+K160+K161</f>
        <v>0</v>
      </c>
      <c r="L167" s="69">
        <f>L151+L157+L158+L159+L160+L161</f>
        <v>0</v>
      </c>
      <c r="M167" s="71">
        <f>M151+M157+M158+M159+M160+M161</f>
        <v>1</v>
      </c>
      <c r="N167" s="70">
        <f>N151+N157+N158+N159+N160+N161</f>
        <v>1</v>
      </c>
      <c r="O167" s="69">
        <f>O151+O157+O158+O159+O160+O161</f>
        <v>2</v>
      </c>
      <c r="P167" s="71">
        <f>P151+P157+P158+P159+P160+P161</f>
        <v>0</v>
      </c>
      <c r="Q167" s="70">
        <f>Q151+Q157+Q158+Q159+Q160+Q161</f>
        <v>0</v>
      </c>
      <c r="R167" s="69">
        <f>R151+R157+R158+R159+R160+R161</f>
        <v>0</v>
      </c>
      <c r="S167" s="71">
        <f>S151+S157+S158+S159+S160+S161</f>
        <v>2</v>
      </c>
      <c r="T167" s="70">
        <f>T151+T157+T158+T159+T160+T161</f>
        <v>3</v>
      </c>
      <c r="U167" s="69">
        <f>U151+U157+U158+U159+U160+U161</f>
        <v>5</v>
      </c>
      <c r="V167" s="71">
        <f>V151+V157+V158+V159+V160+V161</f>
        <v>0</v>
      </c>
      <c r="W167" s="70">
        <f>W151+W157+W158+W159+W160+W161</f>
        <v>0</v>
      </c>
      <c r="X167" s="69">
        <f>X151+X157+X158+X159+X160+X161</f>
        <v>0</v>
      </c>
      <c r="Y167" s="71">
        <f>Y151+Y157+Y158+Y159+Y160+Y161</f>
        <v>17</v>
      </c>
      <c r="Z167" s="70">
        <f>Z151+Z157+Z158+Z159+Z160+Z161</f>
        <v>11</v>
      </c>
      <c r="AA167" s="69">
        <f>AA151+AA157+AA158+AA159+AA160+AA161</f>
        <v>28</v>
      </c>
    </row>
    <row r="168" spans="1:27" s="2" customFormat="1" ht="13.8" thickBot="1" x14ac:dyDescent="0.3">
      <c r="A168" s="67" t="s">
        <v>0</v>
      </c>
      <c r="B168" s="68"/>
      <c r="C168" s="68"/>
      <c r="D168" s="67">
        <f>SUBTOTAL(9,D148:D163)</f>
        <v>46</v>
      </c>
      <c r="E168" s="66">
        <f>SUBTOTAL(9,E148:E163)</f>
        <v>14</v>
      </c>
      <c r="F168" s="65">
        <f>SUBTOTAL(9,F148:F163)</f>
        <v>60</v>
      </c>
      <c r="G168" s="66">
        <f>SUBTOTAL(9,G148:G163)</f>
        <v>2</v>
      </c>
      <c r="H168" s="66">
        <f>SUBTOTAL(9,H148:H163)</f>
        <v>1</v>
      </c>
      <c r="I168" s="65">
        <f>SUBTOTAL(9,I148:I163)</f>
        <v>3</v>
      </c>
      <c r="J168" s="67">
        <f>SUBTOTAL(9,J148:J163)</f>
        <v>0</v>
      </c>
      <c r="K168" s="66">
        <f>SUBTOTAL(9,K148:K163)</f>
        <v>0</v>
      </c>
      <c r="L168" s="65">
        <f>SUBTOTAL(9,L148:L163)</f>
        <v>0</v>
      </c>
      <c r="M168" s="67">
        <f>SUBTOTAL(9,M148:M163)</f>
        <v>2</v>
      </c>
      <c r="N168" s="66">
        <f>SUBTOTAL(9,N148:N163)</f>
        <v>1</v>
      </c>
      <c r="O168" s="65">
        <f>SUBTOTAL(9,O148:O163)</f>
        <v>3</v>
      </c>
      <c r="P168" s="67">
        <f>SUBTOTAL(9,P148:P163)</f>
        <v>0</v>
      </c>
      <c r="Q168" s="66">
        <f>SUBTOTAL(9,Q148:Q163)</f>
        <v>0</v>
      </c>
      <c r="R168" s="65">
        <f>SUBTOTAL(9,R148:R163)</f>
        <v>0</v>
      </c>
      <c r="S168" s="66">
        <f>SUBTOTAL(9,S148:S163)</f>
        <v>4</v>
      </c>
      <c r="T168" s="66">
        <f>SUBTOTAL(9,T148:T163)</f>
        <v>7</v>
      </c>
      <c r="U168" s="65">
        <f>SUBTOTAL(9,U148:U163)</f>
        <v>11</v>
      </c>
      <c r="V168" s="67">
        <f>SUBTOTAL(9,V148:V163)</f>
        <v>1</v>
      </c>
      <c r="W168" s="66">
        <f>SUBTOTAL(9,W148:W163)</f>
        <v>0</v>
      </c>
      <c r="X168" s="65">
        <f>SUBTOTAL(9,X148:X163)</f>
        <v>1</v>
      </c>
      <c r="Y168" s="64">
        <f>SUM(Y165:Y167)</f>
        <v>55</v>
      </c>
      <c r="Z168" s="64">
        <f>SUM(Z165:Z167)</f>
        <v>23</v>
      </c>
      <c r="AA168" s="63">
        <f>SUM(AA165:AA167)</f>
        <v>78</v>
      </c>
    </row>
    <row r="169" spans="1:27" s="59" customFormat="1" ht="13.8" thickBot="1" x14ac:dyDescent="0.3">
      <c r="A169" s="62"/>
      <c r="B169" s="61"/>
      <c r="C169" s="61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60"/>
    </row>
    <row r="170" spans="1:27" ht="13.8" thickBot="1" x14ac:dyDescent="0.3">
      <c r="A170" s="58" t="s">
        <v>16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6"/>
    </row>
    <row r="171" spans="1:27" x14ac:dyDescent="0.25">
      <c r="A171" s="25"/>
      <c r="B171" s="24"/>
      <c r="C171" s="14"/>
      <c r="D171" s="23"/>
      <c r="E171" s="22"/>
      <c r="F171" s="54"/>
      <c r="G171" s="55"/>
      <c r="H171" s="55"/>
      <c r="I171" s="55"/>
      <c r="J171" s="23"/>
      <c r="K171" s="22"/>
      <c r="L171" s="54"/>
      <c r="M171" s="23"/>
      <c r="N171" s="55"/>
      <c r="O171" s="55"/>
      <c r="P171" s="23"/>
      <c r="Q171" s="22"/>
      <c r="R171" s="54"/>
      <c r="S171" s="55"/>
      <c r="T171" s="55"/>
      <c r="U171" s="55"/>
      <c r="V171" s="23"/>
      <c r="W171" s="22"/>
      <c r="X171" s="54"/>
      <c r="Y171" s="53"/>
      <c r="Z171" s="53"/>
      <c r="AA171" s="21"/>
    </row>
    <row r="172" spans="1:27" s="2" customFormat="1" x14ac:dyDescent="0.25">
      <c r="A172" s="43" t="s">
        <v>15</v>
      </c>
      <c r="B172" s="49">
        <v>7220</v>
      </c>
      <c r="C172" s="49">
        <v>7</v>
      </c>
      <c r="D172" s="48">
        <v>12</v>
      </c>
      <c r="E172" s="47">
        <v>3</v>
      </c>
      <c r="F172" s="46">
        <f>D172+E172</f>
        <v>15</v>
      </c>
      <c r="G172" s="47"/>
      <c r="H172" s="47"/>
      <c r="I172" s="51">
        <f>G172+H172</f>
        <v>0</v>
      </c>
      <c r="J172" s="48"/>
      <c r="K172" s="47"/>
      <c r="L172" s="46">
        <f>J172+K172</f>
        <v>0</v>
      </c>
      <c r="M172" s="48"/>
      <c r="N172" s="47"/>
      <c r="O172" s="46">
        <f>M172+N172</f>
        <v>0</v>
      </c>
      <c r="P172" s="48"/>
      <c r="Q172" s="47"/>
      <c r="R172" s="46">
        <f>P172+Q172</f>
        <v>0</v>
      </c>
      <c r="S172" s="47"/>
      <c r="T172" s="47"/>
      <c r="U172" s="51">
        <f>S172+T172</f>
        <v>0</v>
      </c>
      <c r="V172" s="48"/>
      <c r="W172" s="47"/>
      <c r="X172" s="46">
        <f>V172+W172</f>
        <v>0</v>
      </c>
      <c r="Y172" s="45">
        <f>D172+G172+J172+M172+P172+S172+V172</f>
        <v>12</v>
      </c>
      <c r="Z172" s="45">
        <f>E172+H172+K172+N172+Q172+T172+W172</f>
        <v>3</v>
      </c>
      <c r="AA172" s="44">
        <f>F172+I172+L172+O172+R172+U172+X172</f>
        <v>15</v>
      </c>
    </row>
    <row r="173" spans="1:27" s="2" customFormat="1" x14ac:dyDescent="0.25">
      <c r="A173" s="43" t="s">
        <v>14</v>
      </c>
      <c r="B173" s="49">
        <v>7220</v>
      </c>
      <c r="C173" s="49">
        <v>8</v>
      </c>
      <c r="D173" s="48">
        <v>0</v>
      </c>
      <c r="E173" s="47">
        <v>1</v>
      </c>
      <c r="F173" s="46">
        <f>D173+E173</f>
        <v>1</v>
      </c>
      <c r="G173" s="47"/>
      <c r="H173" s="47"/>
      <c r="I173" s="51">
        <f>G173+H173</f>
        <v>0</v>
      </c>
      <c r="J173" s="48"/>
      <c r="K173" s="47"/>
      <c r="L173" s="46">
        <f>J173+K173</f>
        <v>0</v>
      </c>
      <c r="M173" s="48"/>
      <c r="N173" s="47"/>
      <c r="O173" s="51">
        <f>M173+N173</f>
        <v>0</v>
      </c>
      <c r="P173" s="48"/>
      <c r="Q173" s="47"/>
      <c r="R173" s="46">
        <f>P173+Q173</f>
        <v>0</v>
      </c>
      <c r="S173" s="47"/>
      <c r="T173" s="47"/>
      <c r="U173" s="51">
        <f>S173+T173</f>
        <v>0</v>
      </c>
      <c r="V173" s="48"/>
      <c r="W173" s="47"/>
      <c r="X173" s="46">
        <f>V173+W173</f>
        <v>0</v>
      </c>
      <c r="Y173" s="45">
        <f>D173+G173+J173+M173+P173+S173+V173</f>
        <v>0</v>
      </c>
      <c r="Z173" s="45">
        <f>E173+H173+K173+N173+Q173+T173+W173</f>
        <v>1</v>
      </c>
      <c r="AA173" s="44">
        <f>F173+I173+L173+O173+R173+U173+X173</f>
        <v>1</v>
      </c>
    </row>
    <row r="174" spans="1:27" s="2" customFormat="1" x14ac:dyDescent="0.25">
      <c r="A174" s="50" t="s">
        <v>13</v>
      </c>
      <c r="B174" s="49">
        <v>7270</v>
      </c>
      <c r="C174" s="52">
        <v>7</v>
      </c>
      <c r="D174" s="48">
        <v>2</v>
      </c>
      <c r="E174" s="47">
        <v>0</v>
      </c>
      <c r="F174" s="46">
        <f>D174+E174</f>
        <v>2</v>
      </c>
      <c r="G174" s="47"/>
      <c r="H174" s="47"/>
      <c r="I174" s="51">
        <f>G174+H174</f>
        <v>0</v>
      </c>
      <c r="J174" s="48"/>
      <c r="K174" s="47"/>
      <c r="L174" s="46">
        <f>J174+K174</f>
        <v>0</v>
      </c>
      <c r="M174" s="48"/>
      <c r="N174" s="47"/>
      <c r="O174" s="51">
        <f>M174+N174</f>
        <v>0</v>
      </c>
      <c r="P174" s="48">
        <v>1</v>
      </c>
      <c r="Q174" s="47"/>
      <c r="R174" s="46">
        <f>P174+Q174</f>
        <v>1</v>
      </c>
      <c r="S174" s="47"/>
      <c r="T174" s="47"/>
      <c r="U174" s="46">
        <f>S174+T174</f>
        <v>0</v>
      </c>
      <c r="V174" s="48"/>
      <c r="W174" s="47"/>
      <c r="X174" s="46">
        <f>V174+W174</f>
        <v>0</v>
      </c>
      <c r="Y174" s="45">
        <f>D174+G174+J174+M174+P174+S174+V174</f>
        <v>3</v>
      </c>
      <c r="Z174" s="45">
        <f>E174+H174+K174+N174+Q174+T174+W174</f>
        <v>0</v>
      </c>
      <c r="AA174" s="44">
        <f>F174+I174+L174+O174+R174+U174+X174</f>
        <v>3</v>
      </c>
    </row>
    <row r="175" spans="1:27" s="2" customFormat="1" x14ac:dyDescent="0.25">
      <c r="A175" s="50" t="s">
        <v>12</v>
      </c>
      <c r="B175" s="49">
        <v>7270</v>
      </c>
      <c r="C175" s="52">
        <v>8</v>
      </c>
      <c r="D175" s="48"/>
      <c r="E175" s="47"/>
      <c r="F175" s="46">
        <f>D175+E175</f>
        <v>0</v>
      </c>
      <c r="G175" s="47">
        <v>1</v>
      </c>
      <c r="H175" s="47"/>
      <c r="I175" s="51">
        <f>G175+H175</f>
        <v>1</v>
      </c>
      <c r="J175" s="48"/>
      <c r="K175" s="47"/>
      <c r="L175" s="46">
        <f>J175+K175</f>
        <v>0</v>
      </c>
      <c r="M175" s="48"/>
      <c r="N175" s="47"/>
      <c r="O175" s="51">
        <f>M175+N175</f>
        <v>0</v>
      </c>
      <c r="P175" s="48"/>
      <c r="Q175" s="47"/>
      <c r="R175" s="46">
        <f>P175+Q175</f>
        <v>0</v>
      </c>
      <c r="S175" s="47"/>
      <c r="T175" s="47"/>
      <c r="U175" s="46">
        <f>S175+T175</f>
        <v>0</v>
      </c>
      <c r="V175" s="48"/>
      <c r="W175" s="47"/>
      <c r="X175" s="46">
        <f>V175+W175</f>
        <v>0</v>
      </c>
      <c r="Y175" s="45">
        <f>D175+G175+J175+M175+P175+S175+V175</f>
        <v>1</v>
      </c>
      <c r="Z175" s="45">
        <f>E175+H175+K175+N175+Q175+T175+W175</f>
        <v>0</v>
      </c>
      <c r="AA175" s="44">
        <f>F175+I175+L175+O175+R175+U175+X175</f>
        <v>1</v>
      </c>
    </row>
    <row r="176" spans="1:27" s="2" customFormat="1" x14ac:dyDescent="0.25">
      <c r="A176" s="50" t="s">
        <v>11</v>
      </c>
      <c r="B176" s="49">
        <v>7280</v>
      </c>
      <c r="C176" s="52">
        <v>7</v>
      </c>
      <c r="D176" s="48">
        <v>9</v>
      </c>
      <c r="E176" s="47">
        <v>0</v>
      </c>
      <c r="F176" s="46">
        <f>D176+E176</f>
        <v>9</v>
      </c>
      <c r="G176" s="47"/>
      <c r="H176" s="47"/>
      <c r="I176" s="51">
        <f>G176+H176</f>
        <v>0</v>
      </c>
      <c r="J176" s="48"/>
      <c r="K176" s="47"/>
      <c r="L176" s="46">
        <f>J176+K176</f>
        <v>0</v>
      </c>
      <c r="M176" s="48"/>
      <c r="N176" s="47"/>
      <c r="O176" s="51">
        <f>M176+N176</f>
        <v>0</v>
      </c>
      <c r="P176" s="48"/>
      <c r="Q176" s="47"/>
      <c r="R176" s="46">
        <f>P176+Q176</f>
        <v>0</v>
      </c>
      <c r="S176" s="47"/>
      <c r="T176" s="47"/>
      <c r="U176" s="46">
        <f>S176+T176</f>
        <v>0</v>
      </c>
      <c r="V176" s="48"/>
      <c r="W176" s="47"/>
      <c r="X176" s="46">
        <f>V176+W176</f>
        <v>0</v>
      </c>
      <c r="Y176" s="45">
        <f>D176+G176+J176+M176+P176+S176+V176</f>
        <v>9</v>
      </c>
      <c r="Z176" s="45">
        <f>E176+H176+K176+N176+Q176+T176+W176</f>
        <v>0</v>
      </c>
      <c r="AA176" s="44">
        <f>F176+I176+L176+O176+R176+U176+X176</f>
        <v>9</v>
      </c>
    </row>
    <row r="177" spans="1:27" s="2" customFormat="1" x14ac:dyDescent="0.25">
      <c r="A177" s="50" t="s">
        <v>10</v>
      </c>
      <c r="B177" s="49">
        <v>7280</v>
      </c>
      <c r="C177" s="49">
        <v>8</v>
      </c>
      <c r="D177" s="48">
        <v>1</v>
      </c>
      <c r="E177" s="47"/>
      <c r="F177" s="46">
        <f>D177+E177</f>
        <v>1</v>
      </c>
      <c r="G177" s="47"/>
      <c r="H177" s="47"/>
      <c r="I177" s="46">
        <f>G177+H177</f>
        <v>0</v>
      </c>
      <c r="J177" s="48"/>
      <c r="K177" s="47"/>
      <c r="L177" s="46">
        <f>J177+K177</f>
        <v>0</v>
      </c>
      <c r="M177" s="48"/>
      <c r="N177" s="47"/>
      <c r="O177" s="46">
        <f>M177+N177</f>
        <v>0</v>
      </c>
      <c r="P177" s="48"/>
      <c r="Q177" s="47"/>
      <c r="R177" s="46">
        <f>P177+Q177</f>
        <v>0</v>
      </c>
      <c r="S177" s="47"/>
      <c r="T177" s="47"/>
      <c r="U177" s="46">
        <f>S177+T177</f>
        <v>0</v>
      </c>
      <c r="V177" s="48"/>
      <c r="W177" s="47"/>
      <c r="X177" s="46">
        <f>V177+W177</f>
        <v>0</v>
      </c>
      <c r="Y177" s="45">
        <f>D177+G177+J177+M177+P177+S177+V177</f>
        <v>1</v>
      </c>
      <c r="Z177" s="45">
        <f>E177+H177+K177+N177+Q177+T177+W177</f>
        <v>0</v>
      </c>
      <c r="AA177" s="44">
        <f>F177+I177+L177+O177+R177+U177+X177</f>
        <v>1</v>
      </c>
    </row>
    <row r="178" spans="1:27" s="2" customFormat="1" x14ac:dyDescent="0.25">
      <c r="A178" s="43" t="s">
        <v>9</v>
      </c>
      <c r="B178" s="49">
        <v>7285</v>
      </c>
      <c r="C178" s="49">
        <v>7</v>
      </c>
      <c r="D178" s="48">
        <v>12</v>
      </c>
      <c r="E178" s="47">
        <v>0</v>
      </c>
      <c r="F178" s="46">
        <f>D178+E178</f>
        <v>12</v>
      </c>
      <c r="G178" s="47"/>
      <c r="H178" s="47"/>
      <c r="I178" s="46">
        <f>G178+H178</f>
        <v>0</v>
      </c>
      <c r="J178" s="48"/>
      <c r="K178" s="47"/>
      <c r="L178" s="46">
        <f>J178+K178</f>
        <v>0</v>
      </c>
      <c r="M178" s="48"/>
      <c r="N178" s="47"/>
      <c r="O178" s="46">
        <f>M178+N178</f>
        <v>0</v>
      </c>
      <c r="P178" s="48"/>
      <c r="Q178" s="47"/>
      <c r="R178" s="46">
        <f>P178+Q178</f>
        <v>0</v>
      </c>
      <c r="S178" s="47"/>
      <c r="T178" s="47"/>
      <c r="U178" s="46">
        <f>S178+T178</f>
        <v>0</v>
      </c>
      <c r="V178" s="48"/>
      <c r="W178" s="47"/>
      <c r="X178" s="46">
        <f>V178+W178</f>
        <v>0</v>
      </c>
      <c r="Y178" s="45">
        <f>D178+G178+J178+M178+P178+S178+V178</f>
        <v>12</v>
      </c>
      <c r="Z178" s="45">
        <f>E178+H178+K178+N178+Q178+T178+W178</f>
        <v>0</v>
      </c>
      <c r="AA178" s="44">
        <f>F178+I178+L178+O178+R178+U178+X178</f>
        <v>12</v>
      </c>
    </row>
    <row r="179" spans="1:27" s="2" customFormat="1" x14ac:dyDescent="0.25">
      <c r="A179" s="43" t="s">
        <v>7</v>
      </c>
      <c r="B179" s="49">
        <v>7400</v>
      </c>
      <c r="C179" s="49">
        <v>9</v>
      </c>
      <c r="D179" s="48">
        <v>22</v>
      </c>
      <c r="E179" s="47">
        <v>0</v>
      </c>
      <c r="F179" s="46">
        <f>D179+E179</f>
        <v>22</v>
      </c>
      <c r="G179" s="47"/>
      <c r="H179" s="47"/>
      <c r="I179" s="46">
        <f>G179+H179</f>
        <v>0</v>
      </c>
      <c r="J179" s="48"/>
      <c r="K179" s="47"/>
      <c r="L179" s="46">
        <f>J179+K179</f>
        <v>0</v>
      </c>
      <c r="M179" s="48"/>
      <c r="N179" s="47"/>
      <c r="O179" s="46">
        <f>M179+N179</f>
        <v>0</v>
      </c>
      <c r="P179" s="48"/>
      <c r="Q179" s="47"/>
      <c r="R179" s="46">
        <f>P179+Q179</f>
        <v>0</v>
      </c>
      <c r="S179" s="47"/>
      <c r="T179" s="47"/>
      <c r="U179" s="46">
        <f>S179+T179</f>
        <v>0</v>
      </c>
      <c r="V179" s="48"/>
      <c r="W179" s="47"/>
      <c r="X179" s="46">
        <f>V179+W179</f>
        <v>0</v>
      </c>
      <c r="Y179" s="45">
        <f>D179+G179+J179+M179+P179+S179+V179</f>
        <v>22</v>
      </c>
      <c r="Z179" s="45">
        <f>E179+H179+K179+N179+Q179+T179+W179</f>
        <v>0</v>
      </c>
      <c r="AA179" s="44">
        <f>F179+I179+L179+O179+R179+U179+X179</f>
        <v>22</v>
      </c>
    </row>
    <row r="180" spans="1:27" ht="13.8" thickBot="1" x14ac:dyDescent="0.3">
      <c r="A180" s="43"/>
      <c r="B180" s="14"/>
      <c r="C180" s="14"/>
      <c r="D180" s="42"/>
      <c r="E180" s="41"/>
      <c r="F180" s="40"/>
      <c r="G180" s="41"/>
      <c r="H180" s="41"/>
      <c r="I180" s="40"/>
      <c r="J180" s="42"/>
      <c r="K180" s="41"/>
      <c r="L180" s="40"/>
      <c r="M180" s="42"/>
      <c r="N180" s="41"/>
      <c r="O180" s="40"/>
      <c r="P180" s="42"/>
      <c r="Q180" s="41"/>
      <c r="R180" s="40"/>
      <c r="S180" s="41"/>
      <c r="T180" s="41"/>
      <c r="U180" s="40"/>
      <c r="V180" s="42"/>
      <c r="W180" s="41"/>
      <c r="X180" s="40"/>
      <c r="Y180" s="39"/>
      <c r="Z180" s="39"/>
      <c r="AA180" s="38"/>
    </row>
    <row r="181" spans="1:27" ht="13.8" thickBot="1" x14ac:dyDescent="0.3">
      <c r="A181" s="37" t="s">
        <v>8</v>
      </c>
      <c r="B181" s="36"/>
      <c r="C181" s="36"/>
      <c r="D181" s="35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3"/>
      <c r="AA181" s="32"/>
    </row>
    <row r="182" spans="1:27" x14ac:dyDescent="0.25">
      <c r="A182" s="15" t="s">
        <v>5</v>
      </c>
      <c r="B182" s="14"/>
      <c r="C182" s="13">
        <v>7</v>
      </c>
      <c r="D182" s="12">
        <f>D172+D174+D176+D178</f>
        <v>35</v>
      </c>
      <c r="E182" s="12">
        <f>E172+E174+E176+E178</f>
        <v>3</v>
      </c>
      <c r="F182" s="11">
        <f>F172+F174+F176+F178</f>
        <v>38</v>
      </c>
      <c r="G182" s="12">
        <f>G172+G174+G176+G178</f>
        <v>0</v>
      </c>
      <c r="H182" s="12">
        <f>H172+H174+H176+H178</f>
        <v>0</v>
      </c>
      <c r="I182" s="11">
        <f>I172+I174+I176+I178</f>
        <v>0</v>
      </c>
      <c r="J182" s="12">
        <f>J172+J174+J176+J178</f>
        <v>0</v>
      </c>
      <c r="K182" s="12">
        <f>K172+K174+K176+K178</f>
        <v>0</v>
      </c>
      <c r="L182" s="11">
        <f>L172+L174+L176+L178</f>
        <v>0</v>
      </c>
      <c r="M182" s="12">
        <f>M172+M174+M176+M178</f>
        <v>0</v>
      </c>
      <c r="N182" s="12">
        <f>N172+N174+N176+N178</f>
        <v>0</v>
      </c>
      <c r="O182" s="11">
        <f>O172+O174+O176+O178</f>
        <v>0</v>
      </c>
      <c r="P182" s="12">
        <f>P172+P174+P176+P178</f>
        <v>1</v>
      </c>
      <c r="Q182" s="12">
        <f>Q172+Q174+Q176+Q178</f>
        <v>0</v>
      </c>
      <c r="R182" s="11">
        <f>R172+R174+R176+R178</f>
        <v>1</v>
      </c>
      <c r="S182" s="12">
        <f>S172+S174+S176+S178</f>
        <v>0</v>
      </c>
      <c r="T182" s="12">
        <f>T172+T174+T176+T178</f>
        <v>0</v>
      </c>
      <c r="U182" s="11">
        <f>U172+U174+U176+U178</f>
        <v>0</v>
      </c>
      <c r="V182" s="12">
        <f>V172+V174+V176+V178</f>
        <v>0</v>
      </c>
      <c r="W182" s="12">
        <f>W172+W174+W176+W178</f>
        <v>0</v>
      </c>
      <c r="X182" s="11">
        <f>X172+X174+X176+X178</f>
        <v>0</v>
      </c>
      <c r="Y182" s="12">
        <f>Y172+Y174+Y176+Y178</f>
        <v>36</v>
      </c>
      <c r="Z182" s="12">
        <f>Z172+Z174+Z176+Z178</f>
        <v>3</v>
      </c>
      <c r="AA182" s="11">
        <f>AA172+AA174+AA176+AA178</f>
        <v>39</v>
      </c>
    </row>
    <row r="183" spans="1:27" x14ac:dyDescent="0.25">
      <c r="A183" s="15" t="s">
        <v>4</v>
      </c>
      <c r="B183" s="14"/>
      <c r="C183" s="14">
        <v>8</v>
      </c>
      <c r="D183" s="17">
        <f>D177+D175+D173</f>
        <v>1</v>
      </c>
      <c r="E183" s="12">
        <f>E177+E175+E173</f>
        <v>1</v>
      </c>
      <c r="F183" s="11">
        <f>F177+F175+F173</f>
        <v>2</v>
      </c>
      <c r="G183" s="17">
        <f>G177+G175+G173</f>
        <v>1</v>
      </c>
      <c r="H183" s="12">
        <f>H177+H175+H173</f>
        <v>0</v>
      </c>
      <c r="I183" s="11">
        <f>I177+I175+I173</f>
        <v>1</v>
      </c>
      <c r="J183" s="17">
        <f>J177+J175+J173</f>
        <v>0</v>
      </c>
      <c r="K183" s="12">
        <f>K177+K175+K173</f>
        <v>0</v>
      </c>
      <c r="L183" s="11">
        <f>L177+L175+L173</f>
        <v>0</v>
      </c>
      <c r="M183" s="17">
        <f>M177+M175+M173</f>
        <v>0</v>
      </c>
      <c r="N183" s="12">
        <f>N177+N175+N173</f>
        <v>0</v>
      </c>
      <c r="O183" s="11">
        <f>O177+O175+O173</f>
        <v>0</v>
      </c>
      <c r="P183" s="17">
        <f>P177+P175+P173</f>
        <v>0</v>
      </c>
      <c r="Q183" s="12">
        <f>Q177+Q175+Q173</f>
        <v>0</v>
      </c>
      <c r="R183" s="11">
        <f>R177+R175+R173</f>
        <v>0</v>
      </c>
      <c r="S183" s="17">
        <f>S177+S175+S173</f>
        <v>0</v>
      </c>
      <c r="T183" s="12">
        <f>T177+T175+T173</f>
        <v>0</v>
      </c>
      <c r="U183" s="11">
        <f>U177+U175+U173</f>
        <v>0</v>
      </c>
      <c r="V183" s="17">
        <f>V177+V175+V173</f>
        <v>0</v>
      </c>
      <c r="W183" s="12">
        <f>W177+W175+W173</f>
        <v>0</v>
      </c>
      <c r="X183" s="11">
        <f>X177+X175+X173</f>
        <v>0</v>
      </c>
      <c r="Y183" s="17">
        <f>Y177+Y175+Y173</f>
        <v>2</v>
      </c>
      <c r="Z183" s="12">
        <f>Z177+Z175+Z173</f>
        <v>1</v>
      </c>
      <c r="AA183" s="11">
        <f>AA177+AA175+AA173</f>
        <v>3</v>
      </c>
    </row>
    <row r="184" spans="1:27" ht="13.8" thickBot="1" x14ac:dyDescent="0.3">
      <c r="A184" s="15" t="s">
        <v>7</v>
      </c>
      <c r="B184" s="14"/>
      <c r="C184" s="14">
        <v>9</v>
      </c>
      <c r="D184" s="17">
        <f>D179</f>
        <v>22</v>
      </c>
      <c r="E184" s="12">
        <f>E179</f>
        <v>0</v>
      </c>
      <c r="F184" s="11">
        <f>F179</f>
        <v>22</v>
      </c>
      <c r="G184" s="12">
        <f>G179</f>
        <v>0</v>
      </c>
      <c r="H184" s="12">
        <f>H179</f>
        <v>0</v>
      </c>
      <c r="I184" s="11">
        <f>I179</f>
        <v>0</v>
      </c>
      <c r="J184" s="17">
        <f>J179</f>
        <v>0</v>
      </c>
      <c r="K184" s="12">
        <f>K179</f>
        <v>0</v>
      </c>
      <c r="L184" s="11">
        <f>L179</f>
        <v>0</v>
      </c>
      <c r="M184" s="17">
        <f>M179</f>
        <v>0</v>
      </c>
      <c r="N184" s="12">
        <f>N179</f>
        <v>0</v>
      </c>
      <c r="O184" s="11">
        <f>O179</f>
        <v>0</v>
      </c>
      <c r="P184" s="17">
        <f>P179</f>
        <v>0</v>
      </c>
      <c r="Q184" s="12">
        <f>Q179</f>
        <v>0</v>
      </c>
      <c r="R184" s="11">
        <f>R179</f>
        <v>0</v>
      </c>
      <c r="S184" s="17">
        <f>S179</f>
        <v>0</v>
      </c>
      <c r="T184" s="12">
        <f>T179</f>
        <v>0</v>
      </c>
      <c r="U184" s="11">
        <f>U179</f>
        <v>0</v>
      </c>
      <c r="V184" s="17">
        <f>V179</f>
        <v>0</v>
      </c>
      <c r="W184" s="12">
        <f>W179</f>
        <v>0</v>
      </c>
      <c r="X184" s="11">
        <f>X179</f>
        <v>0</v>
      </c>
      <c r="Y184" s="17">
        <f>Y179</f>
        <v>22</v>
      </c>
      <c r="Z184" s="12">
        <f>Z179</f>
        <v>0</v>
      </c>
      <c r="AA184" s="11">
        <f>AA179</f>
        <v>22</v>
      </c>
    </row>
    <row r="185" spans="1:27" ht="13.8" thickBot="1" x14ac:dyDescent="0.3">
      <c r="A185" s="30" t="s">
        <v>0</v>
      </c>
      <c r="B185" s="31"/>
      <c r="C185" s="31"/>
      <c r="D185" s="30">
        <f>SUBTOTAL(9,D170:D181)</f>
        <v>58</v>
      </c>
      <c r="E185" s="29">
        <f>SUBTOTAL(9,E170:E181)</f>
        <v>4</v>
      </c>
      <c r="F185" s="28">
        <f>SUBTOTAL(9,F170:F181)</f>
        <v>62</v>
      </c>
      <c r="G185" s="29">
        <f>SUBTOTAL(9,G170:G181)</f>
        <v>1</v>
      </c>
      <c r="H185" s="29">
        <f>SUBTOTAL(9,H170:H181)</f>
        <v>0</v>
      </c>
      <c r="I185" s="28">
        <f>SUBTOTAL(9,I170:I181)</f>
        <v>1</v>
      </c>
      <c r="J185" s="30">
        <f>SUBTOTAL(9,J170:J181)</f>
        <v>0</v>
      </c>
      <c r="K185" s="29">
        <f>SUBTOTAL(9,K170:K181)</f>
        <v>0</v>
      </c>
      <c r="L185" s="28">
        <f>SUBTOTAL(9,L170:L181)</f>
        <v>0</v>
      </c>
      <c r="M185" s="30">
        <f>SUBTOTAL(9,M170:M181)</f>
        <v>0</v>
      </c>
      <c r="N185" s="29">
        <f>SUBTOTAL(9,N170:N181)</f>
        <v>0</v>
      </c>
      <c r="O185" s="28">
        <f>SUBTOTAL(9,O170:O181)</f>
        <v>0</v>
      </c>
      <c r="P185" s="30">
        <f>SUBTOTAL(9,P170:P181)</f>
        <v>1</v>
      </c>
      <c r="Q185" s="29">
        <f>SUBTOTAL(9,Q170:Q181)</f>
        <v>0</v>
      </c>
      <c r="R185" s="28">
        <f>SUBTOTAL(9,R170:R181)</f>
        <v>1</v>
      </c>
      <c r="S185" s="29">
        <f>SUBTOTAL(9,S170:S181)</f>
        <v>0</v>
      </c>
      <c r="T185" s="29">
        <f>SUBTOTAL(9,T170:T181)</f>
        <v>0</v>
      </c>
      <c r="U185" s="28">
        <f>SUBTOTAL(9,U170:U181)</f>
        <v>0</v>
      </c>
      <c r="V185" s="30">
        <f>SUBTOTAL(9,V170:V181)</f>
        <v>0</v>
      </c>
      <c r="W185" s="29">
        <f>SUBTOTAL(9,W170:W181)</f>
        <v>0</v>
      </c>
      <c r="X185" s="28">
        <f>SUBTOTAL(9,X170:X181)</f>
        <v>0</v>
      </c>
      <c r="Y185" s="27">
        <f>SUM(Y182:Y184)</f>
        <v>60</v>
      </c>
      <c r="Z185" s="27">
        <f>SUM(Z182:Z184)</f>
        <v>4</v>
      </c>
      <c r="AA185" s="26">
        <f>SUM(AA182:AA184)</f>
        <v>64</v>
      </c>
    </row>
    <row r="186" spans="1:27" ht="13.8" thickBot="1" x14ac:dyDescent="0.3">
      <c r="A186" s="25"/>
      <c r="B186" s="24"/>
      <c r="C186" s="14"/>
      <c r="D186" s="23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1"/>
    </row>
    <row r="187" spans="1:27" s="2" customFormat="1" ht="13.8" thickBot="1" x14ac:dyDescent="0.3">
      <c r="A187" s="6" t="s">
        <v>6</v>
      </c>
      <c r="B187" s="8"/>
      <c r="C187" s="8"/>
      <c r="D187" s="2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8"/>
    </row>
    <row r="188" spans="1:27" s="2" customFormat="1" x14ac:dyDescent="0.25">
      <c r="A188" s="15" t="s">
        <v>5</v>
      </c>
      <c r="B188" s="14"/>
      <c r="C188" s="13">
        <v>7</v>
      </c>
      <c r="D188" s="12">
        <f>D46+D78+D116+D144+D165+D182</f>
        <v>481</v>
      </c>
      <c r="E188" s="12">
        <f>E46+E78+E116+E144+E165+E182</f>
        <v>224</v>
      </c>
      <c r="F188" s="12">
        <f>F46+F78+F116+F144+F165+F182</f>
        <v>705</v>
      </c>
      <c r="G188" s="17">
        <f>G46+G78+G116+G144+G165+G182</f>
        <v>23</v>
      </c>
      <c r="H188" s="12">
        <f>H46+H78+H116+H144+H165+H182</f>
        <v>11</v>
      </c>
      <c r="I188" s="11">
        <f>I46+I78+I116+I144+I165+I182</f>
        <v>34</v>
      </c>
      <c r="J188" s="12">
        <f>J46+J78+J116+J144+J165+J182</f>
        <v>2</v>
      </c>
      <c r="K188" s="12">
        <f>K46+K78+K116+K144+K165+K182</f>
        <v>1</v>
      </c>
      <c r="L188" s="12">
        <f>L46+L78+L116+L144+L165+L182</f>
        <v>3</v>
      </c>
      <c r="M188" s="17">
        <f>M46+M78+M116+M144+M165+M182</f>
        <v>18</v>
      </c>
      <c r="N188" s="12">
        <f>N46+N78+N116+N144+N165+N182</f>
        <v>22</v>
      </c>
      <c r="O188" s="11">
        <f>O46+O78+O116+O144+O165+O182</f>
        <v>40</v>
      </c>
      <c r="P188" s="12">
        <f>P46+P78+P116+P144+P165+P182</f>
        <v>9</v>
      </c>
      <c r="Q188" s="12">
        <f>Q46+Q78+Q116+Q144+Q165+Q182</f>
        <v>6</v>
      </c>
      <c r="R188" s="12">
        <f>R46+R78+R116+R144+R165+R182</f>
        <v>15</v>
      </c>
      <c r="S188" s="17">
        <f>S46+S78+S116+S144+S165+S182</f>
        <v>44</v>
      </c>
      <c r="T188" s="12">
        <f>T46+T78+T116+T144+T165+T182</f>
        <v>48</v>
      </c>
      <c r="U188" s="11">
        <f>U46+U78+U116+U144+U165+U182</f>
        <v>92</v>
      </c>
      <c r="V188" s="12">
        <f>V46+V78+V116+V144+V165+V182</f>
        <v>9</v>
      </c>
      <c r="W188" s="12">
        <f>W46+W78+W116+W144+W165+W182</f>
        <v>17</v>
      </c>
      <c r="X188" s="12">
        <f>X46+X78+X116+X144+X165+X182</f>
        <v>26</v>
      </c>
      <c r="Y188" s="17">
        <f>Y46+Y78+Y116+Y144+Y165+Y182</f>
        <v>586</v>
      </c>
      <c r="Z188" s="12">
        <f>Z46+Z78+Z116+Z144+Z165+Z182</f>
        <v>329</v>
      </c>
      <c r="AA188" s="11">
        <f>AA46+AA78+AA116+AA144+AA165+AA182</f>
        <v>915</v>
      </c>
    </row>
    <row r="189" spans="1:27" s="2" customFormat="1" x14ac:dyDescent="0.25">
      <c r="A189" s="15" t="s">
        <v>4</v>
      </c>
      <c r="B189" s="14"/>
      <c r="C189" s="13" t="s">
        <v>3</v>
      </c>
      <c r="D189" s="12">
        <f>D167+D183+D79+D117+D47</f>
        <v>59</v>
      </c>
      <c r="E189" s="12">
        <f>E167+E183+E79+E117+E47</f>
        <v>29</v>
      </c>
      <c r="F189" s="11">
        <f>F167+F183+F79+F117+F47</f>
        <v>88</v>
      </c>
      <c r="G189" s="12">
        <f>G167+G183+G79+G117+G47</f>
        <v>11</v>
      </c>
      <c r="H189" s="12">
        <f>H167+H183+H79+H117+H47</f>
        <v>5</v>
      </c>
      <c r="I189" s="11">
        <f>I167+I183+I79+I117+I47</f>
        <v>16</v>
      </c>
      <c r="J189" s="12">
        <f>J167+J183+J79+J117+J47</f>
        <v>0</v>
      </c>
      <c r="K189" s="12">
        <f>K167+K183+K79+K117+K47</f>
        <v>0</v>
      </c>
      <c r="L189" s="11">
        <f>L167+L183+L79+L117+L47</f>
        <v>0</v>
      </c>
      <c r="M189" s="12">
        <f>M167+M183+M79+M117+M47</f>
        <v>3</v>
      </c>
      <c r="N189" s="12">
        <f>N167+N183+N79+N117+N47</f>
        <v>1</v>
      </c>
      <c r="O189" s="11">
        <f>O167+O183+O79+O117+O47</f>
        <v>4</v>
      </c>
      <c r="P189" s="12">
        <f>P167+P183+P79+P117+P47</f>
        <v>0</v>
      </c>
      <c r="Q189" s="12">
        <f>Q167+Q183+Q79+Q117+Q47</f>
        <v>0</v>
      </c>
      <c r="R189" s="11">
        <f>R167+R183+R79+R117+R47</f>
        <v>0</v>
      </c>
      <c r="S189" s="12">
        <f>S167+S183+S79+S117+S47</f>
        <v>3</v>
      </c>
      <c r="T189" s="12">
        <f>T167+T183+T79+T117+T47</f>
        <v>6</v>
      </c>
      <c r="U189" s="11">
        <f>U167+U183+U79+U117+U47</f>
        <v>9</v>
      </c>
      <c r="V189" s="12">
        <f>V167+V183+V79+V117+V47</f>
        <v>0</v>
      </c>
      <c r="W189" s="12">
        <f>W167+W183+W79+W117+W47</f>
        <v>1</v>
      </c>
      <c r="X189" s="12">
        <f>X167+X183+X79+X117+X47</f>
        <v>1</v>
      </c>
      <c r="Y189" s="16">
        <f>D189+G189+J189+M189+P189+S189+V189</f>
        <v>76</v>
      </c>
      <c r="Z189" s="10">
        <f>E189+H189+K189+N189+Q189+T189+W189</f>
        <v>42</v>
      </c>
      <c r="AA189" s="9">
        <f>Y189+Z189</f>
        <v>118</v>
      </c>
    </row>
    <row r="190" spans="1:27" s="2" customFormat="1" x14ac:dyDescent="0.25">
      <c r="A190" s="15" t="s">
        <v>2</v>
      </c>
      <c r="B190" s="14"/>
      <c r="C190" s="13">
        <v>8</v>
      </c>
      <c r="D190" s="12">
        <f>D118</f>
        <v>38</v>
      </c>
      <c r="E190" s="12">
        <f>E118</f>
        <v>12</v>
      </c>
      <c r="F190" s="11">
        <f>F118</f>
        <v>50</v>
      </c>
      <c r="G190" s="12">
        <f>G118</f>
        <v>6</v>
      </c>
      <c r="H190" s="12">
        <f>H118</f>
        <v>4</v>
      </c>
      <c r="I190" s="11">
        <f>I118</f>
        <v>10</v>
      </c>
      <c r="J190" s="12">
        <f>J118</f>
        <v>0</v>
      </c>
      <c r="K190" s="12">
        <f>K118</f>
        <v>0</v>
      </c>
      <c r="L190" s="11">
        <f>L118</f>
        <v>0</v>
      </c>
      <c r="M190" s="12">
        <f>M118</f>
        <v>1</v>
      </c>
      <c r="N190" s="12">
        <f>N118</f>
        <v>0</v>
      </c>
      <c r="O190" s="11">
        <f>O118</f>
        <v>1</v>
      </c>
      <c r="P190" s="12">
        <f>P118</f>
        <v>0</v>
      </c>
      <c r="Q190" s="12">
        <f>Q118</f>
        <v>0</v>
      </c>
      <c r="R190" s="11">
        <f>R118</f>
        <v>0</v>
      </c>
      <c r="S190" s="12">
        <f>S118</f>
        <v>0</v>
      </c>
      <c r="T190" s="12">
        <f>T118</f>
        <v>0</v>
      </c>
      <c r="U190" s="11">
        <f>U118</f>
        <v>0</v>
      </c>
      <c r="V190" s="12">
        <f>V118</f>
        <v>0</v>
      </c>
      <c r="W190" s="12">
        <f>W118</f>
        <v>1</v>
      </c>
      <c r="X190" s="11">
        <f>X118</f>
        <v>1</v>
      </c>
      <c r="Y190" s="10">
        <f>D190+G190+J190+M190+P190+S190+V190</f>
        <v>45</v>
      </c>
      <c r="Z190" s="10">
        <f>E190+H190+K190+N190+Q190+T190+W190</f>
        <v>17</v>
      </c>
      <c r="AA190" s="9">
        <f>Y190+Z190</f>
        <v>62</v>
      </c>
    </row>
    <row r="191" spans="1:27" s="2" customFormat="1" ht="13.8" thickBot="1" x14ac:dyDescent="0.3">
      <c r="A191" s="15" t="s">
        <v>1</v>
      </c>
      <c r="B191" s="14"/>
      <c r="C191" s="13">
        <v>9</v>
      </c>
      <c r="D191" s="12">
        <f>D145+D119+D48+D166+D184</f>
        <v>61</v>
      </c>
      <c r="E191" s="12">
        <f>E145+E119+E48+E166+E184</f>
        <v>9</v>
      </c>
      <c r="F191" s="11">
        <f>F145+F119+F48+F166+F179</f>
        <v>70</v>
      </c>
      <c r="G191" s="12">
        <f>G145+G119+G48+G166+G184</f>
        <v>4</v>
      </c>
      <c r="H191" s="12">
        <f>H145+H119+H48+H166+H184</f>
        <v>0</v>
      </c>
      <c r="I191" s="11">
        <f>I145+I119+I48+I166+I179</f>
        <v>4</v>
      </c>
      <c r="J191" s="12">
        <f>J145+J119+J48+J166+J184</f>
        <v>0</v>
      </c>
      <c r="K191" s="12">
        <f>K145+K119+K48+K166+K184</f>
        <v>0</v>
      </c>
      <c r="L191" s="11">
        <f>L145+L119+L48+L166+L179</f>
        <v>0</v>
      </c>
      <c r="M191" s="12">
        <f>M145+M119+M48+M166+M184</f>
        <v>1</v>
      </c>
      <c r="N191" s="12">
        <f>N145+N119+N48+N166+N184</f>
        <v>1</v>
      </c>
      <c r="O191" s="11">
        <f>O145+O119+O48+O166+O179</f>
        <v>2</v>
      </c>
      <c r="P191" s="12">
        <f>P145+P119+P48+P166+P184</f>
        <v>0</v>
      </c>
      <c r="Q191" s="12">
        <f>Q145+Q119+Q48+Q166+Q184</f>
        <v>0</v>
      </c>
      <c r="R191" s="11">
        <f>R145+R119+R48+R166+R179</f>
        <v>0</v>
      </c>
      <c r="S191" s="12">
        <f>S145+S119+S48+S166+S184</f>
        <v>3</v>
      </c>
      <c r="T191" s="12">
        <f>T145+T119+T48+T166+T184</f>
        <v>13</v>
      </c>
      <c r="U191" s="11">
        <f>U145+U119+U48+U166+U179</f>
        <v>16</v>
      </c>
      <c r="V191" s="12">
        <f>V145+V119+V48+V166+V184</f>
        <v>2</v>
      </c>
      <c r="W191" s="12">
        <f>W145+W119+W48+W166+W184</f>
        <v>0</v>
      </c>
      <c r="X191" s="11">
        <f>X145+X119+X48+X166+X179</f>
        <v>2</v>
      </c>
      <c r="Y191" s="10">
        <f>D191+G191+J191+M191+P191+S191+V191</f>
        <v>71</v>
      </c>
      <c r="Z191" s="10">
        <f>E191+H191+K191+N191+Q191+T191+W191</f>
        <v>23</v>
      </c>
      <c r="AA191" s="9">
        <f>Y191+Z191</f>
        <v>94</v>
      </c>
    </row>
    <row r="192" spans="1:27" s="2" customFormat="1" ht="13.8" thickBot="1" x14ac:dyDescent="0.3">
      <c r="A192" s="6" t="s">
        <v>0</v>
      </c>
      <c r="B192" s="8"/>
      <c r="C192" s="7"/>
      <c r="D192" s="6">
        <f>SUM(D188:D191)</f>
        <v>639</v>
      </c>
      <c r="E192" s="6">
        <f>SUM(E188:E191)</f>
        <v>274</v>
      </c>
      <c r="F192" s="5">
        <f>SUM(F188:F191)</f>
        <v>913</v>
      </c>
      <c r="G192" s="6">
        <f>SUM(G188:G191)</f>
        <v>44</v>
      </c>
      <c r="H192" s="6">
        <f>SUM(H188:H191)</f>
        <v>20</v>
      </c>
      <c r="I192" s="5">
        <f>SUM(I188:I191)</f>
        <v>64</v>
      </c>
      <c r="J192" s="6">
        <f>SUM(J188:J191)</f>
        <v>2</v>
      </c>
      <c r="K192" s="6">
        <f>SUM(K188:K191)</f>
        <v>1</v>
      </c>
      <c r="L192" s="5">
        <f>SUM(L188:L191)</f>
        <v>3</v>
      </c>
      <c r="M192" s="6">
        <f>SUM(M188:M191)</f>
        <v>23</v>
      </c>
      <c r="N192" s="6">
        <f>SUM(N188:N191)</f>
        <v>24</v>
      </c>
      <c r="O192" s="5">
        <f>SUM(O188:O191)</f>
        <v>47</v>
      </c>
      <c r="P192" s="6">
        <f>SUM(P188:P191)</f>
        <v>9</v>
      </c>
      <c r="Q192" s="6">
        <f>SUM(Q188:Q191)</f>
        <v>6</v>
      </c>
      <c r="R192" s="5">
        <f>SUM(R188:R191)</f>
        <v>15</v>
      </c>
      <c r="S192" s="6">
        <f>SUM(S188:S191)</f>
        <v>50</v>
      </c>
      <c r="T192" s="6">
        <f>SUM(T188:T191)</f>
        <v>67</v>
      </c>
      <c r="U192" s="5">
        <f>SUM(U188:U191)</f>
        <v>117</v>
      </c>
      <c r="V192" s="6">
        <f>SUM(V188:V191)</f>
        <v>11</v>
      </c>
      <c r="W192" s="6">
        <f>SUM(W188:W191)</f>
        <v>19</v>
      </c>
      <c r="X192" s="5">
        <f>SUM(X188:X191)</f>
        <v>30</v>
      </c>
      <c r="Y192" s="4">
        <f>SUM(Y188:Y191)</f>
        <v>778</v>
      </c>
      <c r="Z192" s="4">
        <f>SUM(Z188:Z191)</f>
        <v>411</v>
      </c>
      <c r="AA192" s="3">
        <f>Y192+Z192</f>
        <v>1189</v>
      </c>
    </row>
  </sheetData>
  <mergeCells count="12">
    <mergeCell ref="J2:L2"/>
    <mergeCell ref="M2:O2"/>
    <mergeCell ref="P2:R2"/>
    <mergeCell ref="S2:U2"/>
    <mergeCell ref="V2:X2"/>
    <mergeCell ref="Y2:AA2"/>
    <mergeCell ref="A170:AA170"/>
    <mergeCell ref="A148:AA148"/>
    <mergeCell ref="A82:AA82"/>
    <mergeCell ref="B2:B3"/>
    <mergeCell ref="D2:F2"/>
    <mergeCell ref="G2:I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2007-2008 degrees GRAD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 Yama</cp:lastModifiedBy>
  <dcterms:created xsi:type="dcterms:W3CDTF">2011-04-13T13:58:53Z</dcterms:created>
  <dcterms:modified xsi:type="dcterms:W3CDTF">2011-04-13T14:00:25Z</dcterms:modified>
</cp:coreProperties>
</file>