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0100" windowHeight="9264"/>
  </bookViews>
  <sheets>
    <sheet name="2006-2007 degrees GRAD" sheetId="1" r:id="rId1"/>
  </sheets>
  <calcPr calcId="144525"/>
</workbook>
</file>

<file path=xl/calcChain.xml><?xml version="1.0" encoding="utf-8"?>
<calcChain xmlns="http://schemas.openxmlformats.org/spreadsheetml/2006/main">
  <c r="F6" i="1" l="1"/>
  <c r="I6" i="1"/>
  <c r="L6" i="1"/>
  <c r="O6" i="1"/>
  <c r="R6" i="1"/>
  <c r="U6" i="1"/>
  <c r="X6" i="1"/>
  <c r="Y6" i="1"/>
  <c r="Z6" i="1"/>
  <c r="F8" i="1"/>
  <c r="I8" i="1"/>
  <c r="L8" i="1"/>
  <c r="O8" i="1"/>
  <c r="R8" i="1"/>
  <c r="U8" i="1"/>
  <c r="X8" i="1"/>
  <c r="Y8" i="1"/>
  <c r="Y10" i="1" s="1"/>
  <c r="Z8" i="1"/>
  <c r="F9" i="1"/>
  <c r="I9" i="1"/>
  <c r="I10" i="1" s="1"/>
  <c r="L9" i="1"/>
  <c r="O9" i="1"/>
  <c r="R9" i="1"/>
  <c r="U9" i="1"/>
  <c r="U10" i="1" s="1"/>
  <c r="X9" i="1"/>
  <c r="Y9" i="1"/>
  <c r="Z9" i="1"/>
  <c r="D10" i="1"/>
  <c r="E10" i="1"/>
  <c r="F10" i="1"/>
  <c r="G10" i="1"/>
  <c r="H10" i="1"/>
  <c r="J10" i="1"/>
  <c r="K10" i="1"/>
  <c r="M10" i="1"/>
  <c r="N10" i="1"/>
  <c r="O10" i="1"/>
  <c r="P10" i="1"/>
  <c r="Q10" i="1"/>
  <c r="R10" i="1"/>
  <c r="S10" i="1"/>
  <c r="T10" i="1"/>
  <c r="V10" i="1"/>
  <c r="W10" i="1"/>
  <c r="Z10" i="1"/>
  <c r="F12" i="1"/>
  <c r="I12" i="1"/>
  <c r="L12" i="1"/>
  <c r="O12" i="1"/>
  <c r="R12" i="1"/>
  <c r="U12" i="1"/>
  <c r="X12" i="1"/>
  <c r="Y12" i="1"/>
  <c r="Z12" i="1"/>
  <c r="F14" i="1"/>
  <c r="I14" i="1"/>
  <c r="L14" i="1"/>
  <c r="O14" i="1"/>
  <c r="R14" i="1"/>
  <c r="U14" i="1"/>
  <c r="X14" i="1"/>
  <c r="Y14" i="1"/>
  <c r="Z14" i="1"/>
  <c r="F16" i="1"/>
  <c r="I16" i="1"/>
  <c r="L16" i="1"/>
  <c r="O16" i="1"/>
  <c r="R16" i="1"/>
  <c r="U16" i="1"/>
  <c r="X16" i="1"/>
  <c r="Y16" i="1"/>
  <c r="Z16" i="1"/>
  <c r="F18" i="1"/>
  <c r="I18" i="1"/>
  <c r="I20" i="1" s="1"/>
  <c r="L18" i="1"/>
  <c r="O18" i="1"/>
  <c r="R18" i="1"/>
  <c r="U18" i="1"/>
  <c r="U20" i="1" s="1"/>
  <c r="X18" i="1"/>
  <c r="Y18" i="1"/>
  <c r="Z18" i="1"/>
  <c r="F19" i="1"/>
  <c r="I19" i="1"/>
  <c r="L19" i="1"/>
  <c r="O19" i="1"/>
  <c r="O20" i="1" s="1"/>
  <c r="R19" i="1"/>
  <c r="U19" i="1"/>
  <c r="X19" i="1"/>
  <c r="Y19" i="1"/>
  <c r="Z19" i="1"/>
  <c r="D20" i="1"/>
  <c r="E20" i="1"/>
  <c r="G20" i="1"/>
  <c r="H20" i="1"/>
  <c r="J20" i="1"/>
  <c r="K20" i="1"/>
  <c r="M20" i="1"/>
  <c r="N20" i="1"/>
  <c r="P20" i="1"/>
  <c r="Q20" i="1"/>
  <c r="S20" i="1"/>
  <c r="T20" i="1"/>
  <c r="V20" i="1"/>
  <c r="W20" i="1"/>
  <c r="F22" i="1"/>
  <c r="I22" i="1"/>
  <c r="L22" i="1"/>
  <c r="O22" i="1"/>
  <c r="O27" i="1" s="1"/>
  <c r="R22" i="1"/>
  <c r="U22" i="1"/>
  <c r="X22" i="1"/>
  <c r="Y22" i="1"/>
  <c r="Z22" i="1"/>
  <c r="F23" i="1"/>
  <c r="I23" i="1"/>
  <c r="L23" i="1"/>
  <c r="O23" i="1"/>
  <c r="R23" i="1"/>
  <c r="U23" i="1"/>
  <c r="X23" i="1"/>
  <c r="Y23" i="1"/>
  <c r="Z23" i="1"/>
  <c r="F24" i="1"/>
  <c r="I24" i="1"/>
  <c r="L24" i="1"/>
  <c r="O24" i="1"/>
  <c r="R24" i="1"/>
  <c r="U24" i="1"/>
  <c r="X24" i="1"/>
  <c r="Y24" i="1"/>
  <c r="Z24" i="1"/>
  <c r="F25" i="1"/>
  <c r="I25" i="1"/>
  <c r="L25" i="1"/>
  <c r="O25" i="1"/>
  <c r="O41" i="1" s="1"/>
  <c r="R25" i="1"/>
  <c r="U25" i="1"/>
  <c r="X25" i="1"/>
  <c r="Y25" i="1"/>
  <c r="Z25" i="1"/>
  <c r="F26" i="1"/>
  <c r="I26" i="1"/>
  <c r="L26" i="1"/>
  <c r="O26" i="1"/>
  <c r="R26" i="1"/>
  <c r="U26" i="1"/>
  <c r="X26" i="1"/>
  <c r="Y26" i="1"/>
  <c r="Z26" i="1"/>
  <c r="D27" i="1"/>
  <c r="E27" i="1"/>
  <c r="G27" i="1"/>
  <c r="H27" i="1"/>
  <c r="J27" i="1"/>
  <c r="K27" i="1"/>
  <c r="M27" i="1"/>
  <c r="N27" i="1"/>
  <c r="P27" i="1"/>
  <c r="Q27" i="1"/>
  <c r="R27" i="1"/>
  <c r="S27" i="1"/>
  <c r="T27" i="1"/>
  <c r="V27" i="1"/>
  <c r="W27" i="1"/>
  <c r="F29" i="1"/>
  <c r="I29" i="1"/>
  <c r="L29" i="1"/>
  <c r="O29" i="1"/>
  <c r="R29" i="1"/>
  <c r="R31" i="1" s="1"/>
  <c r="U29" i="1"/>
  <c r="X29" i="1"/>
  <c r="Y29" i="1"/>
  <c r="Y31" i="1" s="1"/>
  <c r="Z29" i="1"/>
  <c r="F30" i="1"/>
  <c r="I30" i="1"/>
  <c r="L30" i="1"/>
  <c r="O30" i="1"/>
  <c r="R30" i="1"/>
  <c r="U30" i="1"/>
  <c r="X30" i="1"/>
  <c r="Y30" i="1"/>
  <c r="Z30" i="1"/>
  <c r="D31" i="1"/>
  <c r="E31" i="1"/>
  <c r="F31" i="1"/>
  <c r="G31" i="1"/>
  <c r="H31" i="1"/>
  <c r="J31" i="1"/>
  <c r="K31" i="1"/>
  <c r="M31" i="1"/>
  <c r="N31" i="1"/>
  <c r="O31" i="1"/>
  <c r="P31" i="1"/>
  <c r="Q31" i="1"/>
  <c r="S31" i="1"/>
  <c r="T31" i="1"/>
  <c r="V31" i="1"/>
  <c r="W31" i="1"/>
  <c r="Z31" i="1"/>
  <c r="F33" i="1"/>
  <c r="I33" i="1"/>
  <c r="L33" i="1"/>
  <c r="O33" i="1"/>
  <c r="R33" i="1"/>
  <c r="R35" i="1" s="1"/>
  <c r="U33" i="1"/>
  <c r="X33" i="1"/>
  <c r="Y33" i="1"/>
  <c r="Z33" i="1"/>
  <c r="F34" i="1"/>
  <c r="I34" i="1"/>
  <c r="L34" i="1"/>
  <c r="O34" i="1"/>
  <c r="R34" i="1"/>
  <c r="U34" i="1"/>
  <c r="X34" i="1"/>
  <c r="Y34" i="1"/>
  <c r="Z34" i="1"/>
  <c r="D35" i="1"/>
  <c r="E35" i="1"/>
  <c r="F35" i="1"/>
  <c r="G35" i="1"/>
  <c r="H35" i="1"/>
  <c r="J35" i="1"/>
  <c r="K35" i="1"/>
  <c r="M35" i="1"/>
  <c r="N35" i="1"/>
  <c r="O35" i="1"/>
  <c r="P35" i="1"/>
  <c r="Q35" i="1"/>
  <c r="S35" i="1"/>
  <c r="T35" i="1"/>
  <c r="V35" i="1"/>
  <c r="W35" i="1"/>
  <c r="F37" i="1"/>
  <c r="I37" i="1"/>
  <c r="L37" i="1"/>
  <c r="O37" i="1"/>
  <c r="R37" i="1"/>
  <c r="U37" i="1"/>
  <c r="X37" i="1"/>
  <c r="Y37" i="1"/>
  <c r="Z37" i="1"/>
  <c r="D40" i="1"/>
  <c r="E40" i="1"/>
  <c r="G40" i="1"/>
  <c r="H40" i="1"/>
  <c r="I40" i="1"/>
  <c r="J40" i="1"/>
  <c r="K40" i="1"/>
  <c r="M40" i="1"/>
  <c r="N40" i="1"/>
  <c r="P40" i="1"/>
  <c r="Q40" i="1"/>
  <c r="S40" i="1"/>
  <c r="T40" i="1"/>
  <c r="U40" i="1"/>
  <c r="V40" i="1"/>
  <c r="W40" i="1"/>
  <c r="D41" i="1"/>
  <c r="E41" i="1"/>
  <c r="F41" i="1"/>
  <c r="G41" i="1"/>
  <c r="H41" i="1"/>
  <c r="I41" i="1"/>
  <c r="J41" i="1"/>
  <c r="K41" i="1"/>
  <c r="M41" i="1"/>
  <c r="N41" i="1"/>
  <c r="P41" i="1"/>
  <c r="Q41" i="1"/>
  <c r="R41" i="1"/>
  <c r="S41" i="1"/>
  <c r="T41" i="1"/>
  <c r="U41" i="1"/>
  <c r="V41" i="1"/>
  <c r="W41" i="1"/>
  <c r="D42" i="1"/>
  <c r="E42" i="1"/>
  <c r="G42" i="1"/>
  <c r="H42" i="1"/>
  <c r="I42" i="1"/>
  <c r="J42" i="1"/>
  <c r="K42" i="1"/>
  <c r="L42" i="1"/>
  <c r="M42" i="1"/>
  <c r="N42" i="1"/>
  <c r="O42" i="1"/>
  <c r="P42" i="1"/>
  <c r="Q42" i="1"/>
  <c r="S42" i="1"/>
  <c r="T42" i="1"/>
  <c r="U42" i="1"/>
  <c r="V42" i="1"/>
  <c r="W42" i="1"/>
  <c r="X42" i="1"/>
  <c r="D43" i="1"/>
  <c r="E43" i="1"/>
  <c r="H43" i="1"/>
  <c r="M43" i="1"/>
  <c r="P43" i="1"/>
  <c r="Q43" i="1"/>
  <c r="F47" i="1"/>
  <c r="I47" i="1"/>
  <c r="L47" i="1"/>
  <c r="O47" i="1"/>
  <c r="R47" i="1"/>
  <c r="U47" i="1"/>
  <c r="X47" i="1"/>
  <c r="Y47" i="1"/>
  <c r="Z47" i="1"/>
  <c r="F48" i="1"/>
  <c r="I48" i="1"/>
  <c r="L48" i="1"/>
  <c r="O48" i="1"/>
  <c r="R48" i="1"/>
  <c r="U48" i="1"/>
  <c r="X48" i="1"/>
  <c r="Y48" i="1"/>
  <c r="Z48" i="1"/>
  <c r="D49" i="1"/>
  <c r="E49" i="1"/>
  <c r="G49" i="1"/>
  <c r="H49" i="1"/>
  <c r="J49" i="1"/>
  <c r="K49" i="1"/>
  <c r="M49" i="1"/>
  <c r="N49" i="1"/>
  <c r="P49" i="1"/>
  <c r="Q49" i="1"/>
  <c r="S49" i="1"/>
  <c r="T49" i="1"/>
  <c r="U49" i="1"/>
  <c r="V49" i="1"/>
  <c r="W49" i="1"/>
  <c r="X49" i="1"/>
  <c r="F51" i="1"/>
  <c r="I51" i="1"/>
  <c r="L51" i="1"/>
  <c r="O51" i="1"/>
  <c r="R51" i="1"/>
  <c r="U51" i="1"/>
  <c r="X51" i="1"/>
  <c r="F53" i="1"/>
  <c r="I53" i="1"/>
  <c r="L53" i="1"/>
  <c r="O53" i="1"/>
  <c r="R53" i="1"/>
  <c r="U53" i="1"/>
  <c r="X53" i="1"/>
  <c r="Y53" i="1"/>
  <c r="Z53" i="1"/>
  <c r="F55" i="1"/>
  <c r="I55" i="1"/>
  <c r="L55" i="1"/>
  <c r="O55" i="1"/>
  <c r="R55" i="1"/>
  <c r="U55" i="1"/>
  <c r="X55" i="1"/>
  <c r="Y55" i="1"/>
  <c r="Z55" i="1"/>
  <c r="F56" i="1"/>
  <c r="I56" i="1"/>
  <c r="L56" i="1"/>
  <c r="O56" i="1"/>
  <c r="R56" i="1"/>
  <c r="U56" i="1"/>
  <c r="X56" i="1"/>
  <c r="Y56" i="1"/>
  <c r="Z56" i="1"/>
  <c r="F57" i="1"/>
  <c r="I57" i="1"/>
  <c r="L57" i="1"/>
  <c r="O57" i="1"/>
  <c r="R57" i="1"/>
  <c r="U57" i="1"/>
  <c r="X57" i="1"/>
  <c r="Y57" i="1"/>
  <c r="Z57" i="1"/>
  <c r="F58" i="1"/>
  <c r="I58" i="1"/>
  <c r="L58" i="1"/>
  <c r="O58" i="1"/>
  <c r="R58" i="1"/>
  <c r="U58" i="1"/>
  <c r="X58" i="1"/>
  <c r="Y58" i="1"/>
  <c r="Z58" i="1"/>
  <c r="D59" i="1"/>
  <c r="E59" i="1"/>
  <c r="G59" i="1"/>
  <c r="H59" i="1"/>
  <c r="J59" i="1"/>
  <c r="K59" i="1"/>
  <c r="M59" i="1"/>
  <c r="N59" i="1"/>
  <c r="P59" i="1"/>
  <c r="Q59" i="1"/>
  <c r="S59" i="1"/>
  <c r="T59" i="1"/>
  <c r="V59" i="1"/>
  <c r="W59" i="1"/>
  <c r="F61" i="1"/>
  <c r="I61" i="1"/>
  <c r="L61" i="1"/>
  <c r="O61" i="1"/>
  <c r="R61" i="1"/>
  <c r="U61" i="1"/>
  <c r="X61" i="1"/>
  <c r="X72" i="1" s="1"/>
  <c r="Y61" i="1"/>
  <c r="Z61" i="1"/>
  <c r="F62" i="1"/>
  <c r="F63" i="1" s="1"/>
  <c r="I62" i="1"/>
  <c r="L62" i="1"/>
  <c r="O62" i="1"/>
  <c r="R62" i="1"/>
  <c r="R63" i="1" s="1"/>
  <c r="U62" i="1"/>
  <c r="X62" i="1"/>
  <c r="Z62" i="1"/>
  <c r="AA62" i="1"/>
  <c r="D63" i="1"/>
  <c r="E63" i="1"/>
  <c r="G63" i="1"/>
  <c r="H63" i="1"/>
  <c r="J63" i="1"/>
  <c r="K63" i="1"/>
  <c r="M63" i="1"/>
  <c r="N63" i="1"/>
  <c r="P63" i="1"/>
  <c r="Q63" i="1"/>
  <c r="S63" i="1"/>
  <c r="T63" i="1"/>
  <c r="V63" i="1"/>
  <c r="W63" i="1"/>
  <c r="F65" i="1"/>
  <c r="I65" i="1"/>
  <c r="L65" i="1"/>
  <c r="O65" i="1"/>
  <c r="R65" i="1"/>
  <c r="U65" i="1"/>
  <c r="X65" i="1"/>
  <c r="Z65" i="1"/>
  <c r="F67" i="1"/>
  <c r="I67" i="1"/>
  <c r="L67" i="1"/>
  <c r="O67" i="1"/>
  <c r="R67" i="1"/>
  <c r="U67" i="1"/>
  <c r="X67" i="1"/>
  <c r="Y67" i="1"/>
  <c r="Z67" i="1"/>
  <c r="F69" i="1"/>
  <c r="I69" i="1"/>
  <c r="L69" i="1"/>
  <c r="O69" i="1"/>
  <c r="R69" i="1"/>
  <c r="U69" i="1"/>
  <c r="X69" i="1"/>
  <c r="Y69" i="1"/>
  <c r="Z69" i="1"/>
  <c r="D72" i="1"/>
  <c r="E72" i="1"/>
  <c r="F72" i="1"/>
  <c r="G72" i="1"/>
  <c r="H72" i="1"/>
  <c r="J72" i="1"/>
  <c r="K72" i="1"/>
  <c r="M72" i="1"/>
  <c r="N72" i="1"/>
  <c r="P72" i="1"/>
  <c r="Q72" i="1"/>
  <c r="R72" i="1"/>
  <c r="S72" i="1"/>
  <c r="T72" i="1"/>
  <c r="V72" i="1"/>
  <c r="W72" i="1"/>
  <c r="Z72" i="1"/>
  <c r="D73" i="1"/>
  <c r="E73" i="1"/>
  <c r="G73" i="1"/>
  <c r="H73" i="1"/>
  <c r="J73" i="1"/>
  <c r="K73" i="1"/>
  <c r="M73" i="1"/>
  <c r="N73" i="1"/>
  <c r="P73" i="1"/>
  <c r="Q73" i="1"/>
  <c r="S73" i="1"/>
  <c r="T73" i="1"/>
  <c r="V73" i="1"/>
  <c r="W73" i="1"/>
  <c r="G74" i="1"/>
  <c r="J74" i="1"/>
  <c r="S74" i="1"/>
  <c r="V74" i="1"/>
  <c r="W74" i="1"/>
  <c r="F78" i="1"/>
  <c r="I78" i="1"/>
  <c r="L78" i="1"/>
  <c r="O78" i="1"/>
  <c r="R78" i="1"/>
  <c r="U78" i="1"/>
  <c r="X78" i="1"/>
  <c r="Y78" i="1"/>
  <c r="Z78" i="1"/>
  <c r="F79" i="1"/>
  <c r="I79" i="1"/>
  <c r="I80" i="1" s="1"/>
  <c r="L79" i="1"/>
  <c r="O79" i="1"/>
  <c r="R79" i="1"/>
  <c r="U79" i="1"/>
  <c r="U80" i="1" s="1"/>
  <c r="X79" i="1"/>
  <c r="Y79" i="1"/>
  <c r="Z79" i="1"/>
  <c r="D80" i="1"/>
  <c r="E80" i="1"/>
  <c r="G80" i="1"/>
  <c r="H80" i="1"/>
  <c r="J80" i="1"/>
  <c r="K80" i="1"/>
  <c r="M80" i="1"/>
  <c r="N80" i="1"/>
  <c r="P80" i="1"/>
  <c r="Q80" i="1"/>
  <c r="S80" i="1"/>
  <c r="T80" i="1"/>
  <c r="V80" i="1"/>
  <c r="W80" i="1"/>
  <c r="F82" i="1"/>
  <c r="I82" i="1"/>
  <c r="L82" i="1"/>
  <c r="O82" i="1"/>
  <c r="R82" i="1"/>
  <c r="U82" i="1"/>
  <c r="X82" i="1"/>
  <c r="Y82" i="1"/>
  <c r="Z82" i="1"/>
  <c r="F84" i="1"/>
  <c r="I84" i="1"/>
  <c r="I88" i="1" s="1"/>
  <c r="L84" i="1"/>
  <c r="O84" i="1"/>
  <c r="R84" i="1"/>
  <c r="U84" i="1"/>
  <c r="X84" i="1"/>
  <c r="Y84" i="1"/>
  <c r="Z84" i="1"/>
  <c r="F85" i="1"/>
  <c r="I85" i="1"/>
  <c r="L85" i="1"/>
  <c r="L111" i="1" s="1"/>
  <c r="O85" i="1"/>
  <c r="R85" i="1"/>
  <c r="U85" i="1"/>
  <c r="X85" i="1"/>
  <c r="Y85" i="1"/>
  <c r="Z85" i="1"/>
  <c r="F86" i="1"/>
  <c r="I86" i="1"/>
  <c r="L86" i="1"/>
  <c r="O86" i="1"/>
  <c r="R86" i="1"/>
  <c r="U86" i="1"/>
  <c r="X86" i="1"/>
  <c r="Y86" i="1"/>
  <c r="Z86" i="1"/>
  <c r="F87" i="1"/>
  <c r="I87" i="1"/>
  <c r="L87" i="1"/>
  <c r="O87" i="1"/>
  <c r="R87" i="1"/>
  <c r="U87" i="1"/>
  <c r="X87" i="1"/>
  <c r="Y87" i="1"/>
  <c r="Z87" i="1"/>
  <c r="D88" i="1"/>
  <c r="E88" i="1"/>
  <c r="G88" i="1"/>
  <c r="H88" i="1"/>
  <c r="J88" i="1"/>
  <c r="K88" i="1"/>
  <c r="M88" i="1"/>
  <c r="N88" i="1"/>
  <c r="P88" i="1"/>
  <c r="Q88" i="1"/>
  <c r="S88" i="1"/>
  <c r="T88" i="1"/>
  <c r="V88" i="1"/>
  <c r="W88" i="1"/>
  <c r="F90" i="1"/>
  <c r="F93" i="1" s="1"/>
  <c r="I90" i="1"/>
  <c r="L90" i="1"/>
  <c r="O90" i="1"/>
  <c r="R90" i="1"/>
  <c r="U90" i="1"/>
  <c r="X90" i="1"/>
  <c r="Y90" i="1"/>
  <c r="Z90" i="1"/>
  <c r="F91" i="1"/>
  <c r="I91" i="1"/>
  <c r="L91" i="1"/>
  <c r="L93" i="1" s="1"/>
  <c r="O91" i="1"/>
  <c r="R91" i="1"/>
  <c r="U91" i="1"/>
  <c r="X91" i="1"/>
  <c r="X93" i="1" s="1"/>
  <c r="Y91" i="1"/>
  <c r="Z91" i="1"/>
  <c r="F92" i="1"/>
  <c r="I92" i="1"/>
  <c r="L92" i="1"/>
  <c r="O92" i="1"/>
  <c r="R92" i="1"/>
  <c r="U92" i="1"/>
  <c r="X92" i="1"/>
  <c r="Y92" i="1"/>
  <c r="Z92" i="1"/>
  <c r="D93" i="1"/>
  <c r="E93" i="1"/>
  <c r="G93" i="1"/>
  <c r="H93" i="1"/>
  <c r="J93" i="1"/>
  <c r="K93" i="1"/>
  <c r="M93" i="1"/>
  <c r="N93" i="1"/>
  <c r="P93" i="1"/>
  <c r="Q93" i="1"/>
  <c r="R93" i="1"/>
  <c r="S93" i="1"/>
  <c r="T93" i="1"/>
  <c r="V93" i="1"/>
  <c r="W93" i="1"/>
  <c r="F95" i="1"/>
  <c r="I95" i="1"/>
  <c r="L95" i="1"/>
  <c r="O95" i="1"/>
  <c r="R95" i="1"/>
  <c r="U95" i="1"/>
  <c r="X95" i="1"/>
  <c r="Y95" i="1"/>
  <c r="Z95" i="1"/>
  <c r="F97" i="1"/>
  <c r="I97" i="1"/>
  <c r="L97" i="1"/>
  <c r="O97" i="1"/>
  <c r="R97" i="1"/>
  <c r="U97" i="1"/>
  <c r="X97" i="1"/>
  <c r="Y97" i="1"/>
  <c r="Z97" i="1"/>
  <c r="F98" i="1"/>
  <c r="I98" i="1"/>
  <c r="L98" i="1"/>
  <c r="O98" i="1"/>
  <c r="R98" i="1"/>
  <c r="U98" i="1"/>
  <c r="X98" i="1"/>
  <c r="Y98" i="1"/>
  <c r="Z98" i="1"/>
  <c r="F99" i="1"/>
  <c r="I99" i="1"/>
  <c r="L99" i="1"/>
  <c r="O99" i="1"/>
  <c r="R99" i="1"/>
  <c r="U99" i="1"/>
  <c r="X99" i="1"/>
  <c r="Y99" i="1"/>
  <c r="Z99" i="1"/>
  <c r="F100" i="1"/>
  <c r="I100" i="1"/>
  <c r="L100" i="1"/>
  <c r="O100" i="1"/>
  <c r="R100" i="1"/>
  <c r="U100" i="1"/>
  <c r="X100" i="1"/>
  <c r="Y100" i="1"/>
  <c r="Z100" i="1"/>
  <c r="D101" i="1"/>
  <c r="E101" i="1"/>
  <c r="G101" i="1"/>
  <c r="G113" i="1" s="1"/>
  <c r="H101" i="1"/>
  <c r="J101" i="1"/>
  <c r="K101" i="1"/>
  <c r="M101" i="1"/>
  <c r="N101" i="1"/>
  <c r="P101" i="1"/>
  <c r="Q101" i="1"/>
  <c r="S101" i="1"/>
  <c r="T101" i="1"/>
  <c r="V101" i="1"/>
  <c r="W101" i="1"/>
  <c r="F103" i="1"/>
  <c r="I103" i="1"/>
  <c r="L103" i="1"/>
  <c r="O103" i="1"/>
  <c r="R103" i="1"/>
  <c r="U103" i="1"/>
  <c r="X103" i="1"/>
  <c r="Y103" i="1"/>
  <c r="Z103" i="1"/>
  <c r="AA103" i="1"/>
  <c r="F104" i="1"/>
  <c r="I104" i="1"/>
  <c r="L104" i="1"/>
  <c r="O104" i="1"/>
  <c r="O106" i="1" s="1"/>
  <c r="R104" i="1"/>
  <c r="U104" i="1"/>
  <c r="X104" i="1"/>
  <c r="Y104" i="1"/>
  <c r="Z104" i="1"/>
  <c r="F105" i="1"/>
  <c r="I105" i="1"/>
  <c r="L105" i="1"/>
  <c r="O105" i="1"/>
  <c r="R105" i="1"/>
  <c r="U105" i="1"/>
  <c r="X105" i="1"/>
  <c r="X109" i="1" s="1"/>
  <c r="Y105" i="1"/>
  <c r="Z105" i="1"/>
  <c r="D106" i="1"/>
  <c r="E106" i="1"/>
  <c r="E113" i="1" s="1"/>
  <c r="G106" i="1"/>
  <c r="H106" i="1"/>
  <c r="J106" i="1"/>
  <c r="K106" i="1"/>
  <c r="K113" i="1" s="1"/>
  <c r="M106" i="1"/>
  <c r="N106" i="1"/>
  <c r="P106" i="1"/>
  <c r="Q106" i="1"/>
  <c r="Q113" i="1" s="1"/>
  <c r="S106" i="1"/>
  <c r="T106" i="1"/>
  <c r="V106" i="1"/>
  <c r="W106" i="1"/>
  <c r="D109" i="1"/>
  <c r="E109" i="1"/>
  <c r="G109" i="1"/>
  <c r="H109" i="1"/>
  <c r="J109" i="1"/>
  <c r="K109" i="1"/>
  <c r="M109" i="1"/>
  <c r="N109" i="1"/>
  <c r="P109" i="1"/>
  <c r="Q109" i="1"/>
  <c r="S109" i="1"/>
  <c r="T109" i="1"/>
  <c r="V109" i="1"/>
  <c r="W109" i="1"/>
  <c r="D110" i="1"/>
  <c r="E110" i="1"/>
  <c r="F110" i="1"/>
  <c r="G110" i="1"/>
  <c r="H110" i="1"/>
  <c r="J110" i="1"/>
  <c r="K110" i="1"/>
  <c r="M110" i="1"/>
  <c r="N110" i="1"/>
  <c r="O110" i="1"/>
  <c r="P110" i="1"/>
  <c r="Q110" i="1"/>
  <c r="R110" i="1"/>
  <c r="S110" i="1"/>
  <c r="T110" i="1"/>
  <c r="V110" i="1"/>
  <c r="W110" i="1"/>
  <c r="Y110" i="1"/>
  <c r="Z110" i="1"/>
  <c r="D111" i="1"/>
  <c r="E111" i="1"/>
  <c r="F111" i="1"/>
  <c r="G111" i="1"/>
  <c r="H111" i="1"/>
  <c r="I111" i="1"/>
  <c r="J111" i="1"/>
  <c r="K111" i="1"/>
  <c r="M111" i="1"/>
  <c r="N111" i="1"/>
  <c r="O111" i="1"/>
  <c r="P111" i="1"/>
  <c r="Q111" i="1"/>
  <c r="R111" i="1"/>
  <c r="S111" i="1"/>
  <c r="T111" i="1"/>
  <c r="U111" i="1"/>
  <c r="V111" i="1"/>
  <c r="W111" i="1"/>
  <c r="Y111" i="1"/>
  <c r="Z111" i="1"/>
  <c r="D112" i="1"/>
  <c r="E112" i="1"/>
  <c r="G112" i="1"/>
  <c r="H112" i="1"/>
  <c r="I112" i="1"/>
  <c r="J112" i="1"/>
  <c r="K112" i="1"/>
  <c r="M112" i="1"/>
  <c r="N112" i="1"/>
  <c r="O112" i="1"/>
  <c r="P112" i="1"/>
  <c r="Q112" i="1"/>
  <c r="S112" i="1"/>
  <c r="T112" i="1"/>
  <c r="U112" i="1"/>
  <c r="V112" i="1"/>
  <c r="W112" i="1"/>
  <c r="Y112" i="1"/>
  <c r="H113" i="1"/>
  <c r="J113" i="1"/>
  <c r="S113" i="1"/>
  <c r="T113" i="1"/>
  <c r="V113" i="1"/>
  <c r="F117" i="1"/>
  <c r="I117" i="1"/>
  <c r="L117" i="1"/>
  <c r="O117" i="1"/>
  <c r="R117" i="1"/>
  <c r="U117" i="1"/>
  <c r="X117" i="1"/>
  <c r="Y117" i="1"/>
  <c r="Z117" i="1"/>
  <c r="F118" i="1"/>
  <c r="I118" i="1"/>
  <c r="L118" i="1"/>
  <c r="O118" i="1"/>
  <c r="R118" i="1"/>
  <c r="U118" i="1"/>
  <c r="X118" i="1"/>
  <c r="Y118" i="1"/>
  <c r="Z118" i="1"/>
  <c r="F119" i="1"/>
  <c r="I119" i="1"/>
  <c r="L119" i="1"/>
  <c r="O119" i="1"/>
  <c r="R119" i="1"/>
  <c r="U119" i="1"/>
  <c r="X119" i="1"/>
  <c r="Y119" i="1"/>
  <c r="AA119" i="1" s="1"/>
  <c r="Z119" i="1"/>
  <c r="F120" i="1"/>
  <c r="I120" i="1"/>
  <c r="L120" i="1"/>
  <c r="O120" i="1"/>
  <c r="R120" i="1"/>
  <c r="U120" i="1"/>
  <c r="X120" i="1"/>
  <c r="Y120" i="1"/>
  <c r="Z120" i="1"/>
  <c r="D121" i="1"/>
  <c r="E121" i="1"/>
  <c r="F121" i="1"/>
  <c r="G121" i="1"/>
  <c r="H121" i="1"/>
  <c r="J121" i="1"/>
  <c r="J138" i="1" s="1"/>
  <c r="K121" i="1"/>
  <c r="M121" i="1"/>
  <c r="N121" i="1"/>
  <c r="P121" i="1"/>
  <c r="Q121" i="1"/>
  <c r="S121" i="1"/>
  <c r="T121" i="1"/>
  <c r="U121" i="1"/>
  <c r="V121" i="1"/>
  <c r="W121" i="1"/>
  <c r="F123" i="1"/>
  <c r="I123" i="1"/>
  <c r="L123" i="1"/>
  <c r="O123" i="1"/>
  <c r="R123" i="1"/>
  <c r="U123" i="1"/>
  <c r="X123" i="1"/>
  <c r="Y123" i="1"/>
  <c r="Z123" i="1"/>
  <c r="F125" i="1"/>
  <c r="F127" i="1" s="1"/>
  <c r="I125" i="1"/>
  <c r="L125" i="1"/>
  <c r="O125" i="1"/>
  <c r="R125" i="1"/>
  <c r="R127" i="1" s="1"/>
  <c r="U125" i="1"/>
  <c r="X125" i="1"/>
  <c r="Y125" i="1"/>
  <c r="Z125" i="1"/>
  <c r="Z136" i="1" s="1"/>
  <c r="Z138" i="1" s="1"/>
  <c r="F126" i="1"/>
  <c r="I126" i="1"/>
  <c r="L126" i="1"/>
  <c r="O126" i="1"/>
  <c r="R126" i="1"/>
  <c r="R137" i="1" s="1"/>
  <c r="U126" i="1"/>
  <c r="X126" i="1"/>
  <c r="Y126" i="1"/>
  <c r="Z126" i="1"/>
  <c r="D127" i="1"/>
  <c r="E127" i="1"/>
  <c r="G127" i="1"/>
  <c r="H127" i="1"/>
  <c r="J127" i="1"/>
  <c r="K127" i="1"/>
  <c r="M127" i="1"/>
  <c r="N127" i="1"/>
  <c r="P127" i="1"/>
  <c r="Q127" i="1"/>
  <c r="S127" i="1"/>
  <c r="T127" i="1"/>
  <c r="V127" i="1"/>
  <c r="W127" i="1"/>
  <c r="F129" i="1"/>
  <c r="I129" i="1"/>
  <c r="I131" i="1" s="1"/>
  <c r="L129" i="1"/>
  <c r="O129" i="1"/>
  <c r="R129" i="1"/>
  <c r="U129" i="1"/>
  <c r="U131" i="1" s="1"/>
  <c r="X129" i="1"/>
  <c r="Y129" i="1"/>
  <c r="Z129" i="1"/>
  <c r="F130" i="1"/>
  <c r="I130" i="1"/>
  <c r="L130" i="1"/>
  <c r="O130" i="1"/>
  <c r="O131" i="1" s="1"/>
  <c r="R130" i="1"/>
  <c r="U130" i="1"/>
  <c r="X130" i="1"/>
  <c r="Y130" i="1"/>
  <c r="Z130" i="1"/>
  <c r="D131" i="1"/>
  <c r="E131" i="1"/>
  <c r="G131" i="1"/>
  <c r="H131" i="1"/>
  <c r="H138" i="1" s="1"/>
  <c r="J131" i="1"/>
  <c r="K131" i="1"/>
  <c r="L131" i="1"/>
  <c r="M131" i="1"/>
  <c r="N131" i="1"/>
  <c r="P131" i="1"/>
  <c r="Q131" i="1"/>
  <c r="S131" i="1"/>
  <c r="T131" i="1"/>
  <c r="V131" i="1"/>
  <c r="V138" i="1" s="1"/>
  <c r="W131" i="1"/>
  <c r="W138" i="1" s="1"/>
  <c r="X131" i="1"/>
  <c r="F133" i="1"/>
  <c r="I133" i="1"/>
  <c r="L133" i="1"/>
  <c r="O133" i="1"/>
  <c r="R133" i="1"/>
  <c r="U133" i="1"/>
  <c r="X133" i="1"/>
  <c r="Y133" i="1"/>
  <c r="Z133" i="1"/>
  <c r="D136" i="1"/>
  <c r="E136" i="1"/>
  <c r="G136" i="1"/>
  <c r="H136" i="1"/>
  <c r="I136" i="1"/>
  <c r="J136" i="1"/>
  <c r="K136" i="1"/>
  <c r="M136" i="1"/>
  <c r="N136" i="1"/>
  <c r="P136" i="1"/>
  <c r="Q136" i="1"/>
  <c r="R136" i="1"/>
  <c r="S136" i="1"/>
  <c r="T136" i="1"/>
  <c r="V136" i="1"/>
  <c r="W136" i="1"/>
  <c r="X136" i="1"/>
  <c r="D137" i="1"/>
  <c r="E137" i="1"/>
  <c r="F137" i="1"/>
  <c r="G137" i="1"/>
  <c r="H137" i="1"/>
  <c r="J137" i="1"/>
  <c r="K137" i="1"/>
  <c r="M137" i="1"/>
  <c r="N137" i="1"/>
  <c r="O137" i="1"/>
  <c r="P137" i="1"/>
  <c r="Q137" i="1"/>
  <c r="S137" i="1"/>
  <c r="T137" i="1"/>
  <c r="U137" i="1"/>
  <c r="V137" i="1"/>
  <c r="W137" i="1"/>
  <c r="Z137" i="1"/>
  <c r="E138" i="1"/>
  <c r="N138" i="1"/>
  <c r="Q138" i="1"/>
  <c r="F142" i="1"/>
  <c r="F156" i="1" s="1"/>
  <c r="I142" i="1"/>
  <c r="L142" i="1"/>
  <c r="O142" i="1"/>
  <c r="R142" i="1"/>
  <c r="U142" i="1"/>
  <c r="X142" i="1"/>
  <c r="Y142" i="1"/>
  <c r="Z142" i="1"/>
  <c r="F143" i="1"/>
  <c r="I143" i="1"/>
  <c r="L143" i="1"/>
  <c r="O143" i="1"/>
  <c r="O144" i="1" s="1"/>
  <c r="R143" i="1"/>
  <c r="U143" i="1"/>
  <c r="X143" i="1"/>
  <c r="Y143" i="1"/>
  <c r="Z143" i="1"/>
  <c r="D144" i="1"/>
  <c r="E144" i="1"/>
  <c r="G144" i="1"/>
  <c r="H144" i="1"/>
  <c r="J144" i="1"/>
  <c r="K144" i="1"/>
  <c r="M144" i="1"/>
  <c r="N144" i="1"/>
  <c r="P144" i="1"/>
  <c r="Q144" i="1"/>
  <c r="Q159" i="1" s="1"/>
  <c r="R144" i="1"/>
  <c r="S144" i="1"/>
  <c r="T144" i="1"/>
  <c r="U144" i="1"/>
  <c r="V144" i="1"/>
  <c r="W144" i="1"/>
  <c r="W159" i="1" s="1"/>
  <c r="F146" i="1"/>
  <c r="I146" i="1"/>
  <c r="I156" i="1" s="1"/>
  <c r="L146" i="1"/>
  <c r="L156" i="1" s="1"/>
  <c r="O146" i="1"/>
  <c r="R146" i="1"/>
  <c r="U146" i="1"/>
  <c r="U156" i="1" s="1"/>
  <c r="X146" i="1"/>
  <c r="Y146" i="1"/>
  <c r="Z146" i="1"/>
  <c r="F147" i="1"/>
  <c r="I147" i="1"/>
  <c r="L147" i="1"/>
  <c r="O147" i="1"/>
  <c r="R147" i="1"/>
  <c r="U147" i="1"/>
  <c r="X147" i="1"/>
  <c r="Y147" i="1"/>
  <c r="Z147" i="1"/>
  <c r="F148" i="1"/>
  <c r="I148" i="1"/>
  <c r="L148" i="1"/>
  <c r="O148" i="1"/>
  <c r="O157" i="1" s="1"/>
  <c r="O180" i="1" s="1"/>
  <c r="R148" i="1"/>
  <c r="U148" i="1"/>
  <c r="X148" i="1"/>
  <c r="Y148" i="1"/>
  <c r="Y157" i="1" s="1"/>
  <c r="Z148" i="1"/>
  <c r="F149" i="1"/>
  <c r="I149" i="1"/>
  <c r="L149" i="1"/>
  <c r="O149" i="1"/>
  <c r="R149" i="1"/>
  <c r="U149" i="1"/>
  <c r="X149" i="1"/>
  <c r="X158" i="1" s="1"/>
  <c r="Y149" i="1"/>
  <c r="Z149" i="1"/>
  <c r="F150" i="1"/>
  <c r="I150" i="1"/>
  <c r="I158" i="1" s="1"/>
  <c r="L150" i="1"/>
  <c r="O150" i="1"/>
  <c r="R150" i="1"/>
  <c r="U150" i="1"/>
  <c r="X150" i="1"/>
  <c r="Y150" i="1"/>
  <c r="Z150" i="1"/>
  <c r="F151" i="1"/>
  <c r="I151" i="1"/>
  <c r="L151" i="1"/>
  <c r="O151" i="1"/>
  <c r="R151" i="1"/>
  <c r="U151" i="1"/>
  <c r="X151" i="1"/>
  <c r="Y151" i="1"/>
  <c r="Z151" i="1"/>
  <c r="F152" i="1"/>
  <c r="I152" i="1"/>
  <c r="L152" i="1"/>
  <c r="O152" i="1"/>
  <c r="R152" i="1"/>
  <c r="U152" i="1"/>
  <c r="X152" i="1"/>
  <c r="Y152" i="1"/>
  <c r="Z152" i="1"/>
  <c r="D153" i="1"/>
  <c r="D159" i="1" s="1"/>
  <c r="E153" i="1"/>
  <c r="G153" i="1"/>
  <c r="H153" i="1"/>
  <c r="J153" i="1"/>
  <c r="K153" i="1"/>
  <c r="M153" i="1"/>
  <c r="N153" i="1"/>
  <c r="P153" i="1"/>
  <c r="Q153" i="1"/>
  <c r="S153" i="1"/>
  <c r="T153" i="1"/>
  <c r="V153" i="1"/>
  <c r="W153" i="1"/>
  <c r="D156" i="1"/>
  <c r="E156" i="1"/>
  <c r="G156" i="1"/>
  <c r="H156" i="1"/>
  <c r="J156" i="1"/>
  <c r="J177" i="1" s="1"/>
  <c r="K156" i="1"/>
  <c r="M156" i="1"/>
  <c r="N156" i="1"/>
  <c r="P156" i="1"/>
  <c r="Q156" i="1"/>
  <c r="R156" i="1"/>
  <c r="S156" i="1"/>
  <c r="S177" i="1" s="1"/>
  <c r="T156" i="1"/>
  <c r="V156" i="1"/>
  <c r="W156" i="1"/>
  <c r="X156" i="1"/>
  <c r="D157" i="1"/>
  <c r="E157" i="1"/>
  <c r="G157" i="1"/>
  <c r="H157" i="1"/>
  <c r="J157" i="1"/>
  <c r="K157" i="1"/>
  <c r="L157" i="1"/>
  <c r="M157" i="1"/>
  <c r="N157" i="1"/>
  <c r="P157" i="1"/>
  <c r="Q157" i="1"/>
  <c r="Q180" i="1" s="1"/>
  <c r="S157" i="1"/>
  <c r="T157" i="1"/>
  <c r="V157" i="1"/>
  <c r="W157" i="1"/>
  <c r="W180" i="1" s="1"/>
  <c r="X157" i="1"/>
  <c r="D158" i="1"/>
  <c r="E158" i="1"/>
  <c r="G158" i="1"/>
  <c r="H158" i="1"/>
  <c r="J158" i="1"/>
  <c r="K158" i="1"/>
  <c r="L158" i="1"/>
  <c r="M158" i="1"/>
  <c r="N158" i="1"/>
  <c r="P158" i="1"/>
  <c r="Q158" i="1"/>
  <c r="S158" i="1"/>
  <c r="T158" i="1"/>
  <c r="V158" i="1"/>
  <c r="V178" i="1" s="1"/>
  <c r="W158" i="1"/>
  <c r="G159" i="1"/>
  <c r="H159" i="1"/>
  <c r="J159" i="1"/>
  <c r="K159" i="1"/>
  <c r="M159" i="1"/>
  <c r="N159" i="1"/>
  <c r="P159" i="1"/>
  <c r="T159" i="1"/>
  <c r="V159" i="1"/>
  <c r="F163" i="1"/>
  <c r="I163" i="1"/>
  <c r="L163" i="1"/>
  <c r="O163" i="1"/>
  <c r="AA163" i="1" s="1"/>
  <c r="R163" i="1"/>
  <c r="U163" i="1"/>
  <c r="X163" i="1"/>
  <c r="Y163" i="1"/>
  <c r="Z163" i="1"/>
  <c r="F164" i="1"/>
  <c r="I164" i="1"/>
  <c r="L164" i="1"/>
  <c r="O164" i="1"/>
  <c r="R164" i="1"/>
  <c r="U164" i="1"/>
  <c r="U174" i="1" s="1"/>
  <c r="X164" i="1"/>
  <c r="Y164" i="1"/>
  <c r="Z164" i="1"/>
  <c r="F165" i="1"/>
  <c r="F174" i="1" s="1"/>
  <c r="I165" i="1"/>
  <c r="L165" i="1"/>
  <c r="O165" i="1"/>
  <c r="R165" i="1"/>
  <c r="U165" i="1"/>
  <c r="X165" i="1"/>
  <c r="Y165" i="1"/>
  <c r="Z165" i="1"/>
  <c r="F166" i="1"/>
  <c r="I166" i="1"/>
  <c r="L166" i="1"/>
  <c r="O166" i="1"/>
  <c r="O173" i="1" s="1"/>
  <c r="R166" i="1"/>
  <c r="U166" i="1"/>
  <c r="X166" i="1"/>
  <c r="Y166" i="1"/>
  <c r="Z166" i="1"/>
  <c r="F167" i="1"/>
  <c r="I167" i="1"/>
  <c r="L167" i="1"/>
  <c r="O167" i="1"/>
  <c r="R167" i="1"/>
  <c r="U167" i="1"/>
  <c r="X167" i="1"/>
  <c r="Y167" i="1"/>
  <c r="Z167" i="1"/>
  <c r="F168" i="1"/>
  <c r="I168" i="1"/>
  <c r="I173" i="1" s="1"/>
  <c r="L168" i="1"/>
  <c r="L173" i="1" s="1"/>
  <c r="O168" i="1"/>
  <c r="R168" i="1"/>
  <c r="U168" i="1"/>
  <c r="X168" i="1"/>
  <c r="X173" i="1" s="1"/>
  <c r="Y168" i="1"/>
  <c r="Y173" i="1" s="1"/>
  <c r="Z168" i="1"/>
  <c r="F169" i="1"/>
  <c r="I169" i="1"/>
  <c r="L169" i="1"/>
  <c r="O169" i="1"/>
  <c r="R169" i="1"/>
  <c r="U169" i="1"/>
  <c r="X169" i="1"/>
  <c r="Y169" i="1"/>
  <c r="Z169" i="1"/>
  <c r="D172" i="1"/>
  <c r="D177" i="1" s="1"/>
  <c r="E172" i="1"/>
  <c r="G172" i="1"/>
  <c r="H172" i="1"/>
  <c r="I172" i="1"/>
  <c r="J172" i="1"/>
  <c r="K172" i="1"/>
  <c r="M172" i="1"/>
  <c r="M177" i="1" s="1"/>
  <c r="N172" i="1"/>
  <c r="P172" i="1"/>
  <c r="Q172" i="1"/>
  <c r="Q177" i="1" s="1"/>
  <c r="R172" i="1"/>
  <c r="S172" i="1"/>
  <c r="T172" i="1"/>
  <c r="V172" i="1"/>
  <c r="V177" i="1" s="1"/>
  <c r="W172" i="1"/>
  <c r="Z172" i="1"/>
  <c r="D173" i="1"/>
  <c r="E173" i="1"/>
  <c r="G173" i="1"/>
  <c r="G178" i="1" s="1"/>
  <c r="H173" i="1"/>
  <c r="J173" i="1"/>
  <c r="J178" i="1" s="1"/>
  <c r="K173" i="1"/>
  <c r="K178" i="1" s="1"/>
  <c r="M173" i="1"/>
  <c r="N173" i="1"/>
  <c r="P173" i="1"/>
  <c r="Q173" i="1"/>
  <c r="R173" i="1"/>
  <c r="S173" i="1"/>
  <c r="S178" i="1" s="1"/>
  <c r="T173" i="1"/>
  <c r="T178" i="1" s="1"/>
  <c r="U173" i="1"/>
  <c r="V173" i="1"/>
  <c r="W173" i="1"/>
  <c r="D174" i="1"/>
  <c r="E174" i="1"/>
  <c r="G174" i="1"/>
  <c r="H174" i="1"/>
  <c r="J174" i="1"/>
  <c r="K174" i="1"/>
  <c r="M174" i="1"/>
  <c r="N174" i="1"/>
  <c r="O174" i="1"/>
  <c r="P174" i="1"/>
  <c r="Q174" i="1"/>
  <c r="R174" i="1"/>
  <c r="S174" i="1"/>
  <c r="T174" i="1"/>
  <c r="V174" i="1"/>
  <c r="W174" i="1"/>
  <c r="K177" i="1"/>
  <c r="N177" i="1"/>
  <c r="P177" i="1"/>
  <c r="T177" i="1"/>
  <c r="W177" i="1"/>
  <c r="D178" i="1"/>
  <c r="E178" i="1"/>
  <c r="H178" i="1"/>
  <c r="N178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D180" i="1"/>
  <c r="G180" i="1"/>
  <c r="H180" i="1"/>
  <c r="J180" i="1"/>
  <c r="K180" i="1"/>
  <c r="M180" i="1"/>
  <c r="N180" i="1"/>
  <c r="P180" i="1"/>
  <c r="S180" i="1"/>
  <c r="T180" i="1"/>
  <c r="V180" i="1"/>
  <c r="D181" i="1" l="1"/>
  <c r="T181" i="1"/>
  <c r="P178" i="1"/>
  <c r="P181" i="1" s="1"/>
  <c r="Y172" i="1"/>
  <c r="Y174" i="1" s="1"/>
  <c r="Z173" i="1"/>
  <c r="F173" i="1"/>
  <c r="U172" i="1"/>
  <c r="AA164" i="1"/>
  <c r="E180" i="1"/>
  <c r="T138" i="1"/>
  <c r="K138" i="1"/>
  <c r="X127" i="1"/>
  <c r="L127" i="1"/>
  <c r="O127" i="1"/>
  <c r="AA118" i="1"/>
  <c r="O121" i="1"/>
  <c r="O138" i="1" s="1"/>
  <c r="X112" i="1"/>
  <c r="AA86" i="1"/>
  <c r="X63" i="1"/>
  <c r="O49" i="1"/>
  <c r="R49" i="1"/>
  <c r="F49" i="1"/>
  <c r="Z20" i="1"/>
  <c r="W178" i="1"/>
  <c r="X172" i="1"/>
  <c r="L172" i="1"/>
  <c r="X153" i="1"/>
  <c r="AA147" i="1"/>
  <c r="S159" i="1"/>
  <c r="F136" i="1"/>
  <c r="AA133" i="1"/>
  <c r="I137" i="1"/>
  <c r="AA120" i="1"/>
  <c r="Y101" i="1"/>
  <c r="AA90" i="1"/>
  <c r="U88" i="1"/>
  <c r="Y72" i="1"/>
  <c r="O72" i="1"/>
  <c r="AA56" i="1"/>
  <c r="L49" i="1"/>
  <c r="AA34" i="1"/>
  <c r="F27" i="1"/>
  <c r="Y158" i="1"/>
  <c r="AA143" i="1"/>
  <c r="AA130" i="1"/>
  <c r="U106" i="1"/>
  <c r="I106" i="1"/>
  <c r="AA69" i="1"/>
  <c r="K181" i="1"/>
  <c r="F172" i="1"/>
  <c r="AA151" i="1"/>
  <c r="AA149" i="1"/>
  <c r="F144" i="1"/>
  <c r="Y131" i="1"/>
  <c r="R121" i="1"/>
  <c r="AA99" i="1"/>
  <c r="U101" i="1"/>
  <c r="X80" i="1"/>
  <c r="L80" i="1"/>
  <c r="I49" i="1"/>
  <c r="AA33" i="1"/>
  <c r="AA35" i="1" s="1"/>
  <c r="R20" i="1"/>
  <c r="Z174" i="1"/>
  <c r="N181" i="1"/>
  <c r="AA167" i="1"/>
  <c r="AA166" i="1"/>
  <c r="Z180" i="1"/>
  <c r="Y156" i="1"/>
  <c r="Y153" i="1"/>
  <c r="AA150" i="1"/>
  <c r="U158" i="1"/>
  <c r="Z157" i="1"/>
  <c r="R153" i="1"/>
  <c r="R159" i="1" s="1"/>
  <c r="F153" i="1"/>
  <c r="Y144" i="1"/>
  <c r="I144" i="1"/>
  <c r="X144" i="1"/>
  <c r="X159" i="1" s="1"/>
  <c r="L144" i="1"/>
  <c r="D138" i="1"/>
  <c r="X137" i="1"/>
  <c r="X180" i="1" s="1"/>
  <c r="L137" i="1"/>
  <c r="AA129" i="1"/>
  <c r="AA131" i="1" s="1"/>
  <c r="Y127" i="1"/>
  <c r="Y136" i="1"/>
  <c r="AA123" i="1"/>
  <c r="S138" i="1"/>
  <c r="AA117" i="1"/>
  <c r="X106" i="1"/>
  <c r="X88" i="1"/>
  <c r="AA65" i="1"/>
  <c r="AA53" i="1"/>
  <c r="Z42" i="1"/>
  <c r="H177" i="1"/>
  <c r="H181" i="1" s="1"/>
  <c r="W43" i="1"/>
  <c r="Z27" i="1"/>
  <c r="U27" i="1"/>
  <c r="I27" i="1"/>
  <c r="X41" i="1"/>
  <c r="N43" i="1"/>
  <c r="Y180" i="1"/>
  <c r="Z179" i="1"/>
  <c r="AA169" i="1"/>
  <c r="AA168" i="1"/>
  <c r="AA173" i="1" s="1"/>
  <c r="M178" i="1"/>
  <c r="L153" i="1"/>
  <c r="AA152" i="1"/>
  <c r="Z158" i="1"/>
  <c r="R158" i="1"/>
  <c r="F158" i="1"/>
  <c r="I157" i="1"/>
  <c r="G177" i="1"/>
  <c r="G181" i="1" s="1"/>
  <c r="P138" i="1"/>
  <c r="Y137" i="1"/>
  <c r="AA126" i="1"/>
  <c r="AA137" i="1" s="1"/>
  <c r="AA125" i="1"/>
  <c r="U127" i="1"/>
  <c r="I127" i="1"/>
  <c r="L136" i="1"/>
  <c r="O136" i="1"/>
  <c r="I121" i="1"/>
  <c r="X121" i="1"/>
  <c r="X138" i="1" s="1"/>
  <c r="L121" i="1"/>
  <c r="L138" i="1" s="1"/>
  <c r="R106" i="1"/>
  <c r="R101" i="1"/>
  <c r="U93" i="1"/>
  <c r="I93" i="1"/>
  <c r="P113" i="1"/>
  <c r="Y80" i="1"/>
  <c r="O80" i="1"/>
  <c r="O59" i="1"/>
  <c r="U59" i="1"/>
  <c r="I59" i="1"/>
  <c r="X59" i="1"/>
  <c r="M74" i="1"/>
  <c r="AA37" i="1"/>
  <c r="Z35" i="1"/>
  <c r="U35" i="1"/>
  <c r="I35" i="1"/>
  <c r="X35" i="1"/>
  <c r="L35" i="1"/>
  <c r="U31" i="1"/>
  <c r="U43" i="1" s="1"/>
  <c r="I31" i="1"/>
  <c r="I43" i="1" s="1"/>
  <c r="X31" i="1"/>
  <c r="T43" i="1"/>
  <c r="V181" i="1"/>
  <c r="M181" i="1"/>
  <c r="X174" i="1"/>
  <c r="L174" i="1"/>
  <c r="Q178" i="1"/>
  <c r="Z178" i="1" s="1"/>
  <c r="F159" i="1"/>
  <c r="O153" i="1"/>
  <c r="U136" i="1"/>
  <c r="U138" i="1"/>
  <c r="M138" i="1"/>
  <c r="G138" i="1"/>
  <c r="U110" i="1"/>
  <c r="AA85" i="1"/>
  <c r="AA111" i="1" s="1"/>
  <c r="U63" i="1"/>
  <c r="I63" i="1"/>
  <c r="Q74" i="1"/>
  <c r="Z41" i="1"/>
  <c r="K43" i="1"/>
  <c r="X27" i="1"/>
  <c r="Y179" i="1"/>
  <c r="W181" i="1"/>
  <c r="S181" i="1"/>
  <c r="AA165" i="1"/>
  <c r="I174" i="1"/>
  <c r="U153" i="1"/>
  <c r="U159" i="1" s="1"/>
  <c r="AA142" i="1"/>
  <c r="AA144" i="1" s="1"/>
  <c r="E177" i="1"/>
  <c r="R131" i="1"/>
  <c r="F131" i="1"/>
  <c r="Z106" i="1"/>
  <c r="W113" i="1"/>
  <c r="AA92" i="1"/>
  <c r="M113" i="1"/>
  <c r="Z109" i="1"/>
  <c r="R88" i="1"/>
  <c r="F88" i="1"/>
  <c r="N113" i="1"/>
  <c r="N74" i="1"/>
  <c r="R59" i="1"/>
  <c r="P74" i="1"/>
  <c r="AA47" i="1"/>
  <c r="S43" i="1"/>
  <c r="O40" i="1"/>
  <c r="Y159" i="1"/>
  <c r="AA136" i="1"/>
  <c r="AA121" i="1"/>
  <c r="AA180" i="1"/>
  <c r="AA127" i="1"/>
  <c r="I138" i="1"/>
  <c r="AA172" i="1"/>
  <c r="AA174" i="1" s="1"/>
  <c r="AA179" i="1"/>
  <c r="Y178" i="1"/>
  <c r="J181" i="1"/>
  <c r="Q181" i="1"/>
  <c r="E181" i="1"/>
  <c r="I180" i="1"/>
  <c r="Z153" i="1"/>
  <c r="Z127" i="1"/>
  <c r="AA58" i="1"/>
  <c r="F73" i="1"/>
  <c r="F178" i="1" s="1"/>
  <c r="AA19" i="1"/>
  <c r="L20" i="1"/>
  <c r="L41" i="1"/>
  <c r="AA41" i="1" s="1"/>
  <c r="AA12" i="1"/>
  <c r="X10" i="1"/>
  <c r="X40" i="1"/>
  <c r="X177" i="1" s="1"/>
  <c r="L10" i="1"/>
  <c r="AA8" i="1"/>
  <c r="O156" i="1"/>
  <c r="I153" i="1"/>
  <c r="R138" i="1"/>
  <c r="F138" i="1"/>
  <c r="Y121" i="1"/>
  <c r="U113" i="1"/>
  <c r="Z93" i="1"/>
  <c r="O63" i="1"/>
  <c r="O74" i="1" s="1"/>
  <c r="K74" i="1"/>
  <c r="Z59" i="1"/>
  <c r="F59" i="1"/>
  <c r="Z73" i="1"/>
  <c r="Z74" i="1" s="1"/>
  <c r="R74" i="1"/>
  <c r="L27" i="1"/>
  <c r="AA23" i="1"/>
  <c r="X20" i="1"/>
  <c r="O159" i="1"/>
  <c r="E159" i="1"/>
  <c r="O158" i="1"/>
  <c r="U157" i="1"/>
  <c r="U180" i="1" s="1"/>
  <c r="AA148" i="1"/>
  <c r="AA157" i="1" s="1"/>
  <c r="AA146" i="1"/>
  <c r="AA105" i="1"/>
  <c r="F101" i="1"/>
  <c r="AA97" i="1"/>
  <c r="O93" i="1"/>
  <c r="O109" i="1"/>
  <c r="Z80" i="1"/>
  <c r="Z112" i="1"/>
  <c r="Z113" i="1" s="1"/>
  <c r="R80" i="1"/>
  <c r="R113" i="1" s="1"/>
  <c r="R112" i="1"/>
  <c r="AA79" i="1"/>
  <c r="F112" i="1"/>
  <c r="R73" i="1"/>
  <c r="R178" i="1" s="1"/>
  <c r="AA67" i="1"/>
  <c r="D74" i="1"/>
  <c r="Y49" i="1"/>
  <c r="O172" i="1"/>
  <c r="I159" i="1"/>
  <c r="Z156" i="1"/>
  <c r="Z159" i="1" s="1"/>
  <c r="Z144" i="1"/>
  <c r="Z131" i="1"/>
  <c r="Z121" i="1"/>
  <c r="F106" i="1"/>
  <c r="I101" i="1"/>
  <c r="I113" i="1" s="1"/>
  <c r="I110" i="1"/>
  <c r="X110" i="1"/>
  <c r="X101" i="1"/>
  <c r="AA98" i="1"/>
  <c r="AA110" i="1" s="1"/>
  <c r="L101" i="1"/>
  <c r="L110" i="1"/>
  <c r="D113" i="1"/>
  <c r="Y88" i="1"/>
  <c r="F80" i="1"/>
  <c r="U73" i="1"/>
  <c r="U178" i="1" s="1"/>
  <c r="I73" i="1"/>
  <c r="L40" i="1"/>
  <c r="F109" i="1"/>
  <c r="AA104" i="1"/>
  <c r="Z101" i="1"/>
  <c r="AA100" i="1"/>
  <c r="AA95" i="1"/>
  <c r="Y93" i="1"/>
  <c r="L88" i="1"/>
  <c r="AA87" i="1"/>
  <c r="AA112" i="1" s="1"/>
  <c r="O88" i="1"/>
  <c r="AA84" i="1"/>
  <c r="U109" i="1"/>
  <c r="I109" i="1"/>
  <c r="AA78" i="1"/>
  <c r="AA80" i="1" s="1"/>
  <c r="F74" i="1"/>
  <c r="Y63" i="1"/>
  <c r="L72" i="1"/>
  <c r="AA61" i="1"/>
  <c r="AA63" i="1" s="1"/>
  <c r="AA51" i="1"/>
  <c r="H74" i="1"/>
  <c r="Z43" i="1"/>
  <c r="Y42" i="1"/>
  <c r="Y41" i="1"/>
  <c r="AA24" i="1"/>
  <c r="Y20" i="1"/>
  <c r="AA14" i="1"/>
  <c r="V43" i="1"/>
  <c r="R42" i="1"/>
  <c r="AA9" i="1"/>
  <c r="F42" i="1"/>
  <c r="Y109" i="1"/>
  <c r="Y113" i="1" s="1"/>
  <c r="Z63" i="1"/>
  <c r="L59" i="1"/>
  <c r="AA55" i="1"/>
  <c r="Y73" i="1"/>
  <c r="Y74" i="1" s="1"/>
  <c r="U72" i="1"/>
  <c r="U177" i="1" s="1"/>
  <c r="U74" i="1"/>
  <c r="I72" i="1"/>
  <c r="I74" i="1"/>
  <c r="Z40" i="1"/>
  <c r="Z177" i="1" s="1"/>
  <c r="L31" i="1"/>
  <c r="AA29" i="1"/>
  <c r="AA25" i="1"/>
  <c r="AA16" i="1"/>
  <c r="R157" i="1"/>
  <c r="F157" i="1"/>
  <c r="X113" i="1"/>
  <c r="L113" i="1"/>
  <c r="L112" i="1"/>
  <c r="L180" i="1" s="1"/>
  <c r="X111" i="1"/>
  <c r="X179" i="1" s="1"/>
  <c r="R109" i="1"/>
  <c r="Y106" i="1"/>
  <c r="L106" i="1"/>
  <c r="L109" i="1"/>
  <c r="O101" i="1"/>
  <c r="AA91" i="1"/>
  <c r="AA93" i="1" s="1"/>
  <c r="Z88" i="1"/>
  <c r="AA82" i="1"/>
  <c r="O73" i="1"/>
  <c r="L63" i="1"/>
  <c r="Y59" i="1"/>
  <c r="AA57" i="1"/>
  <c r="T74" i="1"/>
  <c r="Z49" i="1"/>
  <c r="E74" i="1"/>
  <c r="X73" i="1"/>
  <c r="X178" i="1" s="1"/>
  <c r="X74" i="1"/>
  <c r="L73" i="1"/>
  <c r="L178" i="1" s="1"/>
  <c r="AA48" i="1"/>
  <c r="AA49" i="1" s="1"/>
  <c r="Y40" i="1"/>
  <c r="Y177" i="1" s="1"/>
  <c r="Y181" i="1" s="1"/>
  <c r="Y35" i="1"/>
  <c r="AA30" i="1"/>
  <c r="Y27" i="1"/>
  <c r="AA26" i="1"/>
  <c r="AA22" i="1"/>
  <c r="AA18" i="1"/>
  <c r="F20" i="1"/>
  <c r="F43" i="1" s="1"/>
  <c r="J43" i="1"/>
  <c r="R40" i="1"/>
  <c r="R177" i="1" s="1"/>
  <c r="R43" i="1"/>
  <c r="AA6" i="1"/>
  <c r="F40" i="1"/>
  <c r="O43" i="1"/>
  <c r="G43" i="1"/>
  <c r="O113" i="1" l="1"/>
  <c r="O177" i="1"/>
  <c r="AA178" i="1"/>
  <c r="AA158" i="1"/>
  <c r="L74" i="1"/>
  <c r="L43" i="1"/>
  <c r="Y138" i="1"/>
  <c r="U181" i="1"/>
  <c r="AA27" i="1"/>
  <c r="I178" i="1"/>
  <c r="F113" i="1"/>
  <c r="X43" i="1"/>
  <c r="Z181" i="1"/>
  <c r="AA181" i="1" s="1"/>
  <c r="AA138" i="1"/>
  <c r="L159" i="1"/>
  <c r="AA10" i="1"/>
  <c r="AA40" i="1"/>
  <c r="F177" i="1"/>
  <c r="AA20" i="1"/>
  <c r="AA59" i="1"/>
  <c r="AA74" i="1" s="1"/>
  <c r="AA42" i="1"/>
  <c r="AA153" i="1"/>
  <c r="X181" i="1"/>
  <c r="L177" i="1"/>
  <c r="L181" i="1" s="1"/>
  <c r="AA101" i="1"/>
  <c r="R180" i="1"/>
  <c r="R181" i="1" s="1"/>
  <c r="Y43" i="1"/>
  <c r="AA43" i="1"/>
  <c r="AA73" i="1"/>
  <c r="AA31" i="1"/>
  <c r="I177" i="1"/>
  <c r="I181" i="1" s="1"/>
  <c r="AA88" i="1"/>
  <c r="AA106" i="1"/>
  <c r="AA109" i="1"/>
  <c r="AA113" i="1" s="1"/>
  <c r="F180" i="1"/>
  <c r="O178" i="1"/>
  <c r="O181" i="1" s="1"/>
  <c r="AA72" i="1"/>
  <c r="AA156" i="1"/>
  <c r="AA159" i="1" l="1"/>
  <c r="AA177" i="1"/>
  <c r="F181" i="1"/>
</calcChain>
</file>

<file path=xl/sharedStrings.xml><?xml version="1.0" encoding="utf-8"?>
<sst xmlns="http://schemas.openxmlformats.org/spreadsheetml/2006/main" count="172" uniqueCount="129">
  <si>
    <t>All</t>
  </si>
  <si>
    <t>Ph.D.</t>
  </si>
  <si>
    <t>Education Specialist</t>
  </si>
  <si>
    <t>6&amp;8</t>
  </si>
  <si>
    <t>Graduate Certificates</t>
  </si>
  <si>
    <t>Master's</t>
  </si>
  <si>
    <t>GRAND TOTALS</t>
  </si>
  <si>
    <t>SON Total</t>
  </si>
  <si>
    <t>Nursing Education - Master's</t>
  </si>
  <si>
    <t>Family Nurse Practitioner - Grad. Certificate</t>
  </si>
  <si>
    <t>Family Nurse Practitioner - Master's</t>
  </si>
  <si>
    <t>Adult Gerontological Nurse Practit - Grad Cert.</t>
  </si>
  <si>
    <t>Adult Gerontological Nurse Practit.  - Master's</t>
  </si>
  <si>
    <t>Nursing Anesthesia - Graduate Certificate</t>
  </si>
  <si>
    <t>Nursing Anesthesia  - Master's</t>
  </si>
  <si>
    <t>School of Nursing</t>
  </si>
  <si>
    <t>PhD</t>
  </si>
  <si>
    <t>SHS Total</t>
  </si>
  <si>
    <t>Physical Therapy Total</t>
  </si>
  <si>
    <t>Complementary Med. &amp; Wellness - Grad. Cert.</t>
  </si>
  <si>
    <t>Orthopedics - Graduate Certificate</t>
  </si>
  <si>
    <t>Pediatric Rehabilitation - Graduate Certificate</t>
  </si>
  <si>
    <t>OMPT - Graduate Certificate</t>
  </si>
  <si>
    <t>Physical Therapy - DScPT</t>
  </si>
  <si>
    <t>Physical Therapy - DPT</t>
  </si>
  <si>
    <t>Physical Therapy - Master's</t>
  </si>
  <si>
    <t>Exercise Science Total</t>
  </si>
  <si>
    <t>Exercise Science - Graduate Certificate</t>
  </si>
  <si>
    <t>Exercise Science - Master's</t>
  </si>
  <si>
    <t>School of Health Sciences</t>
  </si>
  <si>
    <t>SECS Total</t>
  </si>
  <si>
    <t>Engineering/Indust. Management - Master's</t>
  </si>
  <si>
    <t>Mechanical Engineering Total</t>
  </si>
  <si>
    <t>Mechanical Engineering - Ph.D.</t>
  </si>
  <si>
    <t>Mechanical Engineering - Master's</t>
  </si>
  <si>
    <t>Systems Engineering Total</t>
  </si>
  <si>
    <t>Systems Engineering - Ph.D.</t>
  </si>
  <si>
    <t>Systems Engineering - Master's</t>
  </si>
  <si>
    <t>Electrical &amp; Computer Engineering - Master's</t>
  </si>
  <si>
    <t>CSE Total</t>
  </si>
  <si>
    <t>Embedded Systems - Master's</t>
  </si>
  <si>
    <t>Software Engineering - Master's</t>
  </si>
  <si>
    <t>Info Systems Engineering - Master's</t>
  </si>
  <si>
    <t>Computer Sci. &amp; Engineering - Master's</t>
  </si>
  <si>
    <t>School of Engineering &amp; Computer Science</t>
  </si>
  <si>
    <t>6 &amp; 8</t>
  </si>
  <si>
    <t>Graduate Certificate</t>
  </si>
  <si>
    <t>SEHS Total</t>
  </si>
  <si>
    <t>TDES Totals</t>
  </si>
  <si>
    <t>Educational Studies - Master's</t>
  </si>
  <si>
    <t>Secondary Education - Master's</t>
  </si>
  <si>
    <t>Elementary Education - Master's</t>
  </si>
  <si>
    <t>Reading including Instructional Systems Total</t>
  </si>
  <si>
    <t>Reading - Ph.D</t>
  </si>
  <si>
    <t>Reading, Lang. Arts &amp; Lit. - Graduate Certificate</t>
  </si>
  <si>
    <t>Microcomputer Apps. - Grad. Certificate</t>
  </si>
  <si>
    <t>Reading  - Master's</t>
  </si>
  <si>
    <t>Training &amp; Development - Master's</t>
  </si>
  <si>
    <t>Human Development/Child Studies Total</t>
  </si>
  <si>
    <t>Early Childhood - Ph.D.</t>
  </si>
  <si>
    <t>Special Education - Master's</t>
  </si>
  <si>
    <t>Early Childhood - Master's</t>
  </si>
  <si>
    <t xml:space="preserve">Education Leadership Totals </t>
  </si>
  <si>
    <t>Educational Leadership - Ph.D.</t>
  </si>
  <si>
    <t>Educational Administration - Grad. Certificate</t>
  </si>
  <si>
    <t>Educational Leadership - Master's</t>
  </si>
  <si>
    <t>Education - Master's</t>
  </si>
  <si>
    <t>Counseling Totals</t>
  </si>
  <si>
    <t xml:space="preserve">Counseling - Ph.D. </t>
  </si>
  <si>
    <t>Counseling - Master's</t>
  </si>
  <si>
    <t>School of Education &amp; Human Services</t>
  </si>
  <si>
    <t>SBA Total</t>
  </si>
  <si>
    <t xml:space="preserve">Production Operations Mgt - Graduate Certificate </t>
  </si>
  <si>
    <t>Human Resource Management - Grad. Cert.</t>
  </si>
  <si>
    <t>Marketing - Graduate Certificate</t>
  </si>
  <si>
    <t>Management Information Systems Total</t>
  </si>
  <si>
    <t>Management Information Systems - Grad. Cert.</t>
  </si>
  <si>
    <t>Information Techonology Systems - Grad. Cert.</t>
  </si>
  <si>
    <t>Management Total</t>
  </si>
  <si>
    <t>International Business - Gradeuate Certificate</t>
  </si>
  <si>
    <t>Business Administration - Graduate Certificate</t>
  </si>
  <si>
    <t>MBA - Master's</t>
  </si>
  <si>
    <t>General Management - Graduate Certificate</t>
  </si>
  <si>
    <t>Finance - Graduate Certificate</t>
  </si>
  <si>
    <t>Business Economics - Graduate Certificate</t>
  </si>
  <si>
    <t>Accounting Total</t>
  </si>
  <si>
    <t>Accounting  - Post Master's Certificate</t>
  </si>
  <si>
    <t>Accounting - Master's</t>
  </si>
  <si>
    <t>School of Business Administration</t>
  </si>
  <si>
    <t>CAS Total</t>
  </si>
  <si>
    <t>Public Administration - Master's</t>
  </si>
  <si>
    <t>Physics Totals</t>
  </si>
  <si>
    <t xml:space="preserve">Biomed Sci: Medical Physics Ph.D. </t>
  </si>
  <si>
    <t>Physics (Master's)</t>
  </si>
  <si>
    <t>MTD Total</t>
  </si>
  <si>
    <t>Music Education - Ph.D.</t>
  </si>
  <si>
    <t>General Performance - Master's</t>
  </si>
  <si>
    <t>Mathematics Total</t>
  </si>
  <si>
    <t>Applied Mathematics - Ph.D.</t>
  </si>
  <si>
    <t>Statistical Mathematics - Ph.D.</t>
  </si>
  <si>
    <t>Mathematical Statistics - Master's</t>
  </si>
  <si>
    <t>Applied Mathematics - Master's</t>
  </si>
  <si>
    <t>Mathematics  - Master's</t>
  </si>
  <si>
    <t>Linguistics Total</t>
  </si>
  <si>
    <t>Teaching ESL - Graduate Certificate</t>
  </si>
  <si>
    <t>Linguistics - Master's</t>
  </si>
  <si>
    <t>Liberal Studies - Master's</t>
  </si>
  <si>
    <t>History - Master's</t>
  </si>
  <si>
    <t>English - Master's</t>
  </si>
  <si>
    <t>Chemistry Total</t>
  </si>
  <si>
    <t>Biomed Science: Envi Chemistry Ph.D.</t>
  </si>
  <si>
    <t>Chemistry - Master's</t>
  </si>
  <si>
    <t>Biological Sciences - Master's</t>
  </si>
  <si>
    <t>COLLEGE OF ARTS AND SCIENCES</t>
  </si>
  <si>
    <t>Total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</si>
  <si>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</si>
  <si>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</si>
  <si>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</si>
  <si>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</si>
  <si>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</si>
  <si>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</si>
  <si>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</si>
  <si>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</si>
  <si>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</si>
  <si>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</si>
  <si>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</si>
  <si>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</si>
  <si>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 xml:space="preserve">
Curric.Code</t>
  </si>
  <si>
    <t>2006-2007 Degrees Awarded by Gender and 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</si>
</sst>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0" fillId="0" borderId="0" xfId="0" applyBorder="1"/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" fontId="2" fillId="4" borderId="1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5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vertical="center"/>
    </xf>
    <xf numFmtId="3" fontId="2" fillId="5" borderId="2" xfId="0" applyNumberFormat="1" applyFont="1" applyFill="1" applyBorder="1" applyAlignment="1">
      <alignment vertical="center"/>
    </xf>
    <xf numFmtId="0" fontId="2" fillId="5" borderId="2" xfId="0" applyFont="1" applyFill="1" applyBorder="1" applyAlignment="1">
      <alignment vertical="center"/>
    </xf>
    <xf numFmtId="0" fontId="2" fillId="5" borderId="5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1" fillId="0" borderId="0" xfId="0" applyFont="1"/>
    <xf numFmtId="3" fontId="1" fillId="3" borderId="3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4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0" fillId="0" borderId="0" xfId="0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2" fillId="6" borderId="2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3" fontId="2" fillId="7" borderId="1" xfId="0" applyNumberFormat="1" applyFont="1" applyFill="1" applyBorder="1" applyAlignment="1">
      <alignment vertical="center"/>
    </xf>
    <xf numFmtId="3" fontId="2" fillId="7" borderId="2" xfId="0" applyNumberFormat="1" applyFont="1" applyFill="1" applyBorder="1" applyAlignment="1">
      <alignment vertical="center"/>
    </xf>
    <xf numFmtId="0" fontId="2" fillId="7" borderId="2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7" borderId="2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3" fontId="1" fillId="3" borderId="6" xfId="0" applyNumberFormat="1" applyFont="1" applyFill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1" fillId="3" borderId="8" xfId="0" applyNumberFormat="1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1" fillId="3" borderId="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3" borderId="1" xfId="0" applyFont="1" applyFill="1" applyBorder="1" applyAlignment="1" applyProtection="1">
      <alignment vertical="center"/>
    </xf>
    <xf numFmtId="0" fontId="2" fillId="3" borderId="2" xfId="0" applyFont="1" applyFill="1" applyBorder="1" applyAlignment="1" applyProtection="1">
      <alignment vertical="center"/>
    </xf>
    <xf numFmtId="0" fontId="2" fillId="3" borderId="5" xfId="0" applyFont="1" applyFill="1" applyBorder="1" applyAlignment="1" applyProtection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3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6" borderId="1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8" borderId="1" xfId="0" applyNumberFormat="1" applyFont="1" applyFill="1" applyBorder="1" applyAlignment="1">
      <alignment vertical="center"/>
    </xf>
    <xf numFmtId="3" fontId="2" fillId="8" borderId="2" xfId="0" applyNumberFormat="1" applyFont="1" applyFill="1" applyBorder="1" applyAlignment="1">
      <alignment vertical="center"/>
    </xf>
    <xf numFmtId="3" fontId="2" fillId="8" borderId="5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3" fontId="4" fillId="9" borderId="1" xfId="0" applyNumberFormat="1" applyFont="1" applyFill="1" applyBorder="1" applyAlignment="1">
      <alignment vertical="center"/>
    </xf>
    <xf numFmtId="3" fontId="4" fillId="9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4" fillId="9" borderId="5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vertical="center"/>
    </xf>
    <xf numFmtId="3" fontId="1" fillId="3" borderId="0" xfId="0" applyNumberFormat="1" applyFont="1" applyFill="1" applyAlignment="1">
      <alignment vertical="center"/>
    </xf>
    <xf numFmtId="0" fontId="2" fillId="0" borderId="0" xfId="0" applyFont="1"/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3" fontId="2" fillId="3" borderId="5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3" fontId="2" fillId="10" borderId="1" xfId="0" applyNumberFormat="1" applyFont="1" applyFill="1" applyBorder="1" applyAlignment="1">
      <alignment vertical="center"/>
    </xf>
    <xf numFmtId="3" fontId="2" fillId="10" borderId="2" xfId="0" applyNumberFormat="1" applyFont="1" applyFill="1" applyBorder="1" applyAlignment="1">
      <alignment vertical="center"/>
    </xf>
    <xf numFmtId="0" fontId="2" fillId="10" borderId="5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3" fontId="2" fillId="10" borderId="5" xfId="0" applyNumberFormat="1" applyFont="1" applyFill="1" applyBorder="1" applyAlignment="1">
      <alignment vertical="center"/>
    </xf>
    <xf numFmtId="0" fontId="2" fillId="10" borderId="2" xfId="0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3" fontId="4" fillId="11" borderId="1" xfId="0" applyNumberFormat="1" applyFont="1" applyFill="1" applyBorder="1" applyAlignment="1">
      <alignment vertical="center"/>
    </xf>
    <xf numFmtId="3" fontId="4" fillId="11" borderId="2" xfId="0" applyNumberFormat="1" applyFont="1" applyFill="1" applyBorder="1" applyAlignment="1">
      <alignment vertical="center"/>
    </xf>
    <xf numFmtId="0" fontId="4" fillId="11" borderId="2" xfId="0" applyFont="1" applyFill="1" applyBorder="1" applyAlignment="1">
      <alignment vertical="center"/>
    </xf>
    <xf numFmtId="0" fontId="4" fillId="11" borderId="5" xfId="0" applyFont="1" applyFill="1" applyBorder="1" applyAlignment="1">
      <alignment vertical="center"/>
    </xf>
    <xf numFmtId="0" fontId="2" fillId="11" borderId="2" xfId="0" applyFont="1" applyFill="1" applyBorder="1" applyAlignment="1">
      <alignment horizontal="center" vertical="center"/>
    </xf>
    <xf numFmtId="0" fontId="2" fillId="11" borderId="5" xfId="0" applyFont="1" applyFill="1" applyBorder="1" applyAlignment="1">
      <alignment vertical="center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0" fontId="2" fillId="10" borderId="2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" fontId="2" fillId="12" borderId="1" xfId="0" applyNumberFormat="1" applyFont="1" applyFill="1" applyBorder="1" applyAlignment="1">
      <alignment vertical="center"/>
    </xf>
    <xf numFmtId="3" fontId="2" fillId="12" borderId="2" xfId="0" applyNumberFormat="1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2" borderId="5" xfId="0" applyFont="1" applyFill="1" applyBorder="1" applyAlignment="1">
      <alignment vertical="center"/>
    </xf>
    <xf numFmtId="0" fontId="2" fillId="12" borderId="2" xfId="0" applyFont="1" applyFill="1" applyBorder="1" applyAlignment="1">
      <alignment horizontal="center" vertical="center"/>
    </xf>
    <xf numFmtId="3" fontId="4" fillId="13" borderId="1" xfId="0" applyNumberFormat="1" applyFont="1" applyFill="1" applyBorder="1" applyAlignment="1">
      <alignment vertical="center"/>
    </xf>
    <xf numFmtId="3" fontId="4" fillId="13" borderId="2" xfId="0" applyNumberFormat="1" applyFont="1" applyFill="1" applyBorder="1" applyAlignment="1">
      <alignment vertical="center"/>
    </xf>
    <xf numFmtId="0" fontId="2" fillId="13" borderId="2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vertical="center"/>
    </xf>
    <xf numFmtId="0" fontId="4" fillId="13" borderId="5" xfId="0" applyFont="1" applyFill="1" applyBorder="1" applyAlignment="1">
      <alignment vertical="center"/>
    </xf>
    <xf numFmtId="0" fontId="2" fillId="13" borderId="2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0" xfId="0" applyFont="1" applyFill="1" applyAlignment="1" applyProtection="1">
      <alignment vertical="center"/>
      <protection locked="0"/>
    </xf>
    <xf numFmtId="0" fontId="1" fillId="3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3" fontId="2" fillId="14" borderId="1" xfId="0" applyNumberFormat="1" applyFont="1" applyFill="1" applyBorder="1" applyAlignment="1">
      <alignment vertical="center"/>
    </xf>
    <xf numFmtId="3" fontId="2" fillId="14" borderId="2" xfId="0" applyNumberFormat="1" applyFont="1" applyFill="1" applyBorder="1" applyAlignment="1">
      <alignment vertical="center"/>
    </xf>
    <xf numFmtId="3" fontId="2" fillId="14" borderId="5" xfId="0" applyNumberFormat="1" applyFont="1" applyFill="1" applyBorder="1" applyAlignment="1">
      <alignment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vertical="center"/>
    </xf>
    <xf numFmtId="3" fontId="4" fillId="15" borderId="1" xfId="0" applyNumberFormat="1" applyFont="1" applyFill="1" applyBorder="1" applyAlignment="1">
      <alignment vertical="center"/>
    </xf>
    <xf numFmtId="3" fontId="4" fillId="15" borderId="2" xfId="0" applyNumberFormat="1" applyFont="1" applyFill="1" applyBorder="1" applyAlignment="1">
      <alignment vertical="center"/>
    </xf>
    <xf numFmtId="0" fontId="4" fillId="15" borderId="2" xfId="0" applyFont="1" applyFill="1" applyBorder="1" applyAlignment="1">
      <alignment vertical="center"/>
    </xf>
    <xf numFmtId="0" fontId="4" fillId="15" borderId="5" xfId="0" applyFont="1" applyFill="1" applyBorder="1" applyAlignment="1">
      <alignment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2" fillId="3" borderId="1" xfId="0" applyNumberFormat="1" applyFont="1" applyFill="1" applyBorder="1" applyAlignment="1">
      <alignment horizontal="right" vertical="center"/>
    </xf>
    <xf numFmtId="0" fontId="2" fillId="0" borderId="0" xfId="0" applyFont="1" applyBorder="1"/>
    <xf numFmtId="3" fontId="2" fillId="3" borderId="3" xfId="0" applyNumberFormat="1" applyFont="1" applyFill="1" applyBorder="1" applyAlignment="1">
      <alignment horizontal="right" vertical="center"/>
    </xf>
    <xf numFmtId="3" fontId="1" fillId="0" borderId="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left" vertical="center"/>
    </xf>
    <xf numFmtId="0" fontId="2" fillId="14" borderId="2" xfId="0" applyFont="1" applyFill="1" applyBorder="1" applyAlignment="1">
      <alignment horizontal="left" vertical="center"/>
    </xf>
    <xf numFmtId="0" fontId="2" fillId="14" borderId="5" xfId="0" applyFont="1" applyFill="1" applyBorder="1" applyAlignment="1">
      <alignment horizontal="left" vertical="center"/>
    </xf>
    <xf numFmtId="3" fontId="5" fillId="16" borderId="3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Alignment="1">
      <alignment horizontal="center" vertical="center"/>
    </xf>
    <xf numFmtId="0" fontId="5" fillId="16" borderId="3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5" fillId="16" borderId="4" xfId="0" applyFont="1" applyFill="1" applyBorder="1" applyAlignment="1">
      <alignment horizontal="center" vertical="center" wrapText="1"/>
    </xf>
    <xf numFmtId="0" fontId="5" fillId="16" borderId="0" xfId="0" applyFont="1" applyFill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/>
    </xf>
    <xf numFmtId="0" fontId="6" fillId="16" borderId="0" xfId="0" applyFont="1" applyFill="1" applyAlignment="1">
      <alignment vertical="center"/>
    </xf>
    <xf numFmtId="3" fontId="5" fillId="16" borderId="3" xfId="0" applyNumberFormat="1" applyFont="1" applyFill="1" applyBorder="1" applyAlignment="1">
      <alignment horizontal="center" vertical="center"/>
    </xf>
    <xf numFmtId="3" fontId="5" fillId="16" borderId="0" xfId="0" applyNumberFormat="1" applyFont="1" applyFill="1" applyBorder="1" applyAlignment="1">
      <alignment horizontal="center" vertical="center"/>
    </xf>
    <xf numFmtId="3" fontId="5" fillId="16" borderId="4" xfId="0" applyNumberFormat="1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/>
    </xf>
    <xf numFmtId="0" fontId="5" fillId="16" borderId="0" xfId="0" applyFont="1" applyFill="1" applyBorder="1" applyAlignment="1">
      <alignment horizontal="center" vertical="center"/>
    </xf>
    <xf numFmtId="0" fontId="5" fillId="16" borderId="4" xfId="0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 vertical="center"/>
    </xf>
    <xf numFmtId="0" fontId="5" fillId="16" borderId="0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3" xfId="0" applyFont="1" applyFill="1" applyBorder="1" applyAlignment="1">
      <alignment vertical="center"/>
    </xf>
    <xf numFmtId="0" fontId="7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1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3.2" x14ac:dyDescent="0.25"/>
  <cols>
    <col min="1" max="1" width="39.5546875" customWidth="1"/>
    <col min="2" max="2" width="9.6640625" customWidth="1"/>
    <col min="3" max="3" width="8.88671875" style="1" customWidth="1"/>
  </cols>
  <sheetData>
    <row r="1" spans="1:27" ht="15.6" x14ac:dyDescent="0.3">
      <c r="A1" s="248" t="s">
        <v>128</v>
      </c>
      <c r="B1" s="113"/>
      <c r="C1" s="13"/>
      <c r="D1" s="53"/>
      <c r="E1" s="52"/>
      <c r="F1" s="247"/>
      <c r="G1" s="100"/>
      <c r="H1" s="100"/>
      <c r="I1" s="100"/>
      <c r="J1" s="53"/>
      <c r="K1" s="52"/>
      <c r="L1" s="247"/>
      <c r="M1" s="52"/>
      <c r="N1" s="100"/>
      <c r="O1" s="100"/>
      <c r="P1" s="53"/>
      <c r="Q1" s="52"/>
      <c r="R1" s="247"/>
      <c r="S1" s="100"/>
      <c r="T1" s="100"/>
      <c r="U1" s="100"/>
      <c r="V1" s="53"/>
      <c r="W1" s="52"/>
      <c r="X1" s="247"/>
      <c r="Y1" s="246"/>
      <c r="Z1" s="246"/>
      <c r="AA1" s="245"/>
    </row>
    <row r="2" spans="1:27" x14ac:dyDescent="0.25">
      <c r="A2" s="236"/>
      <c r="B2" s="244" t="s">
        <v>127</v>
      </c>
      <c r="C2" s="228" t="s">
        <v>126</v>
      </c>
      <c r="D2" s="242" t="s">
        <v>125</v>
      </c>
      <c r="E2" s="241"/>
      <c r="F2" s="240"/>
      <c r="G2" s="243" t="s">
        <v>124</v>
      </c>
      <c r="H2" s="243"/>
      <c r="I2" s="243"/>
      <c r="J2" s="242" t="s">
        <v>123</v>
      </c>
      <c r="K2" s="241"/>
      <c r="L2" s="240"/>
      <c r="M2" s="243" t="s">
        <v>122</v>
      </c>
      <c r="N2" s="243"/>
      <c r="O2" s="243"/>
      <c r="P2" s="242" t="s">
        <v>121</v>
      </c>
      <c r="Q2" s="241"/>
      <c r="R2" s="240"/>
      <c r="S2" s="243" t="s">
        <v>120</v>
      </c>
      <c r="T2" s="243"/>
      <c r="U2" s="243"/>
      <c r="V2" s="242" t="s">
        <v>119</v>
      </c>
      <c r="W2" s="241"/>
      <c r="X2" s="240"/>
      <c r="Y2" s="239" t="s">
        <v>114</v>
      </c>
      <c r="Z2" s="238"/>
      <c r="AA2" s="237"/>
    </row>
    <row r="3" spans="1:27" ht="13.8" thickBot="1" x14ac:dyDescent="0.3">
      <c r="A3" s="236"/>
      <c r="B3" s="235"/>
      <c r="C3" s="232" t="s">
        <v>118</v>
      </c>
      <c r="D3" s="233" t="s">
        <v>116</v>
      </c>
      <c r="E3" s="232" t="s">
        <v>117</v>
      </c>
      <c r="F3" s="231" t="s">
        <v>114</v>
      </c>
      <c r="G3" s="234" t="s">
        <v>116</v>
      </c>
      <c r="H3" s="234" t="s">
        <v>115</v>
      </c>
      <c r="I3" s="234" t="s">
        <v>114</v>
      </c>
      <c r="J3" s="229" t="s">
        <v>116</v>
      </c>
      <c r="K3" s="228" t="s">
        <v>115</v>
      </c>
      <c r="L3" s="227" t="s">
        <v>114</v>
      </c>
      <c r="M3" s="233" t="s">
        <v>116</v>
      </c>
      <c r="N3" s="230" t="s">
        <v>115</v>
      </c>
      <c r="O3" s="230" t="s">
        <v>114</v>
      </c>
      <c r="P3" s="233" t="s">
        <v>116</v>
      </c>
      <c r="Q3" s="232" t="s">
        <v>115</v>
      </c>
      <c r="R3" s="231" t="s">
        <v>114</v>
      </c>
      <c r="S3" s="230" t="s">
        <v>116</v>
      </c>
      <c r="T3" s="230" t="s">
        <v>115</v>
      </c>
      <c r="U3" s="230" t="s">
        <v>114</v>
      </c>
      <c r="V3" s="229" t="s">
        <v>116</v>
      </c>
      <c r="W3" s="228" t="s">
        <v>115</v>
      </c>
      <c r="X3" s="227" t="s">
        <v>114</v>
      </c>
      <c r="Y3" s="226" t="s">
        <v>116</v>
      </c>
      <c r="Z3" s="226" t="s">
        <v>115</v>
      </c>
      <c r="AA3" s="225" t="s">
        <v>114</v>
      </c>
    </row>
    <row r="4" spans="1:27" ht="13.8" thickBot="1" x14ac:dyDescent="0.3">
      <c r="A4" s="224" t="s">
        <v>113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2"/>
    </row>
    <row r="5" spans="1:27" x14ac:dyDescent="0.25">
      <c r="A5" s="154"/>
      <c r="B5" s="221"/>
      <c r="C5" s="221"/>
      <c r="D5" s="220"/>
      <c r="E5" s="219"/>
      <c r="F5" s="218"/>
      <c r="G5" s="219"/>
      <c r="H5" s="219"/>
      <c r="I5" s="219"/>
      <c r="J5" s="220"/>
      <c r="K5" s="219"/>
      <c r="L5" s="218"/>
      <c r="M5" s="220"/>
      <c r="N5" s="219"/>
      <c r="O5" s="219"/>
      <c r="P5" s="220"/>
      <c r="Q5" s="219"/>
      <c r="R5" s="218"/>
      <c r="S5" s="219"/>
      <c r="T5" s="219"/>
      <c r="U5" s="219"/>
      <c r="V5" s="220"/>
      <c r="W5" s="219"/>
      <c r="X5" s="218"/>
      <c r="Y5" s="217"/>
      <c r="Z5" s="217"/>
      <c r="AA5" s="216"/>
    </row>
    <row r="6" spans="1:27" x14ac:dyDescent="0.25">
      <c r="A6" s="112" t="s">
        <v>112</v>
      </c>
      <c r="B6" s="113">
        <v>1105</v>
      </c>
      <c r="C6" s="13">
        <v>7</v>
      </c>
      <c r="D6" s="138">
        <v>5</v>
      </c>
      <c r="E6" s="137">
        <v>2</v>
      </c>
      <c r="F6" s="10">
        <f>D6+E6</f>
        <v>7</v>
      </c>
      <c r="G6" s="152"/>
      <c r="H6" s="152"/>
      <c r="I6" s="10">
        <f>G6+H6</f>
        <v>0</v>
      </c>
      <c r="J6" s="138"/>
      <c r="K6" s="137"/>
      <c r="L6" s="10">
        <f>J6+K6</f>
        <v>0</v>
      </c>
      <c r="M6" s="138">
        <v>1</v>
      </c>
      <c r="N6" s="152">
        <v>0</v>
      </c>
      <c r="O6" s="151">
        <f>M6+N6</f>
        <v>1</v>
      </c>
      <c r="P6" s="138"/>
      <c r="Q6" s="137"/>
      <c r="R6" s="10">
        <f>P6+Q6</f>
        <v>0</v>
      </c>
      <c r="S6" s="152">
        <v>0</v>
      </c>
      <c r="T6" s="152">
        <v>1</v>
      </c>
      <c r="U6" s="151">
        <f>S6+T6</f>
        <v>1</v>
      </c>
      <c r="V6" s="138"/>
      <c r="W6" s="137"/>
      <c r="X6" s="10">
        <f>V6+W6</f>
        <v>0</v>
      </c>
      <c r="Y6" s="9">
        <f>D6+G6+J6+M6+P6+S6+V6</f>
        <v>6</v>
      </c>
      <c r="Z6" s="9">
        <f>E6+H6+K6+N6+Q6+T6+W6</f>
        <v>3</v>
      </c>
      <c r="AA6" s="215">
        <f>F6+I6+L6+O6+R6+U6+X6</f>
        <v>9</v>
      </c>
    </row>
    <row r="7" spans="1:27" x14ac:dyDescent="0.25">
      <c r="A7" s="112"/>
      <c r="B7" s="113"/>
      <c r="C7" s="13"/>
      <c r="D7" s="44"/>
      <c r="E7" s="43"/>
      <c r="F7" s="42"/>
      <c r="G7" s="103"/>
      <c r="H7" s="103"/>
      <c r="I7" s="103"/>
      <c r="J7" s="44"/>
      <c r="K7" s="43"/>
      <c r="L7" s="42"/>
      <c r="M7" s="44"/>
      <c r="N7" s="103"/>
      <c r="O7" s="103"/>
      <c r="P7" s="44"/>
      <c r="Q7" s="43"/>
      <c r="R7" s="42"/>
      <c r="S7" s="103"/>
      <c r="T7" s="103"/>
      <c r="U7" s="103"/>
      <c r="V7" s="44"/>
      <c r="W7" s="43"/>
      <c r="X7" s="42"/>
      <c r="Y7" s="102"/>
      <c r="Z7" s="102"/>
      <c r="AA7" s="40"/>
    </row>
    <row r="8" spans="1:27" s="45" customFormat="1" x14ac:dyDescent="0.25">
      <c r="A8" s="100" t="s">
        <v>111</v>
      </c>
      <c r="B8" s="99">
        <v>1230</v>
      </c>
      <c r="C8" s="51">
        <v>7</v>
      </c>
      <c r="D8" s="50">
        <v>2</v>
      </c>
      <c r="E8" s="49">
        <v>4</v>
      </c>
      <c r="F8" s="48">
        <f>D8+E8</f>
        <v>6</v>
      </c>
      <c r="G8" s="49"/>
      <c r="H8" s="49"/>
      <c r="I8" s="54">
        <f>G8+H8</f>
        <v>0</v>
      </c>
      <c r="J8" s="50"/>
      <c r="K8" s="49"/>
      <c r="L8" s="48">
        <f>J8+K8</f>
        <v>0</v>
      </c>
      <c r="M8" s="50"/>
      <c r="N8" s="49"/>
      <c r="O8" s="54">
        <f>M8+N8</f>
        <v>0</v>
      </c>
      <c r="P8" s="50"/>
      <c r="Q8" s="49"/>
      <c r="R8" s="48">
        <f>P8+Q8</f>
        <v>0</v>
      </c>
      <c r="S8" s="49">
        <v>1</v>
      </c>
      <c r="T8" s="49">
        <v>0</v>
      </c>
      <c r="U8" s="54">
        <f>S8+T8</f>
        <v>1</v>
      </c>
      <c r="V8" s="50">
        <v>0</v>
      </c>
      <c r="W8" s="49">
        <v>1</v>
      </c>
      <c r="X8" s="48">
        <f>V8+W8</f>
        <v>1</v>
      </c>
      <c r="Y8" s="47">
        <f>D8+G8+J8+M8+P8+S8+V8</f>
        <v>3</v>
      </c>
      <c r="Z8" s="47">
        <f>E8+H8+K8+N8+Q8+T8+W8</f>
        <v>5</v>
      </c>
      <c r="AA8" s="209">
        <f>F8+I8+L8+O8+R8+U8+X8</f>
        <v>8</v>
      </c>
    </row>
    <row r="9" spans="1:27" s="45" customFormat="1" ht="13.8" thickBot="1" x14ac:dyDescent="0.3">
      <c r="A9" s="100" t="s">
        <v>110</v>
      </c>
      <c r="B9" s="99">
        <v>1350</v>
      </c>
      <c r="C9" s="51">
        <v>9</v>
      </c>
      <c r="D9" s="50">
        <v>1</v>
      </c>
      <c r="E9" s="49">
        <v>0</v>
      </c>
      <c r="F9" s="48">
        <f>D9+E9</f>
        <v>1</v>
      </c>
      <c r="G9" s="49"/>
      <c r="H9" s="49"/>
      <c r="I9" s="54">
        <f>G9+H9</f>
        <v>0</v>
      </c>
      <c r="J9" s="50"/>
      <c r="K9" s="49"/>
      <c r="L9" s="48">
        <f>J9+K9</f>
        <v>0</v>
      </c>
      <c r="M9" s="50"/>
      <c r="N9" s="49"/>
      <c r="O9" s="54">
        <f>M9+N9</f>
        <v>0</v>
      </c>
      <c r="P9" s="50"/>
      <c r="Q9" s="49"/>
      <c r="R9" s="48">
        <f>P9+Q9</f>
        <v>0</v>
      </c>
      <c r="S9" s="49"/>
      <c r="T9" s="49"/>
      <c r="U9" s="54">
        <f>S9+T9</f>
        <v>0</v>
      </c>
      <c r="V9" s="50"/>
      <c r="W9" s="49"/>
      <c r="X9" s="48">
        <f>V9+W9</f>
        <v>0</v>
      </c>
      <c r="Y9" s="47">
        <f>D9+G9+J9+M9+P9+S9+V9</f>
        <v>1</v>
      </c>
      <c r="Z9" s="47">
        <f>E9+H9+K9+N9+Q9+T9+W9</f>
        <v>0</v>
      </c>
      <c r="AA9" s="209">
        <f>F9+I9+L9+O9+R9+U9+X9</f>
        <v>1</v>
      </c>
    </row>
    <row r="10" spans="1:27" ht="13.8" thickBot="1" x14ac:dyDescent="0.3">
      <c r="A10" s="93" t="s">
        <v>109</v>
      </c>
      <c r="B10" s="92"/>
      <c r="C10" s="92"/>
      <c r="D10" s="91">
        <f>SUBTOTAL(9,D8:D9)</f>
        <v>3</v>
      </c>
      <c r="E10" s="90">
        <f>SUBTOTAL(9,E8:E9)</f>
        <v>4</v>
      </c>
      <c r="F10" s="89">
        <f>SUBTOTAL(9,F8:F9)</f>
        <v>7</v>
      </c>
      <c r="G10" s="91">
        <f>SUBTOTAL(9,G8:G9)</f>
        <v>0</v>
      </c>
      <c r="H10" s="90">
        <f>SUBTOTAL(9,H8:H9)</f>
        <v>0</v>
      </c>
      <c r="I10" s="89">
        <f>SUBTOTAL(9,I8:I9)</f>
        <v>0</v>
      </c>
      <c r="J10" s="91">
        <f>SUBTOTAL(9,J8:J9)</f>
        <v>0</v>
      </c>
      <c r="K10" s="90">
        <f>SUBTOTAL(9,K8:K9)</f>
        <v>0</v>
      </c>
      <c r="L10" s="89">
        <f>SUBTOTAL(9,L8:L9)</f>
        <v>0</v>
      </c>
      <c r="M10" s="91">
        <f>SUBTOTAL(9,M8:M9)</f>
        <v>0</v>
      </c>
      <c r="N10" s="90">
        <f>SUBTOTAL(9,N8:N9)</f>
        <v>0</v>
      </c>
      <c r="O10" s="89">
        <f>SUBTOTAL(9,O8:O9)</f>
        <v>0</v>
      </c>
      <c r="P10" s="91">
        <f>SUBTOTAL(9,P8:P9)</f>
        <v>0</v>
      </c>
      <c r="Q10" s="90">
        <f>SUBTOTAL(9,Q8:Q9)</f>
        <v>0</v>
      </c>
      <c r="R10" s="89">
        <f>SUBTOTAL(9,R8:R9)</f>
        <v>0</v>
      </c>
      <c r="S10" s="91">
        <f>SUBTOTAL(9,S8:S9)</f>
        <v>1</v>
      </c>
      <c r="T10" s="90">
        <f>SUBTOTAL(9,T8:T9)</f>
        <v>0</v>
      </c>
      <c r="U10" s="89">
        <f>SUBTOTAL(9,U8:U9)</f>
        <v>1</v>
      </c>
      <c r="V10" s="91">
        <f>SUBTOTAL(9,V8:V9)</f>
        <v>0</v>
      </c>
      <c r="W10" s="90">
        <f>SUBTOTAL(9,W8:W9)</f>
        <v>1</v>
      </c>
      <c r="X10" s="89">
        <f>SUBTOTAL(9,X8:X9)</f>
        <v>1</v>
      </c>
      <c r="Y10" s="91">
        <f>SUBTOTAL(9,Y8:Y9)</f>
        <v>4</v>
      </c>
      <c r="Z10" s="90">
        <f>SUBTOTAL(9,Z8:Z9)</f>
        <v>5</v>
      </c>
      <c r="AA10" s="89">
        <f>SUBTOTAL(9,AA8:AA9)</f>
        <v>9</v>
      </c>
    </row>
    <row r="11" spans="1:27" x14ac:dyDescent="0.25">
      <c r="A11" s="114"/>
      <c r="B11" s="113"/>
      <c r="C11" s="13"/>
      <c r="D11" s="44"/>
      <c r="E11" s="43"/>
      <c r="F11" s="42"/>
      <c r="G11" s="103"/>
      <c r="H11" s="103"/>
      <c r="I11" s="103"/>
      <c r="J11" s="44"/>
      <c r="K11" s="43"/>
      <c r="L11" s="42"/>
      <c r="M11" s="44"/>
      <c r="N11" s="103"/>
      <c r="O11" s="103"/>
      <c r="P11" s="44"/>
      <c r="Q11" s="43"/>
      <c r="R11" s="42"/>
      <c r="S11" s="103"/>
      <c r="T11" s="103"/>
      <c r="U11" s="103"/>
      <c r="V11" s="44"/>
      <c r="W11" s="43"/>
      <c r="X11" s="42"/>
      <c r="Y11" s="102"/>
      <c r="Z11" s="102"/>
      <c r="AA11" s="40"/>
    </row>
    <row r="12" spans="1:27" s="136" customFormat="1" x14ac:dyDescent="0.25">
      <c r="A12" s="112" t="s">
        <v>108</v>
      </c>
      <c r="B12" s="113">
        <v>1405</v>
      </c>
      <c r="C12" s="13">
        <v>7</v>
      </c>
      <c r="D12" s="138">
        <v>7</v>
      </c>
      <c r="E12" s="137">
        <v>1</v>
      </c>
      <c r="F12" s="10">
        <f>D12+E12</f>
        <v>8</v>
      </c>
      <c r="G12" s="152"/>
      <c r="H12" s="152"/>
      <c r="I12" s="151">
        <f>G12+H12</f>
        <v>0</v>
      </c>
      <c r="J12" s="138"/>
      <c r="K12" s="137"/>
      <c r="L12" s="10">
        <f>J12+K12</f>
        <v>0</v>
      </c>
      <c r="M12" s="138"/>
      <c r="N12" s="152"/>
      <c r="O12" s="151">
        <f>M12+N12</f>
        <v>0</v>
      </c>
      <c r="P12" s="138"/>
      <c r="Q12" s="137"/>
      <c r="R12" s="10">
        <f>P12+Q12</f>
        <v>0</v>
      </c>
      <c r="S12" s="152"/>
      <c r="T12" s="152"/>
      <c r="U12" s="151">
        <f>S12+T12</f>
        <v>0</v>
      </c>
      <c r="V12" s="138"/>
      <c r="W12" s="137"/>
      <c r="X12" s="10">
        <f>V12+W12</f>
        <v>0</v>
      </c>
      <c r="Y12" s="150">
        <f>D12+G12+J12+M12+P12+S12+V12</f>
        <v>7</v>
      </c>
      <c r="Z12" s="150">
        <f>E12+H12+K12+N12+Q12+T12+W12</f>
        <v>1</v>
      </c>
      <c r="AA12" s="215">
        <f>F12+I12+L12+O12+R12+U12+X12</f>
        <v>8</v>
      </c>
    </row>
    <row r="13" spans="1:27" x14ac:dyDescent="0.25">
      <c r="A13" s="114"/>
      <c r="B13" s="99"/>
      <c r="C13" s="51"/>
      <c r="D13" s="44"/>
      <c r="E13" s="43"/>
      <c r="F13" s="42"/>
      <c r="G13" s="103"/>
      <c r="H13" s="103"/>
      <c r="I13" s="103"/>
      <c r="J13" s="44"/>
      <c r="K13" s="43"/>
      <c r="L13" s="42"/>
      <c r="M13" s="44"/>
      <c r="N13" s="103"/>
      <c r="O13" s="103"/>
      <c r="P13" s="44"/>
      <c r="Q13" s="43"/>
      <c r="R13" s="42"/>
      <c r="S13" s="103"/>
      <c r="T13" s="103"/>
      <c r="U13" s="103"/>
      <c r="V13" s="44"/>
      <c r="W13" s="43"/>
      <c r="X13" s="42"/>
      <c r="Y13" s="102"/>
      <c r="Z13" s="102"/>
      <c r="AA13" s="40"/>
    </row>
    <row r="14" spans="1:27" s="214" customFormat="1" x14ac:dyDescent="0.25">
      <c r="A14" s="14" t="s">
        <v>107</v>
      </c>
      <c r="B14" s="13">
        <v>1505</v>
      </c>
      <c r="C14" s="13">
        <v>7</v>
      </c>
      <c r="D14" s="138">
        <v>0</v>
      </c>
      <c r="E14" s="137">
        <v>3</v>
      </c>
      <c r="F14" s="10">
        <f>D14+E14</f>
        <v>3</v>
      </c>
      <c r="G14" s="137"/>
      <c r="H14" s="137"/>
      <c r="I14" s="11">
        <f>G14+H14</f>
        <v>0</v>
      </c>
      <c r="J14" s="138"/>
      <c r="K14" s="137"/>
      <c r="L14" s="10">
        <f>J14+K14</f>
        <v>0</v>
      </c>
      <c r="M14" s="138"/>
      <c r="N14" s="137"/>
      <c r="O14" s="11">
        <f>M14+N14</f>
        <v>0</v>
      </c>
      <c r="P14" s="138"/>
      <c r="Q14" s="137"/>
      <c r="R14" s="10">
        <f>P14+Q14</f>
        <v>0</v>
      </c>
      <c r="S14" s="137"/>
      <c r="T14" s="137"/>
      <c r="U14" s="10">
        <f>S14+T14</f>
        <v>0</v>
      </c>
      <c r="V14" s="138"/>
      <c r="W14" s="137"/>
      <c r="X14" s="10">
        <f>V14+W14</f>
        <v>0</v>
      </c>
      <c r="Y14" s="9">
        <f>D14+G14+J14+M14+P14+S14+V14</f>
        <v>0</v>
      </c>
      <c r="Z14" s="9">
        <f>E14+H14+K14+N14+Q14+T14+W14</f>
        <v>3</v>
      </c>
      <c r="AA14" s="215">
        <f>F14+I14+L14+O14+R14+U14+X14</f>
        <v>3</v>
      </c>
    </row>
    <row r="15" spans="1:27" ht="13.8" thickBot="1" x14ac:dyDescent="0.3">
      <c r="A15" s="212"/>
      <c r="B15" s="13"/>
      <c r="C15" s="13"/>
      <c r="D15" s="44"/>
      <c r="E15" s="43"/>
      <c r="F15" s="42"/>
      <c r="G15" s="43"/>
      <c r="H15" s="43"/>
      <c r="I15" s="43"/>
      <c r="J15" s="44"/>
      <c r="K15" s="43"/>
      <c r="L15" s="42"/>
      <c r="M15" s="44"/>
      <c r="N15" s="43"/>
      <c r="O15" s="43"/>
      <c r="P15" s="44"/>
      <c r="Q15" s="43"/>
      <c r="R15" s="42"/>
      <c r="S15" s="43"/>
      <c r="T15" s="43"/>
      <c r="U15" s="43"/>
      <c r="V15" s="44"/>
      <c r="W15" s="43"/>
      <c r="X15" s="42"/>
      <c r="Y15" s="41"/>
      <c r="Z15" s="41"/>
      <c r="AA15" s="40"/>
    </row>
    <row r="16" spans="1:27" ht="13.8" thickBot="1" x14ac:dyDescent="0.3">
      <c r="A16" s="107" t="s">
        <v>106</v>
      </c>
      <c r="B16" s="92">
        <v>1700</v>
      </c>
      <c r="C16" s="92">
        <v>7</v>
      </c>
      <c r="D16" s="93">
        <v>1</v>
      </c>
      <c r="E16" s="107">
        <v>1</v>
      </c>
      <c r="F16" s="89">
        <f>D16+E16</f>
        <v>2</v>
      </c>
      <c r="G16" s="107"/>
      <c r="H16" s="107"/>
      <c r="I16" s="89">
        <f>G16+H16</f>
        <v>0</v>
      </c>
      <c r="J16" s="93"/>
      <c r="K16" s="107"/>
      <c r="L16" s="89">
        <f>J16+K16</f>
        <v>0</v>
      </c>
      <c r="M16" s="93"/>
      <c r="N16" s="107"/>
      <c r="O16" s="89">
        <f>M16+N16</f>
        <v>0</v>
      </c>
      <c r="P16" s="93"/>
      <c r="Q16" s="107"/>
      <c r="R16" s="89">
        <f>P16+Q16</f>
        <v>0</v>
      </c>
      <c r="S16" s="107"/>
      <c r="T16" s="107"/>
      <c r="U16" s="89">
        <f>S16+T16</f>
        <v>0</v>
      </c>
      <c r="V16" s="163"/>
      <c r="W16" s="162"/>
      <c r="X16" s="89">
        <f>V16+W16</f>
        <v>0</v>
      </c>
      <c r="Y16" s="88">
        <f>D16+G16+J16+M16+P16+S16+V16</f>
        <v>1</v>
      </c>
      <c r="Z16" s="88">
        <f>E16+H16+K16+N16+Q16+T16+W16</f>
        <v>1</v>
      </c>
      <c r="AA16" s="213">
        <f>F16+I16+L16+O16+R16+U16+X16</f>
        <v>2</v>
      </c>
    </row>
    <row r="17" spans="1:27" x14ac:dyDescent="0.25">
      <c r="A17" s="212"/>
      <c r="B17" s="13"/>
      <c r="C17" s="13"/>
      <c r="D17" s="44"/>
      <c r="E17" s="43"/>
      <c r="F17" s="42"/>
      <c r="G17" s="43"/>
      <c r="H17" s="43"/>
      <c r="I17" s="43"/>
      <c r="J17" s="44"/>
      <c r="K17" s="43"/>
      <c r="L17" s="43"/>
      <c r="M17" s="44"/>
      <c r="N17" s="43"/>
      <c r="O17" s="43"/>
      <c r="P17" s="44"/>
      <c r="Q17" s="43"/>
      <c r="R17" s="42"/>
      <c r="S17" s="43"/>
      <c r="T17" s="43"/>
      <c r="U17" s="43"/>
      <c r="V17" s="44"/>
      <c r="W17" s="43"/>
      <c r="X17" s="42"/>
      <c r="Y17" s="41"/>
      <c r="Z17" s="41"/>
      <c r="AA17" s="40"/>
    </row>
    <row r="18" spans="1:27" s="45" customFormat="1" x14ac:dyDescent="0.25">
      <c r="A18" s="52" t="s">
        <v>105</v>
      </c>
      <c r="B18" s="51">
        <v>1705</v>
      </c>
      <c r="C18" s="51">
        <v>7</v>
      </c>
      <c r="D18" s="50">
        <v>4</v>
      </c>
      <c r="E18" s="49">
        <v>0</v>
      </c>
      <c r="F18" s="48">
        <f>D18+E18</f>
        <v>4</v>
      </c>
      <c r="G18" s="49"/>
      <c r="H18" s="49"/>
      <c r="I18" s="54">
        <f>G18+H18</f>
        <v>0</v>
      </c>
      <c r="J18" s="50"/>
      <c r="K18" s="49"/>
      <c r="L18" s="48">
        <f>J18+K18</f>
        <v>0</v>
      </c>
      <c r="M18" s="50"/>
      <c r="N18" s="49"/>
      <c r="O18" s="54">
        <f>M18+N18</f>
        <v>0</v>
      </c>
      <c r="P18" s="50"/>
      <c r="Q18" s="49"/>
      <c r="R18" s="48">
        <f>P18+Q18</f>
        <v>0</v>
      </c>
      <c r="S18" s="49"/>
      <c r="T18" s="49"/>
      <c r="U18" s="97">
        <f>S18+T18</f>
        <v>0</v>
      </c>
      <c r="V18" s="50"/>
      <c r="W18" s="49"/>
      <c r="X18" s="48">
        <f>V18+W18</f>
        <v>0</v>
      </c>
      <c r="Y18" s="47">
        <f>D18+G18+J18+M18+P18+S18+V18</f>
        <v>4</v>
      </c>
      <c r="Z18" s="47">
        <f>E18+H18+K18+N18+Q18+T18+W18</f>
        <v>0</v>
      </c>
      <c r="AA18" s="209">
        <f>F18+I18+L18+O18+R18+U18+X18</f>
        <v>4</v>
      </c>
    </row>
    <row r="19" spans="1:27" s="45" customFormat="1" ht="13.8" thickBot="1" x14ac:dyDescent="0.3">
      <c r="A19" s="52" t="s">
        <v>104</v>
      </c>
      <c r="B19" s="51">
        <v>1720</v>
      </c>
      <c r="C19" s="51">
        <v>6</v>
      </c>
      <c r="D19" s="50"/>
      <c r="E19" s="49"/>
      <c r="F19" s="48">
        <f>D19+E19</f>
        <v>0</v>
      </c>
      <c r="G19" s="49"/>
      <c r="H19" s="49"/>
      <c r="I19" s="54">
        <f>G19+H19</f>
        <v>0</v>
      </c>
      <c r="J19" s="50"/>
      <c r="K19" s="49"/>
      <c r="L19" s="48">
        <f>J19+K19</f>
        <v>0</v>
      </c>
      <c r="M19" s="50"/>
      <c r="N19" s="49"/>
      <c r="O19" s="97">
        <f>M19+N19</f>
        <v>0</v>
      </c>
      <c r="P19" s="50"/>
      <c r="Q19" s="49"/>
      <c r="R19" s="48">
        <f>P19+Q19</f>
        <v>0</v>
      </c>
      <c r="S19" s="49"/>
      <c r="T19" s="49"/>
      <c r="U19" s="97">
        <f>S19+T19</f>
        <v>0</v>
      </c>
      <c r="V19" s="50"/>
      <c r="W19" s="49"/>
      <c r="X19" s="48">
        <f>V19+W19</f>
        <v>0</v>
      </c>
      <c r="Y19" s="47">
        <f>D19+G19+J19+M19+P19+S19+V19</f>
        <v>0</v>
      </c>
      <c r="Z19" s="47">
        <f>E19+H19+K19+N19+Q19+T19+W19</f>
        <v>0</v>
      </c>
      <c r="AA19" s="209">
        <f>F19+I19+L19+O19+R19+U19+X19</f>
        <v>0</v>
      </c>
    </row>
    <row r="20" spans="1:27" ht="13.8" thickBot="1" x14ac:dyDescent="0.3">
      <c r="A20" s="93" t="s">
        <v>103</v>
      </c>
      <c r="B20" s="92"/>
      <c r="C20" s="92"/>
      <c r="D20" s="91">
        <f>SUBTOTAL(9,D17:D19)</f>
        <v>4</v>
      </c>
      <c r="E20" s="90">
        <f>SUBTOTAL(9,E17:E19)</f>
        <v>0</v>
      </c>
      <c r="F20" s="89">
        <f>SUBTOTAL(9,F17:F19)</f>
        <v>4</v>
      </c>
      <c r="G20" s="91">
        <f>SUBTOTAL(9,G17:G19)</f>
        <v>0</v>
      </c>
      <c r="H20" s="90">
        <f>SUBTOTAL(9,H17:H19)</f>
        <v>0</v>
      </c>
      <c r="I20" s="89">
        <f>SUBTOTAL(9,I17:I19)</f>
        <v>0</v>
      </c>
      <c r="J20" s="91">
        <f>SUBTOTAL(9,J17:J19)</f>
        <v>0</v>
      </c>
      <c r="K20" s="90">
        <f>SUBTOTAL(9,K17:K19)</f>
        <v>0</v>
      </c>
      <c r="L20" s="89">
        <f>SUBTOTAL(9,L17:L19)</f>
        <v>0</v>
      </c>
      <c r="M20" s="91">
        <f>SUBTOTAL(9,M17:M19)</f>
        <v>0</v>
      </c>
      <c r="N20" s="90">
        <f>SUBTOTAL(9,N17:N19)</f>
        <v>0</v>
      </c>
      <c r="O20" s="89">
        <f>SUBTOTAL(9,O17:O19)</f>
        <v>0</v>
      </c>
      <c r="P20" s="91">
        <f>SUBTOTAL(9,P17:P19)</f>
        <v>0</v>
      </c>
      <c r="Q20" s="90">
        <f>SUBTOTAL(9,Q17:Q19)</f>
        <v>0</v>
      </c>
      <c r="R20" s="89">
        <f>SUBTOTAL(9,R17:R19)</f>
        <v>0</v>
      </c>
      <c r="S20" s="91">
        <f>SUBTOTAL(9,S17:S19)</f>
        <v>0</v>
      </c>
      <c r="T20" s="90">
        <f>SUBTOTAL(9,T17:T19)</f>
        <v>0</v>
      </c>
      <c r="U20" s="89">
        <f>SUBTOTAL(9,U17:U19)</f>
        <v>0</v>
      </c>
      <c r="V20" s="91">
        <f>SUBTOTAL(9,V17:V19)</f>
        <v>0</v>
      </c>
      <c r="W20" s="90">
        <f>SUBTOTAL(9,W17:W19)</f>
        <v>0</v>
      </c>
      <c r="X20" s="89">
        <f>SUBTOTAL(9,X17:X19)</f>
        <v>0</v>
      </c>
      <c r="Y20" s="88">
        <f>D20+G20+J20+M20+P20+S20+V20</f>
        <v>4</v>
      </c>
      <c r="Z20" s="88">
        <f>E20+H20+K20+N20+Q20+T20+W20</f>
        <v>0</v>
      </c>
      <c r="AA20" s="87">
        <f>SUBTOTAL(9,AA17:AA19)</f>
        <v>4</v>
      </c>
    </row>
    <row r="21" spans="1:27" x14ac:dyDescent="0.25">
      <c r="A21" s="14"/>
      <c r="B21" s="13"/>
      <c r="C21" s="13"/>
      <c r="D21" s="44"/>
      <c r="E21" s="43"/>
      <c r="F21" s="42"/>
      <c r="G21" s="43"/>
      <c r="H21" s="43"/>
      <c r="I21" s="211"/>
      <c r="J21" s="43"/>
      <c r="K21" s="43"/>
      <c r="L21" s="43"/>
      <c r="M21" s="44"/>
      <c r="N21" s="43"/>
      <c r="O21" s="43"/>
      <c r="P21" s="44"/>
      <c r="Q21" s="43"/>
      <c r="R21" s="42"/>
      <c r="S21" s="43"/>
      <c r="T21" s="43"/>
      <c r="U21" s="43"/>
      <c r="V21" s="44"/>
      <c r="W21" s="43"/>
      <c r="X21" s="42"/>
      <c r="Y21" s="41"/>
      <c r="Z21" s="41"/>
      <c r="AA21" s="40"/>
    </row>
    <row r="22" spans="1:27" s="45" customFormat="1" x14ac:dyDescent="0.25">
      <c r="A22" s="100" t="s">
        <v>102</v>
      </c>
      <c r="B22" s="99">
        <v>1805</v>
      </c>
      <c r="C22" s="51">
        <v>7</v>
      </c>
      <c r="D22" s="50">
        <v>1</v>
      </c>
      <c r="E22" s="49">
        <v>1</v>
      </c>
      <c r="F22" s="48">
        <f>D22+E22</f>
        <v>2</v>
      </c>
      <c r="G22" s="98"/>
      <c r="H22" s="98"/>
      <c r="I22" s="97">
        <f>G22+H22</f>
        <v>0</v>
      </c>
      <c r="J22" s="50"/>
      <c r="K22" s="49"/>
      <c r="L22" s="48">
        <f>J22+K22</f>
        <v>0</v>
      </c>
      <c r="M22" s="50"/>
      <c r="N22" s="98"/>
      <c r="O22" s="97">
        <f>M22+N22</f>
        <v>0</v>
      </c>
      <c r="P22" s="50"/>
      <c r="Q22" s="49"/>
      <c r="R22" s="48">
        <f>P22+Q22</f>
        <v>0</v>
      </c>
      <c r="S22" s="98">
        <v>0</v>
      </c>
      <c r="T22" s="98">
        <v>2</v>
      </c>
      <c r="U22" s="97">
        <f>S22+T22</f>
        <v>2</v>
      </c>
      <c r="V22" s="50"/>
      <c r="W22" s="49"/>
      <c r="X22" s="48">
        <f>V22+W22</f>
        <v>0</v>
      </c>
      <c r="Y22" s="135">
        <f>D22+G22+J22+M22+P22+S22+V22</f>
        <v>1</v>
      </c>
      <c r="Z22" s="135">
        <f>E22+H22+K22+N22+Q22+T22+W22</f>
        <v>3</v>
      </c>
      <c r="AA22" s="209">
        <f>F22+I22+L22+O22+R22+U22+X22</f>
        <v>4</v>
      </c>
    </row>
    <row r="23" spans="1:27" s="45" customFormat="1" x14ac:dyDescent="0.25">
      <c r="A23" s="100" t="s">
        <v>101</v>
      </c>
      <c r="B23" s="99">
        <v>1860</v>
      </c>
      <c r="C23" s="51">
        <v>7</v>
      </c>
      <c r="D23" s="50">
        <v>0</v>
      </c>
      <c r="E23" s="49">
        <v>1</v>
      </c>
      <c r="F23" s="48">
        <f>D23+E23</f>
        <v>1</v>
      </c>
      <c r="G23" s="98"/>
      <c r="H23" s="98"/>
      <c r="I23" s="97">
        <f>G23+H23</f>
        <v>0</v>
      </c>
      <c r="J23" s="50"/>
      <c r="K23" s="49"/>
      <c r="L23" s="48">
        <f>J23+K23</f>
        <v>0</v>
      </c>
      <c r="M23" s="50"/>
      <c r="N23" s="98"/>
      <c r="O23" s="97">
        <f>M23+N23</f>
        <v>0</v>
      </c>
      <c r="P23" s="50"/>
      <c r="Q23" s="49"/>
      <c r="R23" s="48">
        <f>P23+Q23</f>
        <v>0</v>
      </c>
      <c r="S23" s="98"/>
      <c r="T23" s="98"/>
      <c r="U23" s="97">
        <f>S23+T23</f>
        <v>0</v>
      </c>
      <c r="V23" s="50"/>
      <c r="W23" s="49"/>
      <c r="X23" s="48">
        <f>V23+W23</f>
        <v>0</v>
      </c>
      <c r="Y23" s="135">
        <f>D23+G23+J23+M23+P23+S23+V23</f>
        <v>0</v>
      </c>
      <c r="Z23" s="135">
        <f>E23+H23+K23+N23+Q23+T23+W23</f>
        <v>1</v>
      </c>
      <c r="AA23" s="209">
        <f>F23+I23+L23+O23+R23+U23+X23</f>
        <v>1</v>
      </c>
    </row>
    <row r="24" spans="1:27" s="45" customFormat="1" x14ac:dyDescent="0.25">
      <c r="A24" s="100" t="s">
        <v>100</v>
      </c>
      <c r="B24" s="99">
        <v>1835</v>
      </c>
      <c r="C24" s="51">
        <v>7</v>
      </c>
      <c r="D24" s="50">
        <v>1</v>
      </c>
      <c r="E24" s="49">
        <v>0</v>
      </c>
      <c r="F24" s="48">
        <f>D24+E24</f>
        <v>1</v>
      </c>
      <c r="G24" s="98">
        <v>0</v>
      </c>
      <c r="H24" s="98">
        <v>1</v>
      </c>
      <c r="I24" s="48">
        <f>G24+H24</f>
        <v>1</v>
      </c>
      <c r="J24" s="50"/>
      <c r="K24" s="49"/>
      <c r="L24" s="48">
        <f>J24+K24</f>
        <v>0</v>
      </c>
      <c r="M24" s="50"/>
      <c r="N24" s="98"/>
      <c r="O24" s="97">
        <f>M24+N24</f>
        <v>0</v>
      </c>
      <c r="P24" s="50"/>
      <c r="Q24" s="49"/>
      <c r="R24" s="48">
        <f>P24+Q24</f>
        <v>0</v>
      </c>
      <c r="S24" s="98"/>
      <c r="T24" s="98"/>
      <c r="U24" s="97">
        <f>S24+T24</f>
        <v>0</v>
      </c>
      <c r="V24" s="50"/>
      <c r="W24" s="49"/>
      <c r="X24" s="48">
        <f>V24+W24</f>
        <v>0</v>
      </c>
      <c r="Y24" s="135">
        <f>D24+G24+J24+M24+P24+S24+V24</f>
        <v>1</v>
      </c>
      <c r="Z24" s="135">
        <f>E24+H24+K24+N24+Q24+T24+W24</f>
        <v>1</v>
      </c>
      <c r="AA24" s="209">
        <f>F24+I24+L24+O24+R24+U24+X24</f>
        <v>2</v>
      </c>
    </row>
    <row r="25" spans="1:27" s="45" customFormat="1" x14ac:dyDescent="0.25">
      <c r="A25" s="100" t="s">
        <v>99</v>
      </c>
      <c r="B25" s="99">
        <v>1880</v>
      </c>
      <c r="C25" s="51">
        <v>6</v>
      </c>
      <c r="D25" s="50"/>
      <c r="E25" s="49"/>
      <c r="F25" s="48">
        <f>D25+E25</f>
        <v>0</v>
      </c>
      <c r="G25" s="98"/>
      <c r="H25" s="98"/>
      <c r="I25" s="97">
        <f>G25+H25</f>
        <v>0</v>
      </c>
      <c r="J25" s="50"/>
      <c r="K25" s="49"/>
      <c r="L25" s="48">
        <f>J25+K25</f>
        <v>0</v>
      </c>
      <c r="M25" s="50"/>
      <c r="N25" s="98"/>
      <c r="O25" s="97">
        <f>M25+N25</f>
        <v>0</v>
      </c>
      <c r="P25" s="50"/>
      <c r="Q25" s="49"/>
      <c r="R25" s="48">
        <f>P25+Q25</f>
        <v>0</v>
      </c>
      <c r="S25" s="98">
        <v>0</v>
      </c>
      <c r="T25" s="98">
        <v>1</v>
      </c>
      <c r="U25" s="97">
        <f>S25+T25</f>
        <v>1</v>
      </c>
      <c r="V25" s="50">
        <v>0</v>
      </c>
      <c r="W25" s="49">
        <v>1</v>
      </c>
      <c r="X25" s="48">
        <f>V25+W25</f>
        <v>1</v>
      </c>
      <c r="Y25" s="135">
        <f>D25+G25+J25+M25+P25+S25+V25</f>
        <v>0</v>
      </c>
      <c r="Z25" s="135">
        <f>E25+H25+K25+N25+Q25+T25+W25</f>
        <v>2</v>
      </c>
      <c r="AA25" s="209">
        <f>F25+I25+L25+O25+R25+U25+X25</f>
        <v>2</v>
      </c>
    </row>
    <row r="26" spans="1:27" s="45" customFormat="1" ht="13.8" thickBot="1" x14ac:dyDescent="0.3">
      <c r="A26" s="100" t="s">
        <v>98</v>
      </c>
      <c r="B26" s="99">
        <v>1900</v>
      </c>
      <c r="C26" s="51">
        <v>9</v>
      </c>
      <c r="D26" s="50"/>
      <c r="E26" s="49"/>
      <c r="F26" s="48">
        <f>D26+E26</f>
        <v>0</v>
      </c>
      <c r="G26" s="98"/>
      <c r="H26" s="98"/>
      <c r="I26" s="97">
        <f>G26+H26</f>
        <v>0</v>
      </c>
      <c r="J26" s="50"/>
      <c r="K26" s="49"/>
      <c r="L26" s="48">
        <f>J26+K26</f>
        <v>0</v>
      </c>
      <c r="M26" s="50"/>
      <c r="N26" s="98"/>
      <c r="O26" s="97">
        <f>M26+N26</f>
        <v>0</v>
      </c>
      <c r="P26" s="50"/>
      <c r="Q26" s="49"/>
      <c r="R26" s="48">
        <f>P26+Q26</f>
        <v>0</v>
      </c>
      <c r="S26" s="98">
        <v>1</v>
      </c>
      <c r="T26" s="98">
        <v>0</v>
      </c>
      <c r="U26" s="97">
        <f>S26+T26</f>
        <v>1</v>
      </c>
      <c r="V26" s="50"/>
      <c r="W26" s="49"/>
      <c r="X26" s="48">
        <f>V26+W26</f>
        <v>0</v>
      </c>
      <c r="Y26" s="135">
        <f>D26+G26+J26+M26+P26+S26+V26</f>
        <v>1</v>
      </c>
      <c r="Z26" s="135">
        <f>E26+H26+K26+N26+Q26+T26+W26</f>
        <v>0</v>
      </c>
      <c r="AA26" s="210">
        <f>F26+I26+L26+O26+R26+U26+X26</f>
        <v>1</v>
      </c>
    </row>
    <row r="27" spans="1:27" ht="13.8" thickBot="1" x14ac:dyDescent="0.3">
      <c r="A27" s="93" t="s">
        <v>97</v>
      </c>
      <c r="B27" s="92"/>
      <c r="C27" s="92"/>
      <c r="D27" s="91">
        <f>SUBTOTAL(9,D22:D26)</f>
        <v>2</v>
      </c>
      <c r="E27" s="90">
        <f>SUBTOTAL(9,E22:E26)</f>
        <v>2</v>
      </c>
      <c r="F27" s="89">
        <f>SUBTOTAL(9,F22:F26)</f>
        <v>4</v>
      </c>
      <c r="G27" s="90">
        <f>SUBTOTAL(9,G22:G26)</f>
        <v>0</v>
      </c>
      <c r="H27" s="90">
        <f>SUBTOTAL(9,H22:H26)</f>
        <v>1</v>
      </c>
      <c r="I27" s="90">
        <f>SUBTOTAL(9,I22:I26)</f>
        <v>1</v>
      </c>
      <c r="J27" s="91">
        <f>SUBTOTAL(9,J22:J26)</f>
        <v>0</v>
      </c>
      <c r="K27" s="90">
        <f>SUBTOTAL(9,K22:K26)</f>
        <v>0</v>
      </c>
      <c r="L27" s="89">
        <f>SUBTOTAL(9,L22:L26)</f>
        <v>0</v>
      </c>
      <c r="M27" s="91">
        <f>SUBTOTAL(9,M22:M26)</f>
        <v>0</v>
      </c>
      <c r="N27" s="90">
        <f>SUBTOTAL(9,N22:N26)</f>
        <v>0</v>
      </c>
      <c r="O27" s="90">
        <f>SUBTOTAL(9,O22:O26)</f>
        <v>0</v>
      </c>
      <c r="P27" s="91">
        <f>SUBTOTAL(9,P22:P26)</f>
        <v>0</v>
      </c>
      <c r="Q27" s="90">
        <f>SUBTOTAL(9,Q22:Q26)</f>
        <v>0</v>
      </c>
      <c r="R27" s="89">
        <f>SUBTOTAL(9,R22:R26)</f>
        <v>0</v>
      </c>
      <c r="S27" s="90">
        <f>SUBTOTAL(9,S22:S26)</f>
        <v>1</v>
      </c>
      <c r="T27" s="90">
        <f>SUBTOTAL(9,T22:T26)</f>
        <v>3</v>
      </c>
      <c r="U27" s="90">
        <f>SUBTOTAL(9,U22:U26)</f>
        <v>4</v>
      </c>
      <c r="V27" s="91">
        <f>SUBTOTAL(9,V22:V26)</f>
        <v>0</v>
      </c>
      <c r="W27" s="90">
        <f>SUBTOTAL(9,W22:W26)</f>
        <v>1</v>
      </c>
      <c r="X27" s="89">
        <f>SUBTOTAL(9,X22:X26)</f>
        <v>1</v>
      </c>
      <c r="Y27" s="88">
        <f>D27+G27+J27+M27+P27+S27+V27</f>
        <v>3</v>
      </c>
      <c r="Z27" s="88">
        <f>E27+H27+K27+N27+Q27+T27+W27</f>
        <v>7</v>
      </c>
      <c r="AA27" s="87">
        <f>SUBTOTAL(9,AA22:AA26)</f>
        <v>10</v>
      </c>
    </row>
    <row r="28" spans="1:27" x14ac:dyDescent="0.25">
      <c r="A28" s="114"/>
      <c r="B28" s="113"/>
      <c r="C28" s="13"/>
      <c r="D28" s="44"/>
      <c r="E28" s="43"/>
      <c r="F28" s="42"/>
      <c r="G28" s="103"/>
      <c r="H28" s="103"/>
      <c r="I28" s="103"/>
      <c r="J28" s="44"/>
      <c r="K28" s="43"/>
      <c r="L28" s="42"/>
      <c r="M28" s="44"/>
      <c r="N28" s="103"/>
      <c r="O28" s="103"/>
      <c r="P28" s="44"/>
      <c r="Q28" s="43"/>
      <c r="R28" s="42"/>
      <c r="S28" s="103"/>
      <c r="T28" s="103"/>
      <c r="U28" s="103"/>
      <c r="V28" s="44"/>
      <c r="W28" s="43"/>
      <c r="X28" s="42"/>
      <c r="Y28" s="102"/>
      <c r="Z28" s="102"/>
      <c r="AA28" s="40"/>
    </row>
    <row r="29" spans="1:27" s="45" customFormat="1" x14ac:dyDescent="0.25">
      <c r="A29" s="100" t="s">
        <v>96</v>
      </c>
      <c r="B29" s="99">
        <v>2205</v>
      </c>
      <c r="C29" s="51">
        <v>7</v>
      </c>
      <c r="D29" s="50">
        <v>6</v>
      </c>
      <c r="E29" s="49">
        <v>3</v>
      </c>
      <c r="F29" s="48">
        <f>D29+E29</f>
        <v>9</v>
      </c>
      <c r="G29" s="98">
        <v>1</v>
      </c>
      <c r="H29" s="98">
        <v>0</v>
      </c>
      <c r="I29" s="97">
        <f>G29+H29</f>
        <v>1</v>
      </c>
      <c r="J29" s="50"/>
      <c r="K29" s="49"/>
      <c r="L29" s="48">
        <f>J29+K29</f>
        <v>0</v>
      </c>
      <c r="M29" s="50">
        <v>1</v>
      </c>
      <c r="N29" s="98">
        <v>0</v>
      </c>
      <c r="O29" s="97">
        <f>M29+N29</f>
        <v>1</v>
      </c>
      <c r="P29" s="50"/>
      <c r="Q29" s="49"/>
      <c r="R29" s="48">
        <f>P29+Q29</f>
        <v>0</v>
      </c>
      <c r="S29" s="98"/>
      <c r="T29" s="98"/>
      <c r="U29" s="97">
        <f>S29+T29</f>
        <v>0</v>
      </c>
      <c r="V29" s="50"/>
      <c r="W29" s="49"/>
      <c r="X29" s="48">
        <f>V29+W29</f>
        <v>0</v>
      </c>
      <c r="Y29" s="135">
        <f>D29+G29+J29+M29+P29+S29+V29</f>
        <v>8</v>
      </c>
      <c r="Z29" s="135">
        <f>E29+H29+K29+N29+Q29+T29+W29</f>
        <v>3</v>
      </c>
      <c r="AA29" s="209">
        <f>F29+I29+L29+O29+R29+U29+X29</f>
        <v>11</v>
      </c>
    </row>
    <row r="30" spans="1:27" s="45" customFormat="1" ht="13.8" thickBot="1" x14ac:dyDescent="0.3">
      <c r="A30" s="100" t="s">
        <v>95</v>
      </c>
      <c r="B30" s="99">
        <v>2305</v>
      </c>
      <c r="C30" s="51">
        <v>9</v>
      </c>
      <c r="D30" s="50"/>
      <c r="E30" s="49"/>
      <c r="F30" s="48">
        <f>D30+E30</f>
        <v>0</v>
      </c>
      <c r="G30" s="98"/>
      <c r="H30" s="98"/>
      <c r="I30" s="54">
        <f>G30+H30</f>
        <v>0</v>
      </c>
      <c r="J30" s="50"/>
      <c r="K30" s="49"/>
      <c r="L30" s="48">
        <f>J30+K30</f>
        <v>0</v>
      </c>
      <c r="M30" s="50"/>
      <c r="N30" s="98"/>
      <c r="O30" s="97">
        <f>M30+N30</f>
        <v>0</v>
      </c>
      <c r="P30" s="50"/>
      <c r="Q30" s="49"/>
      <c r="R30" s="48">
        <f>P30+Q30</f>
        <v>0</v>
      </c>
      <c r="S30" s="98"/>
      <c r="T30" s="98"/>
      <c r="U30" s="97">
        <f>S30+T30</f>
        <v>0</v>
      </c>
      <c r="V30" s="50"/>
      <c r="W30" s="49"/>
      <c r="X30" s="48">
        <f>V30+W30</f>
        <v>0</v>
      </c>
      <c r="Y30" s="135">
        <f>D30+G30+J30+M30+P30+S30+V30</f>
        <v>0</v>
      </c>
      <c r="Z30" s="135">
        <f>E30+H30+K30+N30+Q30+T30+W30</f>
        <v>0</v>
      </c>
      <c r="AA30" s="209">
        <f>F30+I30+L30+O30+R30+U30+X30</f>
        <v>0</v>
      </c>
    </row>
    <row r="31" spans="1:27" ht="13.8" thickBot="1" x14ac:dyDescent="0.3">
      <c r="A31" s="93" t="s">
        <v>94</v>
      </c>
      <c r="B31" s="92"/>
      <c r="C31" s="92"/>
      <c r="D31" s="91">
        <f>SUBTOTAL(9,D29:D30)</f>
        <v>6</v>
      </c>
      <c r="E31" s="90">
        <f>SUBTOTAL(9,E29:E30)</f>
        <v>3</v>
      </c>
      <c r="F31" s="89">
        <f>SUBTOTAL(9,F29:F30)</f>
        <v>9</v>
      </c>
      <c r="G31" s="91">
        <f>SUBTOTAL(9,G29:G30)</f>
        <v>1</v>
      </c>
      <c r="H31" s="90">
        <f>SUBTOTAL(9,H29:H30)</f>
        <v>0</v>
      </c>
      <c r="I31" s="89">
        <f>SUBTOTAL(9,I29:I30)</f>
        <v>1</v>
      </c>
      <c r="J31" s="91">
        <f>SUBTOTAL(9,J29:J30)</f>
        <v>0</v>
      </c>
      <c r="K31" s="90">
        <f>SUBTOTAL(9,K29:K30)</f>
        <v>0</v>
      </c>
      <c r="L31" s="89">
        <f>SUBTOTAL(9,L29:L30)</f>
        <v>0</v>
      </c>
      <c r="M31" s="91">
        <f>SUBTOTAL(9,M29:M30)</f>
        <v>1</v>
      </c>
      <c r="N31" s="90">
        <f>SUBTOTAL(9,N29:N30)</f>
        <v>0</v>
      </c>
      <c r="O31" s="89">
        <f>SUBTOTAL(9,O29:O30)</f>
        <v>1</v>
      </c>
      <c r="P31" s="91">
        <f>SUBTOTAL(9,P29:P30)</f>
        <v>0</v>
      </c>
      <c r="Q31" s="90">
        <f>SUBTOTAL(9,Q29:Q30)</f>
        <v>0</v>
      </c>
      <c r="R31" s="89">
        <f>SUBTOTAL(9,R29:R30)</f>
        <v>0</v>
      </c>
      <c r="S31" s="91">
        <f>SUBTOTAL(9,S29:S30)</f>
        <v>0</v>
      </c>
      <c r="T31" s="90">
        <f>SUBTOTAL(9,T29:T30)</f>
        <v>0</v>
      </c>
      <c r="U31" s="89">
        <f>SUBTOTAL(9,U29:U30)</f>
        <v>0</v>
      </c>
      <c r="V31" s="91">
        <f>SUBTOTAL(9,V29:V30)</f>
        <v>0</v>
      </c>
      <c r="W31" s="90">
        <f>SUBTOTAL(9,W29:W30)</f>
        <v>0</v>
      </c>
      <c r="X31" s="89">
        <f>SUBTOTAL(9,X29:X30)</f>
        <v>0</v>
      </c>
      <c r="Y31" s="91">
        <f>SUBTOTAL(9,Y29:Y30)</f>
        <v>8</v>
      </c>
      <c r="Z31" s="90">
        <f>SUBTOTAL(9,Z29:Z30)</f>
        <v>3</v>
      </c>
      <c r="AA31" s="89">
        <f>SUBTOTAL(9,AA29:AA30)</f>
        <v>11</v>
      </c>
    </row>
    <row r="32" spans="1:27" x14ac:dyDescent="0.25">
      <c r="A32" s="14"/>
      <c r="B32" s="13"/>
      <c r="C32" s="13"/>
      <c r="D32" s="44"/>
      <c r="E32" s="43"/>
      <c r="F32" s="42"/>
      <c r="G32" s="43"/>
      <c r="H32" s="43"/>
      <c r="I32" s="43"/>
      <c r="J32" s="44"/>
      <c r="K32" s="43"/>
      <c r="L32" s="42"/>
      <c r="M32" s="43"/>
      <c r="N32" s="43"/>
      <c r="O32" s="43"/>
      <c r="P32" s="44"/>
      <c r="Q32" s="43"/>
      <c r="R32" s="42"/>
      <c r="S32" s="43"/>
      <c r="T32" s="43"/>
      <c r="U32" s="43"/>
      <c r="V32" s="44"/>
      <c r="W32" s="43"/>
      <c r="X32" s="42"/>
      <c r="Y32" s="41"/>
      <c r="Z32" s="41"/>
      <c r="AA32" s="40"/>
    </row>
    <row r="33" spans="1:27" x14ac:dyDescent="0.25">
      <c r="A33" s="52" t="s">
        <v>93</v>
      </c>
      <c r="B33" s="99">
        <v>2405</v>
      </c>
      <c r="C33" s="51">
        <v>7</v>
      </c>
      <c r="D33" s="138">
        <v>0</v>
      </c>
      <c r="E33" s="137">
        <v>1</v>
      </c>
      <c r="F33" s="10">
        <f>D33+E33</f>
        <v>1</v>
      </c>
      <c r="G33" s="152"/>
      <c r="H33" s="152"/>
      <c r="I33" s="151">
        <f>G33+H33</f>
        <v>0</v>
      </c>
      <c r="J33" s="138"/>
      <c r="K33" s="137"/>
      <c r="L33" s="10">
        <f>J33+K33</f>
        <v>0</v>
      </c>
      <c r="M33" s="138"/>
      <c r="N33" s="152"/>
      <c r="O33" s="151">
        <f>M33+N33</f>
        <v>0</v>
      </c>
      <c r="P33" s="138"/>
      <c r="Q33" s="137"/>
      <c r="R33" s="10">
        <f>P33+Q33</f>
        <v>0</v>
      </c>
      <c r="S33" s="152"/>
      <c r="T33" s="152"/>
      <c r="U33" s="151">
        <f>S33+T33</f>
        <v>0</v>
      </c>
      <c r="V33" s="138"/>
      <c r="W33" s="137"/>
      <c r="X33" s="10">
        <f>V33+W33</f>
        <v>0</v>
      </c>
      <c r="Y33" s="150">
        <f>D33+G33+J33+M33+P33+S33+V33</f>
        <v>0</v>
      </c>
      <c r="Z33" s="150">
        <f>E33+H33+K33+N33+Q33+T33+W33</f>
        <v>1</v>
      </c>
      <c r="AA33" s="8">
        <f>Y33+Z33</f>
        <v>1</v>
      </c>
    </row>
    <row r="34" spans="1:27" ht="13.8" thickBot="1" x14ac:dyDescent="0.3">
      <c r="A34" s="52" t="s">
        <v>92</v>
      </c>
      <c r="B34" s="99">
        <v>2490</v>
      </c>
      <c r="C34" s="51">
        <v>9</v>
      </c>
      <c r="D34" s="138">
        <v>2</v>
      </c>
      <c r="E34" s="137">
        <v>0</v>
      </c>
      <c r="F34" s="10">
        <f>D34+E34</f>
        <v>2</v>
      </c>
      <c r="G34" s="152"/>
      <c r="H34" s="152"/>
      <c r="I34" s="151">
        <f>G34+H34</f>
        <v>0</v>
      </c>
      <c r="J34" s="138"/>
      <c r="K34" s="137"/>
      <c r="L34" s="10">
        <f>J34+K34</f>
        <v>0</v>
      </c>
      <c r="M34" s="138"/>
      <c r="N34" s="152"/>
      <c r="O34" s="151">
        <f>M34+N34</f>
        <v>0</v>
      </c>
      <c r="P34" s="138"/>
      <c r="Q34" s="137"/>
      <c r="R34" s="10">
        <f>P34+Q34</f>
        <v>0</v>
      </c>
      <c r="S34" s="152"/>
      <c r="T34" s="152"/>
      <c r="U34" s="151">
        <f>S34+T34</f>
        <v>0</v>
      </c>
      <c r="V34" s="138"/>
      <c r="W34" s="137"/>
      <c r="X34" s="10">
        <f>V34+W34</f>
        <v>0</v>
      </c>
      <c r="Y34" s="150">
        <f>D34+G34+J34+M34+P34+S34+V34</f>
        <v>2</v>
      </c>
      <c r="Z34" s="150">
        <f>E34+H34+K34+N34+Q34+T34+W34</f>
        <v>0</v>
      </c>
      <c r="AA34" s="8">
        <f>Y34+Z34</f>
        <v>2</v>
      </c>
    </row>
    <row r="35" spans="1:27" ht="13.8" thickBot="1" x14ac:dyDescent="0.3">
      <c r="A35" s="93" t="s">
        <v>91</v>
      </c>
      <c r="B35" s="92"/>
      <c r="C35" s="92"/>
      <c r="D35" s="91">
        <f>SUBTOTAL(9,D33:D34)</f>
        <v>2</v>
      </c>
      <c r="E35" s="90">
        <f>SUBTOTAL(9,E33:E34)</f>
        <v>1</v>
      </c>
      <c r="F35" s="89">
        <f>SUBTOTAL(9,F33:F34)</f>
        <v>3</v>
      </c>
      <c r="G35" s="90">
        <f>SUBTOTAL(9,G33:G34)</f>
        <v>0</v>
      </c>
      <c r="H35" s="90">
        <f>SUBTOTAL(9,H33:H34)</f>
        <v>0</v>
      </c>
      <c r="I35" s="90">
        <f>SUBTOTAL(9,I33:I34)</f>
        <v>0</v>
      </c>
      <c r="J35" s="91">
        <f>SUBTOTAL(9,J33:J34)</f>
        <v>0</v>
      </c>
      <c r="K35" s="90">
        <f>SUBTOTAL(9,K33:K34)</f>
        <v>0</v>
      </c>
      <c r="L35" s="89">
        <f>SUBTOTAL(9,L33:L34)</f>
        <v>0</v>
      </c>
      <c r="M35" s="91">
        <f>SUBTOTAL(9,M33:M34)</f>
        <v>0</v>
      </c>
      <c r="N35" s="90">
        <f>SUBTOTAL(9,N33:N34)</f>
        <v>0</v>
      </c>
      <c r="O35" s="90">
        <f>SUBTOTAL(9,O33:O34)</f>
        <v>0</v>
      </c>
      <c r="P35" s="91">
        <f>SUBTOTAL(9,P33:P34)</f>
        <v>0</v>
      </c>
      <c r="Q35" s="90">
        <f>SUBTOTAL(9,Q33:Q34)</f>
        <v>0</v>
      </c>
      <c r="R35" s="89">
        <f>SUBTOTAL(9,R33:R34)</f>
        <v>0</v>
      </c>
      <c r="S35" s="90">
        <f>SUBTOTAL(9,S33:S34)</f>
        <v>0</v>
      </c>
      <c r="T35" s="90">
        <f>SUBTOTAL(9,T33:T34)</f>
        <v>0</v>
      </c>
      <c r="U35" s="90">
        <f>SUBTOTAL(9,U33:U34)</f>
        <v>0</v>
      </c>
      <c r="V35" s="91">
        <f>SUBTOTAL(9,V33:V34)</f>
        <v>0</v>
      </c>
      <c r="W35" s="90">
        <f>SUBTOTAL(9,W33:W34)</f>
        <v>0</v>
      </c>
      <c r="X35" s="89">
        <f>SUBTOTAL(9,X33:X34)</f>
        <v>0</v>
      </c>
      <c r="Y35" s="88">
        <f>D35+G35+J35+M35+P35+S35+V35</f>
        <v>2</v>
      </c>
      <c r="Z35" s="88">
        <f>E35+H35+K35+N35+Q35+T35+W35</f>
        <v>1</v>
      </c>
      <c r="AA35" s="87">
        <f>SUBTOTAL(9,AA33:AA34)</f>
        <v>3</v>
      </c>
    </row>
    <row r="36" spans="1:27" x14ac:dyDescent="0.25">
      <c r="A36" s="114"/>
      <c r="B36" s="113"/>
      <c r="C36" s="13"/>
      <c r="D36" s="44"/>
      <c r="E36" s="43"/>
      <c r="F36" s="42"/>
      <c r="G36" s="103"/>
      <c r="H36" s="103"/>
      <c r="I36" s="103"/>
      <c r="J36" s="44"/>
      <c r="K36" s="43"/>
      <c r="L36" s="42"/>
      <c r="M36" s="44"/>
      <c r="N36" s="103"/>
      <c r="O36" s="103"/>
      <c r="P36" s="44"/>
      <c r="Q36" s="43"/>
      <c r="R36" s="42"/>
      <c r="S36" s="103"/>
      <c r="T36" s="103"/>
      <c r="U36" s="103"/>
      <c r="V36" s="44"/>
      <c r="W36" s="43"/>
      <c r="X36" s="42"/>
      <c r="Y36" s="102"/>
      <c r="Z36" s="102"/>
      <c r="AA36" s="40"/>
    </row>
    <row r="37" spans="1:27" x14ac:dyDescent="0.25">
      <c r="A37" s="112" t="s">
        <v>90</v>
      </c>
      <c r="B37" s="99">
        <v>2560</v>
      </c>
      <c r="C37" s="51">
        <v>7</v>
      </c>
      <c r="D37" s="138">
        <v>10</v>
      </c>
      <c r="E37" s="137">
        <v>2</v>
      </c>
      <c r="F37" s="10">
        <f>D37+E37</f>
        <v>12</v>
      </c>
      <c r="G37" s="138">
        <v>4</v>
      </c>
      <c r="H37" s="137">
        <v>0</v>
      </c>
      <c r="I37" s="10">
        <f>G37+H37</f>
        <v>4</v>
      </c>
      <c r="J37" s="138"/>
      <c r="K37" s="137"/>
      <c r="L37" s="10">
        <f>J37+K37</f>
        <v>0</v>
      </c>
      <c r="M37" s="138"/>
      <c r="N37" s="137"/>
      <c r="O37" s="10">
        <f>M37+N37</f>
        <v>0</v>
      </c>
      <c r="P37" s="138"/>
      <c r="Q37" s="137"/>
      <c r="R37" s="10">
        <f>P37+Q37</f>
        <v>0</v>
      </c>
      <c r="S37" s="152"/>
      <c r="T37" s="152"/>
      <c r="U37" s="151">
        <f>S37+T37</f>
        <v>0</v>
      </c>
      <c r="V37" s="138">
        <v>1</v>
      </c>
      <c r="W37" s="137">
        <v>0</v>
      </c>
      <c r="X37" s="10">
        <f>V37+W37</f>
        <v>1</v>
      </c>
      <c r="Y37" s="150">
        <f>D37+G37+J37+M37+P37+S37+V37</f>
        <v>15</v>
      </c>
      <c r="Z37" s="150">
        <f>E37+H37+K37+N37+Q37+T37+W37</f>
        <v>2</v>
      </c>
      <c r="AA37" s="8">
        <f>Y37+Z37</f>
        <v>17</v>
      </c>
    </row>
    <row r="38" spans="1:27" ht="13.8" thickBot="1" x14ac:dyDescent="0.3">
      <c r="A38" s="114"/>
      <c r="B38" s="113"/>
      <c r="C38" s="13"/>
      <c r="D38" s="44"/>
      <c r="E38" s="43"/>
      <c r="F38" s="42"/>
      <c r="G38" s="103"/>
      <c r="H38" s="103"/>
      <c r="I38" s="103"/>
      <c r="J38" s="44"/>
      <c r="K38" s="43"/>
      <c r="L38" s="42"/>
      <c r="M38" s="44"/>
      <c r="N38" s="103"/>
      <c r="O38" s="103"/>
      <c r="P38" s="44"/>
      <c r="Q38" s="43"/>
      <c r="R38" s="42"/>
      <c r="S38" s="103"/>
      <c r="T38" s="103"/>
      <c r="U38" s="103"/>
      <c r="V38" s="44"/>
      <c r="W38" s="43"/>
      <c r="X38" s="42"/>
      <c r="Y38" s="102"/>
      <c r="Z38" s="102"/>
      <c r="AA38" s="40"/>
    </row>
    <row r="39" spans="1:27" ht="13.8" thickBot="1" x14ac:dyDescent="0.3">
      <c r="A39" s="208" t="s">
        <v>89</v>
      </c>
      <c r="B39" s="207"/>
      <c r="C39" s="207"/>
      <c r="D39" s="206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4"/>
      <c r="AA39" s="203"/>
    </row>
    <row r="40" spans="1:27" x14ac:dyDescent="0.25">
      <c r="A40" s="112" t="s">
        <v>5</v>
      </c>
      <c r="B40" s="113"/>
      <c r="C40" s="13">
        <v>7</v>
      </c>
      <c r="D40" s="16">
        <f>D6+D8+D12+D14+D18+D22+D23+D24+D29+D33+D37+D16</f>
        <v>37</v>
      </c>
      <c r="E40" s="11">
        <f>E6+E8+E12+E14+E18+E22+E23+E24+E29+E33+E37+E16</f>
        <v>19</v>
      </c>
      <c r="F40" s="10">
        <f>F6+F8+F12+F14+F18+F22+F23+F24+F29+F33+F37+F16</f>
        <v>56</v>
      </c>
      <c r="G40" s="16">
        <f>G6+G8+G12+G14+G18+G22+G23+G24+G29+G33+G37+G16</f>
        <v>5</v>
      </c>
      <c r="H40" s="11">
        <f>H6+H8+H12+H14+H18+H22+H23+H24+H29+H33+H37+H16</f>
        <v>1</v>
      </c>
      <c r="I40" s="151">
        <f>I6+I8+I12+I14+I18+I22+I23+I24+I29+I33+I37+I16</f>
        <v>6</v>
      </c>
      <c r="J40" s="16">
        <f>J6+J8+J12+J14+J18+J22+J23+J24+J29+J33+J37+J16</f>
        <v>0</v>
      </c>
      <c r="K40" s="11">
        <f>K6+K8+K12+K14+K18+K22+K23+K24+K29+K33+K37+K16</f>
        <v>0</v>
      </c>
      <c r="L40" s="10">
        <f>L6+L8+L12+L14+L18+L22+L23+L24+L29+L33+L37+L16</f>
        <v>0</v>
      </c>
      <c r="M40" s="16">
        <f>M6+M8+M12+M14+M18+M22+M23+M24+M29+M33+M37+M16</f>
        <v>2</v>
      </c>
      <c r="N40" s="11">
        <f>N6+N8+N12+N14+N18+N22+N23+N24+N29+N33+N37+N16</f>
        <v>0</v>
      </c>
      <c r="O40" s="151">
        <f>O6+O8+O12+O14+O18+O22+O23+O24+O29+O33+O37+O16</f>
        <v>2</v>
      </c>
      <c r="P40" s="16">
        <f>P6+P8+P12+P14+P18+P22+P23+P24+P29+P33+P37+P16</f>
        <v>0</v>
      </c>
      <c r="Q40" s="11">
        <f>Q6+Q8+Q12+Q14+Q18+Q22+Q23+Q24+Q29+Q33+Q37+Q16</f>
        <v>0</v>
      </c>
      <c r="R40" s="10">
        <f>R6+R8+R12+R14+R18+R22+R23+R24+R29+R33+R37+R16</f>
        <v>0</v>
      </c>
      <c r="S40" s="16">
        <f>S6+S8+S12+S14+S18+S22+S23+S24+S29+S33+S37+S16</f>
        <v>1</v>
      </c>
      <c r="T40" s="11">
        <f>T6+T8+T12+T14+T18+T22+T23+T24+T29+T33+T37+T16</f>
        <v>3</v>
      </c>
      <c r="U40" s="151">
        <f>U6+U8+U12+U14+U18+U22+U23+U24+U29+U33+U37+U16</f>
        <v>4</v>
      </c>
      <c r="V40" s="16">
        <f>V6+V8+V12+V14+V18+V22+V23+V24+V29+V33+V37+V16</f>
        <v>1</v>
      </c>
      <c r="W40" s="11">
        <f>W6+W8+W12+W14+W18+W22+W23+W24+W29+W33+W37+W16</f>
        <v>1</v>
      </c>
      <c r="X40" s="10">
        <f>X6+X8+X12+X14+X18+X22+X23+X24+X29+X33+X37+X16</f>
        <v>2</v>
      </c>
      <c r="Y40" s="16">
        <f>D40+G40+J40+M40+P40+S40+V40</f>
        <v>46</v>
      </c>
      <c r="Z40" s="9">
        <f>E40+H40+K40+N40+Q40+T40+W40</f>
        <v>24</v>
      </c>
      <c r="AA40" s="8">
        <f>F40+I40+L40+O40+R40+U40+X40</f>
        <v>70</v>
      </c>
    </row>
    <row r="41" spans="1:27" x14ac:dyDescent="0.25">
      <c r="A41" s="112" t="s">
        <v>46</v>
      </c>
      <c r="B41" s="113"/>
      <c r="C41" s="13" t="s">
        <v>3</v>
      </c>
      <c r="D41" s="16">
        <f>D25+D19</f>
        <v>0</v>
      </c>
      <c r="E41" s="11">
        <f>E25+E19</f>
        <v>0</v>
      </c>
      <c r="F41" s="10">
        <f>F25+F19</f>
        <v>0</v>
      </c>
      <c r="G41" s="151">
        <f>G25+G19</f>
        <v>0</v>
      </c>
      <c r="H41" s="151">
        <f>H25+H19</f>
        <v>0</v>
      </c>
      <c r="I41" s="151">
        <f>I25+I19</f>
        <v>0</v>
      </c>
      <c r="J41" s="16">
        <f>J25+J19</f>
        <v>0</v>
      </c>
      <c r="K41" s="11">
        <f>K25+K19</f>
        <v>0</v>
      </c>
      <c r="L41" s="10">
        <f>L25+L19</f>
        <v>0</v>
      </c>
      <c r="M41" s="16">
        <f>M25+M19</f>
        <v>0</v>
      </c>
      <c r="N41" s="151">
        <f>N25+N19</f>
        <v>0</v>
      </c>
      <c r="O41" s="151">
        <f>O25+O19</f>
        <v>0</v>
      </c>
      <c r="P41" s="16">
        <f>P25+P19</f>
        <v>0</v>
      </c>
      <c r="Q41" s="11">
        <f>Q25+Q19</f>
        <v>0</v>
      </c>
      <c r="R41" s="10">
        <f>R25+R19</f>
        <v>0</v>
      </c>
      <c r="S41" s="151">
        <f>S25+S19</f>
        <v>0</v>
      </c>
      <c r="T41" s="151">
        <f>T25+T19</f>
        <v>1</v>
      </c>
      <c r="U41" s="151">
        <f>U25+U19</f>
        <v>1</v>
      </c>
      <c r="V41" s="16">
        <f>V25+V19</f>
        <v>0</v>
      </c>
      <c r="W41" s="11">
        <f>W25+W19</f>
        <v>1</v>
      </c>
      <c r="X41" s="10">
        <f>X25+X19</f>
        <v>1</v>
      </c>
      <c r="Y41" s="150">
        <f>D41+G41+J41+M41+P41+S41+V41</f>
        <v>0</v>
      </c>
      <c r="Z41" s="150">
        <f>E41+H41+K41+N41+Q41+T41+W41</f>
        <v>2</v>
      </c>
      <c r="AA41" s="8">
        <f>F41+I41+L41+O41+R41+U41+X41</f>
        <v>2</v>
      </c>
    </row>
    <row r="42" spans="1:27" ht="13.8" thickBot="1" x14ac:dyDescent="0.3">
      <c r="A42" s="112" t="s">
        <v>1</v>
      </c>
      <c r="B42" s="113"/>
      <c r="C42" s="13">
        <v>9</v>
      </c>
      <c r="D42" s="16">
        <f>D9+D26+D34+D30</f>
        <v>3</v>
      </c>
      <c r="E42" s="11">
        <f>E9+E26+E34+E30</f>
        <v>0</v>
      </c>
      <c r="F42" s="10">
        <f>F9+F26+F34+F30</f>
        <v>3</v>
      </c>
      <c r="G42" s="151">
        <f>G9+G26+G34+G30</f>
        <v>0</v>
      </c>
      <c r="H42" s="151">
        <f>H9+H26+H34+H30</f>
        <v>0</v>
      </c>
      <c r="I42" s="151">
        <f>I9+I26+I34+I30</f>
        <v>0</v>
      </c>
      <c r="J42" s="16">
        <f>J9+J26+J34+J30</f>
        <v>0</v>
      </c>
      <c r="K42" s="11">
        <f>K9+K26+K34+K30</f>
        <v>0</v>
      </c>
      <c r="L42" s="10">
        <f>L9+L26+L34+L30</f>
        <v>0</v>
      </c>
      <c r="M42" s="16">
        <f>M9+M26+M34+M30</f>
        <v>0</v>
      </c>
      <c r="N42" s="151">
        <f>N9+N26+N34+N30</f>
        <v>0</v>
      </c>
      <c r="O42" s="151">
        <f>O9+O26+O34+O30</f>
        <v>0</v>
      </c>
      <c r="P42" s="16">
        <f>P9+P26+P34+P30</f>
        <v>0</v>
      </c>
      <c r="Q42" s="11">
        <f>Q9+Q26+Q34+Q30</f>
        <v>0</v>
      </c>
      <c r="R42" s="10">
        <f>R9+R26+R34+R30</f>
        <v>0</v>
      </c>
      <c r="S42" s="151">
        <f>S9+S26+S34+S30</f>
        <v>1</v>
      </c>
      <c r="T42" s="151">
        <f>T9+T26+T34+T30</f>
        <v>0</v>
      </c>
      <c r="U42" s="151">
        <f>U9+U26+U34+U30</f>
        <v>1</v>
      </c>
      <c r="V42" s="16">
        <f>V9+V26+V34+V30</f>
        <v>0</v>
      </c>
      <c r="W42" s="11">
        <f>W9+W26+W34+W30</f>
        <v>0</v>
      </c>
      <c r="X42" s="10">
        <f>X9+X26+X34+X30</f>
        <v>0</v>
      </c>
      <c r="Y42" s="150">
        <f>D42+G42+J42+M42+P42+S42+V42</f>
        <v>4</v>
      </c>
      <c r="Z42" s="150">
        <f>E42+H42+K42+N42+Q42+T42+W42</f>
        <v>0</v>
      </c>
      <c r="AA42" s="8">
        <f>F42+I42+L42+O42+R42+U42+X42</f>
        <v>4</v>
      </c>
    </row>
    <row r="43" spans="1:27" ht="13.8" thickBot="1" x14ac:dyDescent="0.3">
      <c r="A43" s="202" t="s">
        <v>0</v>
      </c>
      <c r="B43" s="201"/>
      <c r="C43" s="201"/>
      <c r="D43" s="200">
        <f>SUBTOTAL(9,D4:D39)</f>
        <v>40</v>
      </c>
      <c r="E43" s="199">
        <f>SUBTOTAL(9,E4:E39)</f>
        <v>19</v>
      </c>
      <c r="F43" s="198">
        <f>SUBTOTAL(9,F4:F39)</f>
        <v>59</v>
      </c>
      <c r="G43" s="200">
        <f>SUBTOTAL(9,G4:G39)</f>
        <v>5</v>
      </c>
      <c r="H43" s="199">
        <f>SUBTOTAL(9,H4:H39)</f>
        <v>1</v>
      </c>
      <c r="I43" s="198">
        <f>SUBTOTAL(9,I4:I39)</f>
        <v>6</v>
      </c>
      <c r="J43" s="200">
        <f>SUBTOTAL(9,J4:J39)</f>
        <v>0</v>
      </c>
      <c r="K43" s="199">
        <f>SUBTOTAL(9,K4:K39)</f>
        <v>0</v>
      </c>
      <c r="L43" s="198">
        <f>SUBTOTAL(9,L4:L39)</f>
        <v>0</v>
      </c>
      <c r="M43" s="200">
        <f>SUBTOTAL(9,M4:M39)</f>
        <v>2</v>
      </c>
      <c r="N43" s="199">
        <f>SUBTOTAL(9,N4:N39)</f>
        <v>0</v>
      </c>
      <c r="O43" s="198">
        <f>SUBTOTAL(9,O4:O39)</f>
        <v>2</v>
      </c>
      <c r="P43" s="200">
        <f>SUBTOTAL(9,P4:P39)</f>
        <v>0</v>
      </c>
      <c r="Q43" s="199">
        <f>SUBTOTAL(9,Q4:Q39)</f>
        <v>0</v>
      </c>
      <c r="R43" s="198">
        <f>SUBTOTAL(9,R4:R39)</f>
        <v>0</v>
      </c>
      <c r="S43" s="200">
        <f>SUBTOTAL(9,S4:S39)</f>
        <v>2</v>
      </c>
      <c r="T43" s="199">
        <f>SUBTOTAL(9,T4:T39)</f>
        <v>4</v>
      </c>
      <c r="U43" s="198">
        <f>SUBTOTAL(9,U4:U39)</f>
        <v>6</v>
      </c>
      <c r="V43" s="200">
        <f>SUBTOTAL(9,V4:V39)</f>
        <v>1</v>
      </c>
      <c r="W43" s="199">
        <f>SUBTOTAL(9,W4:W39)</f>
        <v>2</v>
      </c>
      <c r="X43" s="198">
        <f>SUBTOTAL(9,X4:X39)</f>
        <v>3</v>
      </c>
      <c r="Y43" s="200">
        <f>D43+G43+J43+M43+P43+S43+V43</f>
        <v>50</v>
      </c>
      <c r="Z43" s="199">
        <f>E43+H43+K43+N43+Q43+T43+W43</f>
        <v>26</v>
      </c>
      <c r="AA43" s="198">
        <f>SUBTOTAL(9,AA4:AA39)</f>
        <v>76</v>
      </c>
    </row>
    <row r="44" spans="1:27" s="59" customFormat="1" ht="13.8" thickBot="1" x14ac:dyDescent="0.3">
      <c r="A44" s="64"/>
      <c r="B44" s="63"/>
      <c r="C44" s="63"/>
      <c r="D44" s="197"/>
      <c r="E44" s="196"/>
      <c r="F44" s="195"/>
      <c r="G44" s="176"/>
      <c r="H44" s="176"/>
      <c r="I44" s="176"/>
      <c r="J44" s="175"/>
      <c r="K44" s="174"/>
      <c r="L44" s="173"/>
      <c r="M44" s="176"/>
      <c r="N44" s="176"/>
      <c r="O44" s="176"/>
      <c r="P44" s="175"/>
      <c r="Q44" s="174"/>
      <c r="R44" s="173"/>
      <c r="S44" s="176"/>
      <c r="T44" s="176"/>
      <c r="U44" s="176"/>
      <c r="V44" s="175"/>
      <c r="W44" s="174"/>
      <c r="X44" s="173"/>
      <c r="Y44" s="172"/>
      <c r="Z44" s="171"/>
      <c r="AA44" s="170"/>
    </row>
    <row r="45" spans="1:27" ht="13.8" thickBot="1" x14ac:dyDescent="0.3">
      <c r="A45" s="181" t="s">
        <v>88</v>
      </c>
      <c r="B45" s="182"/>
      <c r="C45" s="182"/>
      <c r="D45" s="181"/>
      <c r="E45" s="180"/>
      <c r="F45" s="179"/>
      <c r="G45" s="180"/>
      <c r="H45" s="180"/>
      <c r="I45" s="179"/>
      <c r="J45" s="181"/>
      <c r="K45" s="180"/>
      <c r="L45" s="179"/>
      <c r="M45" s="181"/>
      <c r="N45" s="180"/>
      <c r="O45" s="179"/>
      <c r="P45" s="181"/>
      <c r="Q45" s="180"/>
      <c r="R45" s="179"/>
      <c r="S45" s="180"/>
      <c r="T45" s="180"/>
      <c r="U45" s="179"/>
      <c r="V45" s="181"/>
      <c r="W45" s="180"/>
      <c r="X45" s="179"/>
      <c r="Y45" s="178"/>
      <c r="Z45" s="178"/>
      <c r="AA45" s="177"/>
    </row>
    <row r="46" spans="1:27" x14ac:dyDescent="0.25">
      <c r="A46" s="114"/>
      <c r="B46" s="113"/>
      <c r="C46" s="13"/>
      <c r="D46" s="44"/>
      <c r="E46" s="43"/>
      <c r="F46" s="42"/>
      <c r="G46" s="103"/>
      <c r="H46" s="103"/>
      <c r="I46" s="103"/>
      <c r="J46" s="44"/>
      <c r="K46" s="43"/>
      <c r="L46" s="42"/>
      <c r="M46" s="44"/>
      <c r="N46" s="103"/>
      <c r="O46" s="103"/>
      <c r="P46" s="44"/>
      <c r="Q46" s="43"/>
      <c r="R46" s="42"/>
      <c r="S46" s="103"/>
      <c r="T46" s="103"/>
      <c r="U46" s="103"/>
      <c r="V46" s="44"/>
      <c r="W46" s="43"/>
      <c r="X46" s="42"/>
      <c r="Y46" s="102"/>
      <c r="Z46" s="102"/>
      <c r="AA46" s="40"/>
    </row>
    <row r="47" spans="1:27" s="45" customFormat="1" x14ac:dyDescent="0.25">
      <c r="A47" s="100" t="s">
        <v>87</v>
      </c>
      <c r="B47" s="99">
        <v>3100</v>
      </c>
      <c r="C47" s="51">
        <v>7</v>
      </c>
      <c r="D47" s="50">
        <v>3</v>
      </c>
      <c r="E47" s="49">
        <v>8</v>
      </c>
      <c r="F47" s="194">
        <f>D47+E47</f>
        <v>11</v>
      </c>
      <c r="G47" s="98"/>
      <c r="H47" s="98"/>
      <c r="I47" s="97">
        <f>G47+H47</f>
        <v>0</v>
      </c>
      <c r="J47" s="50"/>
      <c r="K47" s="49"/>
      <c r="L47" s="48">
        <f>J47+K47</f>
        <v>0</v>
      </c>
      <c r="M47" s="50">
        <v>2</v>
      </c>
      <c r="N47" s="98">
        <v>0</v>
      </c>
      <c r="O47" s="97">
        <f>M47+N47</f>
        <v>2</v>
      </c>
      <c r="P47" s="50"/>
      <c r="Q47" s="49"/>
      <c r="R47" s="48">
        <f>P47+Q47</f>
        <v>0</v>
      </c>
      <c r="S47" s="98">
        <v>0</v>
      </c>
      <c r="T47" s="98">
        <v>1</v>
      </c>
      <c r="U47" s="97">
        <f>S47+T47</f>
        <v>1</v>
      </c>
      <c r="V47" s="50"/>
      <c r="W47" s="49"/>
      <c r="X47" s="48">
        <f>V47+W47</f>
        <v>0</v>
      </c>
      <c r="Y47" s="135">
        <f>D47+G47+J47+M47+P47+S47+V47</f>
        <v>5</v>
      </c>
      <c r="Z47" s="135">
        <f>E47+H47+K47+N47+Q47+T47+W47</f>
        <v>9</v>
      </c>
      <c r="AA47" s="46">
        <f>F47+I47+L47+O47+R47+U47+X47</f>
        <v>14</v>
      </c>
    </row>
    <row r="48" spans="1:27" s="45" customFormat="1" ht="13.8" thickBot="1" x14ac:dyDescent="0.3">
      <c r="A48" s="100" t="s">
        <v>86</v>
      </c>
      <c r="B48" s="99">
        <v>3100</v>
      </c>
      <c r="C48" s="51">
        <v>8</v>
      </c>
      <c r="D48" s="50">
        <v>0</v>
      </c>
      <c r="E48" s="49">
        <v>2</v>
      </c>
      <c r="F48" s="194">
        <f>D48+E48</f>
        <v>2</v>
      </c>
      <c r="G48" s="98"/>
      <c r="H48" s="98"/>
      <c r="I48" s="97">
        <f>G48+H48</f>
        <v>0</v>
      </c>
      <c r="J48" s="50"/>
      <c r="K48" s="49"/>
      <c r="L48" s="48">
        <f>J48+K48</f>
        <v>0</v>
      </c>
      <c r="M48" s="50"/>
      <c r="N48" s="98"/>
      <c r="O48" s="97">
        <f>M48+N48</f>
        <v>0</v>
      </c>
      <c r="P48" s="50"/>
      <c r="Q48" s="49"/>
      <c r="R48" s="48">
        <f>P48+Q48</f>
        <v>0</v>
      </c>
      <c r="S48" s="98"/>
      <c r="T48" s="98"/>
      <c r="U48" s="97">
        <f>S48+T48</f>
        <v>0</v>
      </c>
      <c r="V48" s="50"/>
      <c r="W48" s="49"/>
      <c r="X48" s="48">
        <f>V48+W48</f>
        <v>0</v>
      </c>
      <c r="Y48" s="135">
        <f>D48+G48+J48+M48+P48+S48+V48</f>
        <v>0</v>
      </c>
      <c r="Z48" s="135">
        <f>E48+H48+K48+N48+Q48+T48+W48</f>
        <v>2</v>
      </c>
      <c r="AA48" s="46">
        <f>F48+I48+L48+O48+R48+U48+X48</f>
        <v>2</v>
      </c>
    </row>
    <row r="49" spans="1:27" ht="13.8" thickBot="1" x14ac:dyDescent="0.3">
      <c r="A49" s="93" t="s">
        <v>85</v>
      </c>
      <c r="B49" s="92"/>
      <c r="C49" s="92"/>
      <c r="D49" s="106">
        <f>SUBTOTAL(9,D47:D48)</f>
        <v>3</v>
      </c>
      <c r="E49" s="105">
        <f>SUBTOTAL(9,E47:E48)</f>
        <v>10</v>
      </c>
      <c r="F49" s="104">
        <f>SUBTOTAL(9,F47:F48)</f>
        <v>13</v>
      </c>
      <c r="G49" s="90">
        <f>SUBTOTAL(9,G47:G48)</f>
        <v>0</v>
      </c>
      <c r="H49" s="90">
        <f>SUBTOTAL(9,H47:H48)</f>
        <v>0</v>
      </c>
      <c r="I49" s="90">
        <f>SUBTOTAL(9,I47:I48)</f>
        <v>0</v>
      </c>
      <c r="J49" s="91">
        <f>SUBTOTAL(9,J47:J48)</f>
        <v>0</v>
      </c>
      <c r="K49" s="90">
        <f>SUBTOTAL(9,K47:K48)</f>
        <v>0</v>
      </c>
      <c r="L49" s="89">
        <f>SUBTOTAL(9,L47:L48)</f>
        <v>0</v>
      </c>
      <c r="M49" s="91">
        <f>SUBTOTAL(9,M47:M48)</f>
        <v>2</v>
      </c>
      <c r="N49" s="90">
        <f>SUBTOTAL(9,N47:N48)</f>
        <v>0</v>
      </c>
      <c r="O49" s="90">
        <f>SUBTOTAL(9,O47:O48)</f>
        <v>2</v>
      </c>
      <c r="P49" s="91">
        <f>SUBTOTAL(9,P47:P48)</f>
        <v>0</v>
      </c>
      <c r="Q49" s="90">
        <f>SUBTOTAL(9,Q47:Q48)</f>
        <v>0</v>
      </c>
      <c r="R49" s="89">
        <f>SUBTOTAL(9,R47:R48)</f>
        <v>0</v>
      </c>
      <c r="S49" s="90">
        <f>SUBTOTAL(9,S47:S48)</f>
        <v>0</v>
      </c>
      <c r="T49" s="90">
        <f>SUBTOTAL(9,T47:T48)</f>
        <v>1</v>
      </c>
      <c r="U49" s="90">
        <f>SUBTOTAL(9,U47:U48)</f>
        <v>1</v>
      </c>
      <c r="V49" s="91">
        <f>SUBTOTAL(9,V47:V48)</f>
        <v>0</v>
      </c>
      <c r="W49" s="90">
        <f>SUBTOTAL(9,W47:W48)</f>
        <v>0</v>
      </c>
      <c r="X49" s="89">
        <f>SUBTOTAL(9,X47:X48)</f>
        <v>0</v>
      </c>
      <c r="Y49" s="88">
        <f>D49+G49+J49+M49+P49+S49+V49</f>
        <v>5</v>
      </c>
      <c r="Z49" s="88">
        <f>E49+H49+K49+N49+Q49+T49+W49</f>
        <v>11</v>
      </c>
      <c r="AA49" s="87">
        <f>SUBTOTAL(9,AA47:AA48)</f>
        <v>16</v>
      </c>
    </row>
    <row r="50" spans="1:27" x14ac:dyDescent="0.25">
      <c r="A50" s="114"/>
      <c r="B50" s="113"/>
      <c r="C50" s="13"/>
      <c r="D50" s="44"/>
      <c r="E50" s="43"/>
      <c r="F50" s="42"/>
      <c r="G50" s="103"/>
      <c r="H50" s="103"/>
      <c r="I50" s="103"/>
      <c r="J50" s="44"/>
      <c r="K50" s="43"/>
      <c r="L50" s="42"/>
      <c r="M50" s="44"/>
      <c r="N50" s="103"/>
      <c r="O50" s="103"/>
      <c r="P50" s="44"/>
      <c r="Q50" s="43"/>
      <c r="R50" s="42"/>
      <c r="S50" s="103"/>
      <c r="T50" s="103"/>
      <c r="U50" s="103"/>
      <c r="V50" s="44"/>
      <c r="W50" s="43"/>
      <c r="X50" s="42"/>
      <c r="Y50" s="102"/>
      <c r="Z50" s="102"/>
      <c r="AA50" s="40"/>
    </row>
    <row r="51" spans="1:27" x14ac:dyDescent="0.25">
      <c r="A51" s="112" t="s">
        <v>84</v>
      </c>
      <c r="B51" s="113">
        <v>3705</v>
      </c>
      <c r="C51" s="13">
        <v>8</v>
      </c>
      <c r="D51" s="138"/>
      <c r="E51" s="137"/>
      <c r="F51" s="10">
        <f>D51+E51</f>
        <v>0</v>
      </c>
      <c r="G51" s="152"/>
      <c r="H51" s="152"/>
      <c r="I51" s="151">
        <f>G51+H51</f>
        <v>0</v>
      </c>
      <c r="J51" s="138"/>
      <c r="K51" s="137"/>
      <c r="L51" s="10">
        <f>J51+K51</f>
        <v>0</v>
      </c>
      <c r="M51" s="138"/>
      <c r="N51" s="152"/>
      <c r="O51" s="151">
        <f>M51+N51</f>
        <v>0</v>
      </c>
      <c r="P51" s="138"/>
      <c r="Q51" s="137"/>
      <c r="R51" s="10">
        <f>P51+Q51</f>
        <v>0</v>
      </c>
      <c r="S51" s="152"/>
      <c r="T51" s="152"/>
      <c r="U51" s="151">
        <f>S51+T51</f>
        <v>0</v>
      </c>
      <c r="V51" s="138"/>
      <c r="W51" s="137"/>
      <c r="X51" s="10">
        <f>V51+W51</f>
        <v>0</v>
      </c>
      <c r="Y51" s="150"/>
      <c r="Z51" s="150"/>
      <c r="AA51" s="8">
        <f>F51+I51+L51+O51+R51+U51+X51</f>
        <v>0</v>
      </c>
    </row>
    <row r="52" spans="1:27" x14ac:dyDescent="0.25">
      <c r="A52" s="114"/>
      <c r="B52" s="113"/>
      <c r="C52" s="13"/>
      <c r="D52" s="44"/>
      <c r="E52" s="43"/>
      <c r="F52" s="42"/>
      <c r="G52" s="103"/>
      <c r="H52" s="103"/>
      <c r="I52" s="103"/>
      <c r="J52" s="44"/>
      <c r="K52" s="43"/>
      <c r="L52" s="42"/>
      <c r="M52" s="44"/>
      <c r="N52" s="103"/>
      <c r="O52" s="103"/>
      <c r="P52" s="44"/>
      <c r="Q52" s="43"/>
      <c r="R52" s="42"/>
      <c r="S52" s="103"/>
      <c r="T52" s="103"/>
      <c r="U52" s="103"/>
      <c r="V52" s="44"/>
      <c r="W52" s="43"/>
      <c r="X52" s="42"/>
      <c r="Y52" s="102"/>
      <c r="Z52" s="102"/>
      <c r="AA52" s="40"/>
    </row>
    <row r="53" spans="1:27" s="136" customFormat="1" x14ac:dyDescent="0.25">
      <c r="A53" s="112" t="s">
        <v>83</v>
      </c>
      <c r="B53" s="113">
        <v>3200</v>
      </c>
      <c r="C53" s="13">
        <v>8</v>
      </c>
      <c r="D53" s="138"/>
      <c r="E53" s="137"/>
      <c r="F53" s="10">
        <f>D53+E53</f>
        <v>0</v>
      </c>
      <c r="G53" s="152"/>
      <c r="H53" s="152"/>
      <c r="I53" s="151">
        <f>G53+H53</f>
        <v>0</v>
      </c>
      <c r="J53" s="138"/>
      <c r="K53" s="137"/>
      <c r="L53" s="10">
        <f>J53+K53</f>
        <v>0</v>
      </c>
      <c r="M53" s="138"/>
      <c r="N53" s="152"/>
      <c r="O53" s="151">
        <f>M53+N53</f>
        <v>0</v>
      </c>
      <c r="P53" s="138"/>
      <c r="Q53" s="137"/>
      <c r="R53" s="10">
        <f>P53+Q53</f>
        <v>0</v>
      </c>
      <c r="S53" s="152"/>
      <c r="T53" s="152"/>
      <c r="U53" s="151">
        <f>S53+T53</f>
        <v>0</v>
      </c>
      <c r="V53" s="138"/>
      <c r="W53" s="137"/>
      <c r="X53" s="10">
        <f>V53+W53</f>
        <v>0</v>
      </c>
      <c r="Y53" s="150">
        <f>D53+G53+J53+M53+P53+S53+V53</f>
        <v>0</v>
      </c>
      <c r="Z53" s="150">
        <f>E53+H53+K53+N53+Q53+T53+W53</f>
        <v>0</v>
      </c>
      <c r="AA53" s="8">
        <f>F53+I53+L53+O53+R53+U53+X53</f>
        <v>0</v>
      </c>
    </row>
    <row r="54" spans="1:27" x14ac:dyDescent="0.25">
      <c r="A54" s="14"/>
      <c r="B54" s="13"/>
      <c r="C54" s="13"/>
      <c r="D54" s="44"/>
      <c r="E54" s="43"/>
      <c r="F54" s="42"/>
      <c r="G54" s="43"/>
      <c r="H54" s="43"/>
      <c r="I54" s="43"/>
      <c r="J54" s="44"/>
      <c r="K54" s="43"/>
      <c r="L54" s="42"/>
      <c r="M54" s="44"/>
      <c r="N54" s="43"/>
      <c r="O54" s="43"/>
      <c r="P54" s="44"/>
      <c r="Q54" s="43"/>
      <c r="R54" s="42"/>
      <c r="S54" s="43"/>
      <c r="T54" s="43"/>
      <c r="U54" s="43"/>
      <c r="V54" s="44"/>
      <c r="W54" s="43"/>
      <c r="X54" s="42"/>
      <c r="Y54" s="41"/>
      <c r="Z54" s="41"/>
      <c r="AA54" s="40"/>
    </row>
    <row r="55" spans="1:27" s="45" customFormat="1" x14ac:dyDescent="0.25">
      <c r="A55" s="52" t="s">
        <v>82</v>
      </c>
      <c r="B55" s="51">
        <v>3300</v>
      </c>
      <c r="C55" s="51">
        <v>8</v>
      </c>
      <c r="D55" s="50">
        <v>0</v>
      </c>
      <c r="E55" s="49">
        <v>1</v>
      </c>
      <c r="F55" s="48">
        <f>D55+E55</f>
        <v>1</v>
      </c>
      <c r="G55" s="49"/>
      <c r="H55" s="49"/>
      <c r="I55" s="54">
        <f>G55+H55</f>
        <v>0</v>
      </c>
      <c r="J55" s="50"/>
      <c r="K55" s="49"/>
      <c r="L55" s="48">
        <f>J55+K55</f>
        <v>0</v>
      </c>
      <c r="M55" s="50">
        <v>1</v>
      </c>
      <c r="N55" s="49">
        <v>1</v>
      </c>
      <c r="O55" s="54">
        <f>M55+N55</f>
        <v>2</v>
      </c>
      <c r="P55" s="50"/>
      <c r="Q55" s="49"/>
      <c r="R55" s="48">
        <f>P55+Q55</f>
        <v>0</v>
      </c>
      <c r="S55" s="49"/>
      <c r="T55" s="49"/>
      <c r="U55" s="54">
        <f>S55+T55</f>
        <v>0</v>
      </c>
      <c r="V55" s="50"/>
      <c r="W55" s="49"/>
      <c r="X55" s="48">
        <f>V55+W55</f>
        <v>0</v>
      </c>
      <c r="Y55" s="47">
        <f>D55+G55+J55+M55+P55+S55+V55</f>
        <v>1</v>
      </c>
      <c r="Z55" s="47">
        <f>E55+H55+K55+N55+Q55+T55+W55</f>
        <v>2</v>
      </c>
      <c r="AA55" s="46">
        <f>F55+I55+L55+O55+R55+U55+X55</f>
        <v>3</v>
      </c>
    </row>
    <row r="56" spans="1:27" s="45" customFormat="1" x14ac:dyDescent="0.25">
      <c r="A56" s="52" t="s">
        <v>81</v>
      </c>
      <c r="B56" s="51">
        <v>3900</v>
      </c>
      <c r="C56" s="51">
        <v>7</v>
      </c>
      <c r="D56" s="50">
        <v>38</v>
      </c>
      <c r="E56" s="49">
        <v>59</v>
      </c>
      <c r="F56" s="48">
        <f>D56+E56</f>
        <v>97</v>
      </c>
      <c r="G56" s="49">
        <v>5</v>
      </c>
      <c r="H56" s="49">
        <v>2</v>
      </c>
      <c r="I56" s="54">
        <f>G56+H56</f>
        <v>7</v>
      </c>
      <c r="J56" s="50"/>
      <c r="K56" s="49"/>
      <c r="L56" s="54">
        <f>J56+K56</f>
        <v>0</v>
      </c>
      <c r="M56" s="50">
        <v>5</v>
      </c>
      <c r="N56" s="49">
        <v>6</v>
      </c>
      <c r="O56" s="54">
        <f>M56+N56</f>
        <v>11</v>
      </c>
      <c r="P56" s="50">
        <v>0</v>
      </c>
      <c r="Q56" s="49">
        <v>3</v>
      </c>
      <c r="R56" s="48">
        <f>P56+Q56</f>
        <v>3</v>
      </c>
      <c r="S56" s="49">
        <v>6</v>
      </c>
      <c r="T56" s="49">
        <v>9</v>
      </c>
      <c r="U56" s="54">
        <f>S56+T56</f>
        <v>15</v>
      </c>
      <c r="V56" s="50">
        <v>3</v>
      </c>
      <c r="W56" s="49">
        <v>7</v>
      </c>
      <c r="X56" s="48">
        <f>V56+W56</f>
        <v>10</v>
      </c>
      <c r="Y56" s="47">
        <f>D56+G56+J56+M56+P56+S56+V56</f>
        <v>57</v>
      </c>
      <c r="Z56" s="47">
        <f>E56+H56+K56+N56+Q56+T56+W56</f>
        <v>86</v>
      </c>
      <c r="AA56" s="46">
        <f>F56+I56+L56+O56+R56+U56+X56</f>
        <v>143</v>
      </c>
    </row>
    <row r="57" spans="1:27" s="45" customFormat="1" x14ac:dyDescent="0.25">
      <c r="A57" s="52" t="s">
        <v>80</v>
      </c>
      <c r="B57" s="51">
        <v>3900</v>
      </c>
      <c r="C57" s="51">
        <v>8</v>
      </c>
      <c r="D57" s="50"/>
      <c r="E57" s="49"/>
      <c r="F57" s="48">
        <f>D57+E57</f>
        <v>0</v>
      </c>
      <c r="G57" s="49"/>
      <c r="H57" s="49"/>
      <c r="I57" s="54">
        <f>G57+H57</f>
        <v>0</v>
      </c>
      <c r="J57" s="50"/>
      <c r="K57" s="49"/>
      <c r="L57" s="48">
        <f>J57+K57</f>
        <v>0</v>
      </c>
      <c r="M57" s="50"/>
      <c r="N57" s="49"/>
      <c r="O57" s="54">
        <f>M57+N57</f>
        <v>0</v>
      </c>
      <c r="P57" s="50"/>
      <c r="Q57" s="49"/>
      <c r="R57" s="48">
        <f>P57+Q57</f>
        <v>0</v>
      </c>
      <c r="S57" s="49"/>
      <c r="T57" s="49"/>
      <c r="U57" s="54">
        <f>S57+T57</f>
        <v>0</v>
      </c>
      <c r="V57" s="50"/>
      <c r="W57" s="49"/>
      <c r="X57" s="48">
        <f>V57+W57</f>
        <v>0</v>
      </c>
      <c r="Y57" s="47">
        <f>D57+G57+J57+M57+P57+S57+V57</f>
        <v>0</v>
      </c>
      <c r="Z57" s="47">
        <f>E57+H57+K57+N57+Q57+T57+W57</f>
        <v>0</v>
      </c>
      <c r="AA57" s="46">
        <f>F57+I57+L57+O57+R57+U57+X57</f>
        <v>0</v>
      </c>
    </row>
    <row r="58" spans="1:27" s="45" customFormat="1" ht="13.8" thickBot="1" x14ac:dyDescent="0.3">
      <c r="A58" s="100" t="s">
        <v>79</v>
      </c>
      <c r="B58" s="99">
        <v>3305</v>
      </c>
      <c r="C58" s="51">
        <v>8</v>
      </c>
      <c r="D58" s="50">
        <v>0</v>
      </c>
      <c r="E58" s="49">
        <v>1</v>
      </c>
      <c r="F58" s="48">
        <f>D58+E58</f>
        <v>1</v>
      </c>
      <c r="G58" s="98"/>
      <c r="H58" s="98"/>
      <c r="I58" s="97">
        <f>G58+H58</f>
        <v>0</v>
      </c>
      <c r="J58" s="50"/>
      <c r="K58" s="49"/>
      <c r="L58" s="48">
        <f>J58+K58</f>
        <v>0</v>
      </c>
      <c r="M58" s="50"/>
      <c r="N58" s="98"/>
      <c r="O58" s="97">
        <f>M58+N58</f>
        <v>0</v>
      </c>
      <c r="P58" s="50"/>
      <c r="Q58" s="49"/>
      <c r="R58" s="48">
        <f>P58+Q58</f>
        <v>0</v>
      </c>
      <c r="S58" s="98"/>
      <c r="T58" s="98"/>
      <c r="U58" s="97">
        <f>S58+T58</f>
        <v>0</v>
      </c>
      <c r="V58" s="50"/>
      <c r="W58" s="49"/>
      <c r="X58" s="48">
        <f>V58+W58</f>
        <v>0</v>
      </c>
      <c r="Y58" s="47">
        <f>D58+G58+J58+M58+P58+S58+V58</f>
        <v>0</v>
      </c>
      <c r="Z58" s="47">
        <f>E58+H58+K58+N58+Q58+T58+W58</f>
        <v>1</v>
      </c>
      <c r="AA58" s="46">
        <f>F58+I58+L58+O58+R58+U58+X58</f>
        <v>1</v>
      </c>
    </row>
    <row r="59" spans="1:27" ht="13.8" thickBot="1" x14ac:dyDescent="0.3">
      <c r="A59" s="93" t="s">
        <v>78</v>
      </c>
      <c r="B59" s="92"/>
      <c r="C59" s="92"/>
      <c r="D59" s="91">
        <f>SUBTOTAL(9,D55:D58)</f>
        <v>38</v>
      </c>
      <c r="E59" s="90">
        <f>SUBTOTAL(9,E55:E58)</f>
        <v>61</v>
      </c>
      <c r="F59" s="89">
        <f>SUBTOTAL(9,F55:F58)</f>
        <v>99</v>
      </c>
      <c r="G59" s="90">
        <f>SUBTOTAL(9,G55:G58)</f>
        <v>5</v>
      </c>
      <c r="H59" s="90">
        <f>SUBTOTAL(9,H55:H58)</f>
        <v>2</v>
      </c>
      <c r="I59" s="90">
        <f>SUBTOTAL(9,I55:I58)</f>
        <v>7</v>
      </c>
      <c r="J59" s="91">
        <f>SUBTOTAL(9,J55:J58)</f>
        <v>0</v>
      </c>
      <c r="K59" s="90">
        <f>SUBTOTAL(9,K55:K58)</f>
        <v>0</v>
      </c>
      <c r="L59" s="89">
        <f>SUBTOTAL(9,L55:L58)</f>
        <v>0</v>
      </c>
      <c r="M59" s="91">
        <f>SUBTOTAL(9,M55:M58)</f>
        <v>6</v>
      </c>
      <c r="N59" s="90">
        <f>SUBTOTAL(9,N55:N58)</f>
        <v>7</v>
      </c>
      <c r="O59" s="90">
        <f>SUBTOTAL(9,O55:O58)</f>
        <v>13</v>
      </c>
      <c r="P59" s="91">
        <f>SUBTOTAL(9,P55:P58)</f>
        <v>0</v>
      </c>
      <c r="Q59" s="90">
        <f>SUBTOTAL(9,Q55:Q58)</f>
        <v>3</v>
      </c>
      <c r="R59" s="89">
        <f>SUBTOTAL(9,R55:R58)</f>
        <v>3</v>
      </c>
      <c r="S59" s="90">
        <f>SUBTOTAL(9,S55:S58)</f>
        <v>6</v>
      </c>
      <c r="T59" s="90">
        <f>SUBTOTAL(9,T55:T58)</f>
        <v>9</v>
      </c>
      <c r="U59" s="90">
        <f>SUBTOTAL(9,U55:U58)</f>
        <v>15</v>
      </c>
      <c r="V59" s="91">
        <f>SUBTOTAL(9,V55:V58)</f>
        <v>3</v>
      </c>
      <c r="W59" s="90">
        <f>SUBTOTAL(9,W55:W58)</f>
        <v>7</v>
      </c>
      <c r="X59" s="89">
        <f>SUBTOTAL(9,X55:X58)</f>
        <v>10</v>
      </c>
      <c r="Y59" s="88">
        <f>D59+G59+J59+M59+P59+S59+V59</f>
        <v>58</v>
      </c>
      <c r="Z59" s="88">
        <f>E59+H59+K59+N59+Q59+T59+W59</f>
        <v>89</v>
      </c>
      <c r="AA59" s="87">
        <f>SUBTOTAL(9,AA55:AA58)</f>
        <v>147</v>
      </c>
    </row>
    <row r="60" spans="1:27" x14ac:dyDescent="0.25">
      <c r="A60" s="14"/>
      <c r="B60" s="13"/>
      <c r="C60" s="13"/>
      <c r="D60" s="44"/>
      <c r="E60" s="43"/>
      <c r="F60" s="42"/>
      <c r="G60" s="43"/>
      <c r="H60" s="43"/>
      <c r="I60" s="43"/>
      <c r="J60" s="44"/>
      <c r="K60" s="43"/>
      <c r="L60" s="42"/>
      <c r="M60" s="44"/>
      <c r="N60" s="43"/>
      <c r="O60" s="43"/>
      <c r="P60" s="44"/>
      <c r="Q60" s="43"/>
      <c r="R60" s="42"/>
      <c r="S60" s="43"/>
      <c r="T60" s="43"/>
      <c r="U60" s="43"/>
      <c r="V60" s="44"/>
      <c r="W60" s="43"/>
      <c r="X60" s="42"/>
      <c r="Y60" s="41"/>
      <c r="Z60" s="41"/>
      <c r="AA60" s="40"/>
    </row>
    <row r="61" spans="1:27" s="45" customFormat="1" x14ac:dyDescent="0.25">
      <c r="A61" s="52" t="s">
        <v>77</v>
      </c>
      <c r="B61" s="51">
        <v>3550</v>
      </c>
      <c r="C61" s="51">
        <v>7</v>
      </c>
      <c r="D61" s="50">
        <v>1</v>
      </c>
      <c r="E61" s="49">
        <v>4</v>
      </c>
      <c r="F61" s="48">
        <f>D61+E61</f>
        <v>5</v>
      </c>
      <c r="G61" s="49"/>
      <c r="H61" s="49"/>
      <c r="I61" s="54">
        <f>G61+H61</f>
        <v>0</v>
      </c>
      <c r="J61" s="50"/>
      <c r="K61" s="49"/>
      <c r="L61" s="48">
        <f>J61+K61</f>
        <v>0</v>
      </c>
      <c r="M61" s="50">
        <v>0</v>
      </c>
      <c r="N61" s="49">
        <v>1</v>
      </c>
      <c r="O61" s="54">
        <f>M61+N61</f>
        <v>1</v>
      </c>
      <c r="P61" s="50"/>
      <c r="Q61" s="49"/>
      <c r="R61" s="48">
        <f>P61+Q61</f>
        <v>0</v>
      </c>
      <c r="S61" s="49"/>
      <c r="T61" s="49"/>
      <c r="U61" s="54">
        <f>S61+T61</f>
        <v>0</v>
      </c>
      <c r="V61" s="50"/>
      <c r="W61" s="49"/>
      <c r="X61" s="48">
        <f>V61+W61</f>
        <v>0</v>
      </c>
      <c r="Y61" s="47">
        <f>D61+G61+J61+M61+P61+S61+V61</f>
        <v>1</v>
      </c>
      <c r="Z61" s="47">
        <f>E61+H61+K61+N61+Q61+T61+W61</f>
        <v>5</v>
      </c>
      <c r="AA61" s="46">
        <f>F61+I61+L61+O61+R61+U61+X61</f>
        <v>6</v>
      </c>
    </row>
    <row r="62" spans="1:27" s="45" customFormat="1" ht="13.8" thickBot="1" x14ac:dyDescent="0.3">
      <c r="A62" s="100" t="s">
        <v>76</v>
      </c>
      <c r="B62" s="99">
        <v>3500</v>
      </c>
      <c r="C62" s="51">
        <v>8</v>
      </c>
      <c r="D62" s="50"/>
      <c r="E62" s="49"/>
      <c r="F62" s="48">
        <f>D62+E62</f>
        <v>0</v>
      </c>
      <c r="G62" s="98"/>
      <c r="H62" s="98"/>
      <c r="I62" s="97">
        <f>G62+H62</f>
        <v>0</v>
      </c>
      <c r="J62" s="50"/>
      <c r="K62" s="49"/>
      <c r="L62" s="48">
        <f>J62+K62</f>
        <v>0</v>
      </c>
      <c r="M62" s="50"/>
      <c r="N62" s="98"/>
      <c r="O62" s="97">
        <f>M62+N62</f>
        <v>0</v>
      </c>
      <c r="P62" s="50"/>
      <c r="Q62" s="49"/>
      <c r="R62" s="48">
        <f>P62+Q62</f>
        <v>0</v>
      </c>
      <c r="S62" s="98"/>
      <c r="T62" s="98"/>
      <c r="U62" s="97">
        <f>S62+T62</f>
        <v>0</v>
      </c>
      <c r="V62" s="50"/>
      <c r="W62" s="49"/>
      <c r="X62" s="48">
        <f>V62+W62</f>
        <v>0</v>
      </c>
      <c r="Y62" s="135"/>
      <c r="Z62" s="135">
        <f>E62+H62+K62+N62+Q62+T62+W62</f>
        <v>0</v>
      </c>
      <c r="AA62" s="46">
        <f>F62+I62+L62+O62+R62+U62+X62</f>
        <v>0</v>
      </c>
    </row>
    <row r="63" spans="1:27" ht="13.8" thickBot="1" x14ac:dyDescent="0.3">
      <c r="A63" s="93" t="s">
        <v>75</v>
      </c>
      <c r="B63" s="92"/>
      <c r="C63" s="92"/>
      <c r="D63" s="91">
        <f>SUBTOTAL(9,D61:D62)</f>
        <v>1</v>
      </c>
      <c r="E63" s="90">
        <f>SUBTOTAL(9,E61:E62)</f>
        <v>4</v>
      </c>
      <c r="F63" s="89">
        <f>SUBTOTAL(9,F61:F62)</f>
        <v>5</v>
      </c>
      <c r="G63" s="91">
        <f>SUBTOTAL(9,G61:G62)</f>
        <v>0</v>
      </c>
      <c r="H63" s="90">
        <f>SUBTOTAL(9,H61:H62)</f>
        <v>0</v>
      </c>
      <c r="I63" s="90">
        <f>SUBTOTAL(9,I61:I62)</f>
        <v>0</v>
      </c>
      <c r="J63" s="91">
        <f>SUBTOTAL(9,J61:J62)</f>
        <v>0</v>
      </c>
      <c r="K63" s="90">
        <f>SUBTOTAL(9,K61:K62)</f>
        <v>0</v>
      </c>
      <c r="L63" s="89">
        <f>SUBTOTAL(9,L61:L62)</f>
        <v>0</v>
      </c>
      <c r="M63" s="91">
        <f>SUBTOTAL(9,M61:M62)</f>
        <v>0</v>
      </c>
      <c r="N63" s="90">
        <f>SUBTOTAL(9,N61:N62)</f>
        <v>1</v>
      </c>
      <c r="O63" s="90">
        <f>SUBTOTAL(9,O61:O62)</f>
        <v>1</v>
      </c>
      <c r="P63" s="91">
        <f>SUBTOTAL(9,P61:P62)</f>
        <v>0</v>
      </c>
      <c r="Q63" s="90">
        <f>SUBTOTAL(9,Q61:Q62)</f>
        <v>0</v>
      </c>
      <c r="R63" s="89">
        <f>SUBTOTAL(9,R61:R62)</f>
        <v>0</v>
      </c>
      <c r="S63" s="91">
        <f>SUBTOTAL(9,S61:S62)</f>
        <v>0</v>
      </c>
      <c r="T63" s="90">
        <f>SUBTOTAL(9,T61:T62)</f>
        <v>0</v>
      </c>
      <c r="U63" s="90">
        <f>SUBTOTAL(9,U61:U62)</f>
        <v>0</v>
      </c>
      <c r="V63" s="91">
        <f>SUBTOTAL(9,V61:V62)</f>
        <v>0</v>
      </c>
      <c r="W63" s="90">
        <f>SUBTOTAL(9,W61:W62)</f>
        <v>0</v>
      </c>
      <c r="X63" s="89">
        <f>SUBTOTAL(9,X61:X62)</f>
        <v>0</v>
      </c>
      <c r="Y63" s="88">
        <f>D63+G63+J63+M63+P63+S63+V63</f>
        <v>1</v>
      </c>
      <c r="Z63" s="88">
        <f>E63+H63+K63+N63+Q63+T63+W63</f>
        <v>5</v>
      </c>
      <c r="AA63" s="87">
        <f>SUBTOTAL(9,AA61:AA62)</f>
        <v>6</v>
      </c>
    </row>
    <row r="64" spans="1:27" x14ac:dyDescent="0.25">
      <c r="A64" s="114"/>
      <c r="B64" s="113"/>
      <c r="C64" s="13"/>
      <c r="D64" s="44"/>
      <c r="E64" s="43"/>
      <c r="F64" s="42"/>
      <c r="G64" s="103"/>
      <c r="H64" s="103"/>
      <c r="I64" s="103"/>
      <c r="J64" s="44"/>
      <c r="K64" s="43"/>
      <c r="L64" s="42"/>
      <c r="M64" s="44"/>
      <c r="N64" s="103"/>
      <c r="O64" s="103"/>
      <c r="P64" s="44"/>
      <c r="Q64" s="43"/>
      <c r="R64" s="42"/>
      <c r="S64" s="103"/>
      <c r="T64" s="103"/>
      <c r="U64" s="103"/>
      <c r="V64" s="44"/>
      <c r="W64" s="43"/>
      <c r="X64" s="42"/>
      <c r="Y64" s="102"/>
      <c r="Z64" s="102"/>
      <c r="AA64" s="40"/>
    </row>
    <row r="65" spans="1:27" x14ac:dyDescent="0.25">
      <c r="A65" s="14" t="s">
        <v>74</v>
      </c>
      <c r="B65" s="13">
        <v>3600</v>
      </c>
      <c r="C65" s="13">
        <v>8</v>
      </c>
      <c r="D65" s="138"/>
      <c r="E65" s="137"/>
      <c r="F65" s="10">
        <f>D65+E65</f>
        <v>0</v>
      </c>
      <c r="G65" s="137"/>
      <c r="H65" s="137"/>
      <c r="I65" s="11">
        <f>G65+H65</f>
        <v>0</v>
      </c>
      <c r="J65" s="138"/>
      <c r="K65" s="137"/>
      <c r="L65" s="10">
        <f>J65+K65</f>
        <v>0</v>
      </c>
      <c r="M65" s="138"/>
      <c r="N65" s="137"/>
      <c r="O65" s="11">
        <f>M65+N65</f>
        <v>0</v>
      </c>
      <c r="P65" s="138"/>
      <c r="Q65" s="137"/>
      <c r="R65" s="10">
        <f>P65+Q65</f>
        <v>0</v>
      </c>
      <c r="S65" s="137"/>
      <c r="T65" s="137"/>
      <c r="U65" s="11">
        <f>S65+T65</f>
        <v>0</v>
      </c>
      <c r="V65" s="138"/>
      <c r="W65" s="137"/>
      <c r="X65" s="10">
        <f>V65+W65</f>
        <v>0</v>
      </c>
      <c r="Y65" s="9"/>
      <c r="Z65" s="9">
        <f>E65+H65+K65+N65+Q65+T65+W65</f>
        <v>0</v>
      </c>
      <c r="AA65" s="8">
        <f>F65+I65+L65+O65+R65+U65+X65</f>
        <v>0</v>
      </c>
    </row>
    <row r="66" spans="1:27" x14ac:dyDescent="0.25">
      <c r="A66" s="114"/>
      <c r="B66" s="113"/>
      <c r="C66" s="13"/>
      <c r="D66" s="44"/>
      <c r="E66" s="43"/>
      <c r="F66" s="42"/>
      <c r="G66" s="103"/>
      <c r="H66" s="103"/>
      <c r="I66" s="103"/>
      <c r="J66" s="44"/>
      <c r="K66" s="43"/>
      <c r="L66" s="42"/>
      <c r="M66" s="44"/>
      <c r="N66" s="103"/>
      <c r="O66" s="103"/>
      <c r="P66" s="44"/>
      <c r="Q66" s="43"/>
      <c r="R66" s="42"/>
      <c r="S66" s="103"/>
      <c r="T66" s="103"/>
      <c r="U66" s="103"/>
      <c r="V66" s="44"/>
      <c r="W66" s="43"/>
      <c r="X66" s="42"/>
      <c r="Y66" s="102"/>
      <c r="Z66" s="102"/>
      <c r="AA66" s="40"/>
    </row>
    <row r="67" spans="1:27" x14ac:dyDescent="0.25">
      <c r="A67" s="112" t="s">
        <v>73</v>
      </c>
      <c r="B67" s="113">
        <v>3400</v>
      </c>
      <c r="C67" s="13">
        <v>8</v>
      </c>
      <c r="D67" s="138">
        <v>0</v>
      </c>
      <c r="E67" s="137">
        <v>1</v>
      </c>
      <c r="F67" s="10">
        <f>D67+E67</f>
        <v>1</v>
      </c>
      <c r="G67" s="152"/>
      <c r="H67" s="152"/>
      <c r="I67" s="151">
        <f>G67+H67</f>
        <v>0</v>
      </c>
      <c r="J67" s="138"/>
      <c r="K67" s="137"/>
      <c r="L67" s="10">
        <f>J67+K67</f>
        <v>0</v>
      </c>
      <c r="M67" s="138"/>
      <c r="N67" s="152"/>
      <c r="O67" s="151">
        <f>M67+N67</f>
        <v>0</v>
      </c>
      <c r="P67" s="138"/>
      <c r="Q67" s="137"/>
      <c r="R67" s="10">
        <f>P67+Q67</f>
        <v>0</v>
      </c>
      <c r="S67" s="152"/>
      <c r="T67" s="152"/>
      <c r="U67" s="11">
        <f>S67+T67</f>
        <v>0</v>
      </c>
      <c r="V67" s="138"/>
      <c r="W67" s="137"/>
      <c r="X67" s="10">
        <f>V67+W67</f>
        <v>0</v>
      </c>
      <c r="Y67" s="150">
        <f>D67+G67+J67+M67+P67+S67+V67</f>
        <v>0</v>
      </c>
      <c r="Z67" s="150">
        <f>E67+H67+K67+N67+Q67+T67+W67</f>
        <v>1</v>
      </c>
      <c r="AA67" s="8">
        <f>F67+I67+L67+O67+R67+U67+X67</f>
        <v>1</v>
      </c>
    </row>
    <row r="68" spans="1:27" x14ac:dyDescent="0.25">
      <c r="A68" s="14"/>
      <c r="B68" s="13"/>
      <c r="C68" s="13"/>
      <c r="D68" s="44"/>
      <c r="E68" s="43"/>
      <c r="F68" s="42"/>
      <c r="G68" s="43"/>
      <c r="H68" s="43"/>
      <c r="I68" s="43"/>
      <c r="J68" s="44"/>
      <c r="K68" s="43"/>
      <c r="L68" s="42"/>
      <c r="M68" s="44"/>
      <c r="N68" s="43"/>
      <c r="O68" s="43"/>
      <c r="P68" s="44"/>
      <c r="Q68" s="43"/>
      <c r="R68" s="42"/>
      <c r="S68" s="43"/>
      <c r="T68" s="43"/>
      <c r="U68" s="43"/>
      <c r="V68" s="44"/>
      <c r="W68" s="43"/>
      <c r="X68" s="42"/>
      <c r="Y68" s="41"/>
      <c r="Z68" s="41"/>
      <c r="AA68" s="40"/>
    </row>
    <row r="69" spans="1:27" x14ac:dyDescent="0.25">
      <c r="A69" s="112" t="s">
        <v>72</v>
      </c>
      <c r="B69" s="113">
        <v>3805</v>
      </c>
      <c r="C69" s="13">
        <v>8</v>
      </c>
      <c r="D69" s="192"/>
      <c r="E69" s="191"/>
      <c r="F69" s="10">
        <f>D69+E69</f>
        <v>0</v>
      </c>
      <c r="G69" s="193"/>
      <c r="H69" s="193"/>
      <c r="I69" s="151">
        <f>G69+H69</f>
        <v>0</v>
      </c>
      <c r="J69" s="192"/>
      <c r="K69" s="191"/>
      <c r="L69" s="10">
        <f>J69+K69</f>
        <v>0</v>
      </c>
      <c r="M69" s="192"/>
      <c r="N69" s="193"/>
      <c r="O69" s="151">
        <f>M69+N69</f>
        <v>0</v>
      </c>
      <c r="P69" s="192"/>
      <c r="Q69" s="191"/>
      <c r="R69" s="10">
        <f>P69+Q69</f>
        <v>0</v>
      </c>
      <c r="S69" s="193"/>
      <c r="T69" s="193"/>
      <c r="U69" s="151">
        <f>S69+T69</f>
        <v>0</v>
      </c>
      <c r="V69" s="192"/>
      <c r="W69" s="191"/>
      <c r="X69" s="10">
        <f>V69+W69</f>
        <v>0</v>
      </c>
      <c r="Y69" s="150">
        <f>D69+G69+J69+M69+P69+S69+V69</f>
        <v>0</v>
      </c>
      <c r="Z69" s="150">
        <f>E69+H69+K69+N69+Q69+T69+W69</f>
        <v>0</v>
      </c>
      <c r="AA69" s="8">
        <f>F69+I69+L69+O69+R69+U69+X69</f>
        <v>0</v>
      </c>
    </row>
    <row r="70" spans="1:27" ht="13.8" thickBot="1" x14ac:dyDescent="0.3">
      <c r="A70" s="114"/>
      <c r="B70" s="113"/>
      <c r="C70" s="13"/>
      <c r="D70" s="190"/>
      <c r="E70" s="189"/>
      <c r="F70" s="42"/>
      <c r="G70" s="103"/>
      <c r="H70" s="103"/>
      <c r="I70" s="103"/>
      <c r="J70" s="44"/>
      <c r="K70" s="43"/>
      <c r="L70" s="42"/>
      <c r="M70" s="44"/>
      <c r="N70" s="103"/>
      <c r="O70" s="103"/>
      <c r="P70" s="44"/>
      <c r="Q70" s="43"/>
      <c r="R70" s="42"/>
      <c r="S70" s="103"/>
      <c r="T70" s="103"/>
      <c r="U70" s="103"/>
      <c r="V70" s="44"/>
      <c r="W70" s="43"/>
      <c r="X70" s="42"/>
      <c r="Y70" s="102"/>
      <c r="Z70" s="102"/>
      <c r="AA70" s="40"/>
    </row>
    <row r="71" spans="1:27" ht="13.8" thickBot="1" x14ac:dyDescent="0.3">
      <c r="A71" s="188" t="s">
        <v>71</v>
      </c>
      <c r="B71" s="185"/>
      <c r="C71" s="185"/>
      <c r="D71" s="187"/>
      <c r="E71" s="186"/>
      <c r="F71" s="185"/>
      <c r="G71" s="185"/>
      <c r="H71" s="186"/>
      <c r="I71" s="185"/>
      <c r="J71" s="185"/>
      <c r="K71" s="186"/>
      <c r="L71" s="185"/>
      <c r="M71" s="185"/>
      <c r="N71" s="186"/>
      <c r="O71" s="185"/>
      <c r="P71" s="185"/>
      <c r="Q71" s="186"/>
      <c r="R71" s="185"/>
      <c r="S71" s="185"/>
      <c r="T71" s="186"/>
      <c r="U71" s="185"/>
      <c r="V71" s="185"/>
      <c r="W71" s="186"/>
      <c r="X71" s="185"/>
      <c r="Y71" s="185"/>
      <c r="Z71" s="184"/>
      <c r="AA71" s="183"/>
    </row>
    <row r="72" spans="1:27" x14ac:dyDescent="0.25">
      <c r="A72" s="112" t="s">
        <v>5</v>
      </c>
      <c r="B72" s="113"/>
      <c r="C72" s="13">
        <v>7</v>
      </c>
      <c r="D72" s="16">
        <f>D47+D56+D61</f>
        <v>42</v>
      </c>
      <c r="E72" s="11">
        <f>E47+E56+E61</f>
        <v>71</v>
      </c>
      <c r="F72" s="10">
        <f>F47+F56+F61</f>
        <v>113</v>
      </c>
      <c r="G72" s="16">
        <f>G47+G56+G61</f>
        <v>5</v>
      </c>
      <c r="H72" s="11">
        <f>H47+H56+H61</f>
        <v>2</v>
      </c>
      <c r="I72" s="10">
        <f>I47+I56+I61</f>
        <v>7</v>
      </c>
      <c r="J72" s="16">
        <f>J47+J56+J61</f>
        <v>0</v>
      </c>
      <c r="K72" s="11">
        <f>K47+K56+K61</f>
        <v>0</v>
      </c>
      <c r="L72" s="10">
        <f>L47+L56+L61</f>
        <v>0</v>
      </c>
      <c r="M72" s="16">
        <f>M47+M56+M61</f>
        <v>7</v>
      </c>
      <c r="N72" s="11">
        <f>N47+N56+N61</f>
        <v>7</v>
      </c>
      <c r="O72" s="10">
        <f>O47+O56+O61</f>
        <v>14</v>
      </c>
      <c r="P72" s="16">
        <f>P47+P56+P61</f>
        <v>0</v>
      </c>
      <c r="Q72" s="11">
        <f>Q47+Q56+Q61</f>
        <v>3</v>
      </c>
      <c r="R72" s="10">
        <f>R47+R56+R61</f>
        <v>3</v>
      </c>
      <c r="S72" s="16">
        <f>S47+S56+S61</f>
        <v>6</v>
      </c>
      <c r="T72" s="11">
        <f>T47+T56+T61</f>
        <v>10</v>
      </c>
      <c r="U72" s="10">
        <f>U47+U56+U61</f>
        <v>16</v>
      </c>
      <c r="V72" s="16">
        <f>V47+V56+V61</f>
        <v>3</v>
      </c>
      <c r="W72" s="11">
        <f>W47+W56+W61</f>
        <v>7</v>
      </c>
      <c r="X72" s="10">
        <f>X47+X56+X61</f>
        <v>10</v>
      </c>
      <c r="Y72" s="150">
        <f>Y47+Y56+Y61</f>
        <v>63</v>
      </c>
      <c r="Z72" s="150">
        <f>Z47+Z56+Z61</f>
        <v>100</v>
      </c>
      <c r="AA72" s="8">
        <f>AA47+AA56+AA61</f>
        <v>163</v>
      </c>
    </row>
    <row r="73" spans="1:27" ht="13.8" thickBot="1" x14ac:dyDescent="0.3">
      <c r="A73" s="112" t="s">
        <v>46</v>
      </c>
      <c r="B73" s="113"/>
      <c r="C73" s="128">
        <v>8</v>
      </c>
      <c r="D73" s="151">
        <f>D48+D51+D53+D55+D57+D58+D62+D65+D67+D69</f>
        <v>0</v>
      </c>
      <c r="E73" s="151">
        <f>E48+E51+E53+E55+E57+E58+E62+E65+E67+E69</f>
        <v>5</v>
      </c>
      <c r="F73" s="10">
        <f>F48+F51+F53+F55+F57+F58+F62+F65+F67+F69</f>
        <v>5</v>
      </c>
      <c r="G73" s="151">
        <f>G48+G51+G53+G55+G57+G58+G62+G65+G67+G69</f>
        <v>0</v>
      </c>
      <c r="H73" s="151">
        <f>H48+H51+H53+H55+H57+H58+H62+H65+H67+H69</f>
        <v>0</v>
      </c>
      <c r="I73" s="71">
        <f>I48+I51+I53+I55+I57+I58+I62+I65+I67+I69</f>
        <v>0</v>
      </c>
      <c r="J73" s="151">
        <f>J48+J51+J53+J55+J57+J58+J62+J65+J67+J69</f>
        <v>0</v>
      </c>
      <c r="K73" s="151">
        <f>K48+K51+K53+K55+K57+K58+K62+K65+K67+K69</f>
        <v>0</v>
      </c>
      <c r="L73" s="10">
        <f>L48+L51+L53+L55+L57+L58+L62+L65+L67+L69</f>
        <v>0</v>
      </c>
      <c r="M73" s="151">
        <f>M48+M51+M53+M55+M57+M58+M62+M65+M67+M69</f>
        <v>1</v>
      </c>
      <c r="N73" s="151">
        <f>N48+N51+N53+N55+N57+N58+N62+N65+N67+N69</f>
        <v>1</v>
      </c>
      <c r="O73" s="71">
        <f>O48+O51+O53+O55+O57+O58+O62+O65+O67+O69</f>
        <v>2</v>
      </c>
      <c r="P73" s="151">
        <f>P48+P51+P53+P55+P57+P58+P62+P65+P67+P69</f>
        <v>0</v>
      </c>
      <c r="Q73" s="151">
        <f>Q48+Q51+Q53+Q55+Q57+Q58+Q62+Q65+Q67+Q69</f>
        <v>0</v>
      </c>
      <c r="R73" s="10">
        <f>R48+R51+R53+R55+R57+R58+R62+R65+R67+R69</f>
        <v>0</v>
      </c>
      <c r="S73" s="151">
        <f>S48+S51+S53+S55+S57+S58+S62+S65+S67+S69</f>
        <v>0</v>
      </c>
      <c r="T73" s="151">
        <f>T48+T51+T53+T55+T57+T58+T62+T65+T67+T69</f>
        <v>0</v>
      </c>
      <c r="U73" s="71">
        <f>U48+U51+U53+U55+U57+U58+U62+U65+U67+U69</f>
        <v>0</v>
      </c>
      <c r="V73" s="151">
        <f>V48+V51+V53+V55+V57+V58+V62+V65+V67+V69</f>
        <v>0</v>
      </c>
      <c r="W73" s="151">
        <f>W48+W51+W53+W55+W57+W58+W62+W65+W67+W69</f>
        <v>0</v>
      </c>
      <c r="X73" s="10">
        <f>X48+X51+X53+X55+X57+X58+X62+X65+X67+X69</f>
        <v>0</v>
      </c>
      <c r="Y73" s="150">
        <f>Y48+Y51+Y53+Y55+Y57+Y58+Y62+Y65+Y67+Y69</f>
        <v>1</v>
      </c>
      <c r="Z73" s="150">
        <f>Z48+Z51+Z53+Z55+Z57+Z58+Z62+Z65+Z67+Z69</f>
        <v>6</v>
      </c>
      <c r="AA73" s="8">
        <f>AA48+AA51+AA53+AA55+AA57+AA58+AA62+AA65+AA67+AA69</f>
        <v>7</v>
      </c>
    </row>
    <row r="74" spans="1:27" ht="13.8" thickBot="1" x14ac:dyDescent="0.3">
      <c r="A74" s="181" t="s">
        <v>0</v>
      </c>
      <c r="B74" s="182"/>
      <c r="C74" s="182"/>
      <c r="D74" s="181">
        <f>SUBTOTAL(9,D45:D71)</f>
        <v>42</v>
      </c>
      <c r="E74" s="180">
        <f>SUBTOTAL(9,E45:E71)</f>
        <v>76</v>
      </c>
      <c r="F74" s="179">
        <f>SUBTOTAL(9,F45:F71)</f>
        <v>118</v>
      </c>
      <c r="G74" s="180">
        <f>SUBTOTAL(9,G45:G71)</f>
        <v>5</v>
      </c>
      <c r="H74" s="180">
        <f>SUBTOTAL(9,H45:H71)</f>
        <v>2</v>
      </c>
      <c r="I74" s="179">
        <f>SUBTOTAL(9,I45:I71)</f>
        <v>7</v>
      </c>
      <c r="J74" s="181">
        <f>SUBTOTAL(9,J45:J71)</f>
        <v>0</v>
      </c>
      <c r="K74" s="180">
        <f>SUBTOTAL(9,K45:K71)</f>
        <v>0</v>
      </c>
      <c r="L74" s="179">
        <f>SUBTOTAL(9,L45:L71)</f>
        <v>0</v>
      </c>
      <c r="M74" s="181">
        <f>SUBTOTAL(9,M45:M71)</f>
        <v>8</v>
      </c>
      <c r="N74" s="180">
        <f>SUBTOTAL(9,N45:N71)</f>
        <v>8</v>
      </c>
      <c r="O74" s="180">
        <f>SUBTOTAL(9,O45:O71)</f>
        <v>16</v>
      </c>
      <c r="P74" s="181">
        <f>SUBTOTAL(9,P45:P71)</f>
        <v>0</v>
      </c>
      <c r="Q74" s="180">
        <f>SUBTOTAL(9,Q45:Q71)</f>
        <v>3</v>
      </c>
      <c r="R74" s="179">
        <f>SUBTOTAL(9,R45:R71)</f>
        <v>3</v>
      </c>
      <c r="S74" s="180">
        <f>SUBTOTAL(9,S45:S71)</f>
        <v>6</v>
      </c>
      <c r="T74" s="180">
        <f>SUBTOTAL(9,T45:T71)</f>
        <v>10</v>
      </c>
      <c r="U74" s="179">
        <f>SUBTOTAL(9,U45:U71)</f>
        <v>16</v>
      </c>
      <c r="V74" s="181">
        <f>SUBTOTAL(9,V45:V71)</f>
        <v>3</v>
      </c>
      <c r="W74" s="180">
        <f>SUBTOTAL(9,W45:W71)</f>
        <v>7</v>
      </c>
      <c r="X74" s="179">
        <f>SUBTOTAL(9,X45:X71)</f>
        <v>10</v>
      </c>
      <c r="Y74" s="178">
        <f>SUM(Y72:Y73)</f>
        <v>64</v>
      </c>
      <c r="Z74" s="178">
        <f>SUM(Z72:Z73)</f>
        <v>106</v>
      </c>
      <c r="AA74" s="177">
        <f>SUBTOTAL(9,AA45:AA71)</f>
        <v>170</v>
      </c>
    </row>
    <row r="75" spans="1:27" s="59" customFormat="1" ht="13.8" thickBot="1" x14ac:dyDescent="0.3">
      <c r="A75" s="64"/>
      <c r="B75" s="63"/>
      <c r="C75" s="63"/>
      <c r="D75" s="175"/>
      <c r="E75" s="174"/>
      <c r="F75" s="173"/>
      <c r="G75" s="175"/>
      <c r="H75" s="176"/>
      <c r="I75" s="173"/>
      <c r="J75" s="175"/>
      <c r="K75" s="174"/>
      <c r="L75" s="173"/>
      <c r="M75" s="175"/>
      <c r="N75" s="176"/>
      <c r="O75" s="173"/>
      <c r="P75" s="175"/>
      <c r="Q75" s="174"/>
      <c r="R75" s="173"/>
      <c r="S75" s="175"/>
      <c r="T75" s="176"/>
      <c r="U75" s="173"/>
      <c r="V75" s="175"/>
      <c r="W75" s="174"/>
      <c r="X75" s="173"/>
      <c r="Y75" s="172"/>
      <c r="Z75" s="171"/>
      <c r="AA75" s="170"/>
    </row>
    <row r="76" spans="1:27" ht="13.8" thickBot="1" x14ac:dyDescent="0.3">
      <c r="A76" s="169" t="s">
        <v>70</v>
      </c>
      <c r="B76" s="168"/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7"/>
    </row>
    <row r="77" spans="1:27" s="59" customFormat="1" x14ac:dyDescent="0.25">
      <c r="A77" s="165"/>
      <c r="B77" s="165"/>
      <c r="C77" s="165"/>
      <c r="D77" s="50"/>
      <c r="E77" s="165"/>
      <c r="F77" s="166"/>
      <c r="G77" s="165"/>
      <c r="H77" s="165"/>
      <c r="I77" s="166"/>
      <c r="J77" s="165"/>
      <c r="K77" s="165"/>
      <c r="L77" s="166"/>
      <c r="M77" s="165"/>
      <c r="N77" s="165"/>
      <c r="O77" s="166"/>
      <c r="P77" s="165"/>
      <c r="Q77" s="165"/>
      <c r="R77" s="166"/>
      <c r="S77" s="165"/>
      <c r="T77" s="165"/>
      <c r="U77" s="166"/>
      <c r="V77" s="165"/>
      <c r="W77" s="165"/>
      <c r="X77" s="166"/>
      <c r="Y77" s="165"/>
      <c r="Z77" s="165"/>
      <c r="AA77" s="164"/>
    </row>
    <row r="78" spans="1:27" s="45" customFormat="1" x14ac:dyDescent="0.25">
      <c r="A78" s="52" t="s">
        <v>69</v>
      </c>
      <c r="B78" s="51">
        <v>4400</v>
      </c>
      <c r="C78" s="51">
        <v>7</v>
      </c>
      <c r="D78" s="50">
        <v>110</v>
      </c>
      <c r="E78" s="49">
        <v>13</v>
      </c>
      <c r="F78" s="48">
        <f>D78+E78</f>
        <v>123</v>
      </c>
      <c r="G78" s="49">
        <v>10</v>
      </c>
      <c r="H78" s="49">
        <v>3</v>
      </c>
      <c r="I78" s="54">
        <f>G78+H78</f>
        <v>13</v>
      </c>
      <c r="J78" s="50"/>
      <c r="K78" s="49"/>
      <c r="L78" s="48">
        <f>J78+K78</f>
        <v>0</v>
      </c>
      <c r="M78" s="50">
        <v>2</v>
      </c>
      <c r="N78" s="49">
        <v>0</v>
      </c>
      <c r="O78" s="54">
        <f>M78+N78</f>
        <v>2</v>
      </c>
      <c r="P78" s="50">
        <v>0</v>
      </c>
      <c r="Q78" s="49">
        <v>0</v>
      </c>
      <c r="R78" s="48">
        <f>P78+Q78</f>
        <v>0</v>
      </c>
      <c r="S78" s="49">
        <v>0</v>
      </c>
      <c r="T78" s="49">
        <v>0</v>
      </c>
      <c r="U78" s="54">
        <f>S78+T78</f>
        <v>0</v>
      </c>
      <c r="V78" s="50">
        <v>2</v>
      </c>
      <c r="W78" s="49">
        <v>2</v>
      </c>
      <c r="X78" s="48">
        <f>V78+W78</f>
        <v>4</v>
      </c>
      <c r="Y78" s="47">
        <f>D78+G78+J78+M78+P78+S78+V78</f>
        <v>124</v>
      </c>
      <c r="Z78" s="47">
        <f>E78+H78+K78+N78+Q78+T78+W78</f>
        <v>18</v>
      </c>
      <c r="AA78" s="46">
        <f>F78+I78+L78+O78+R78+U78+X78</f>
        <v>142</v>
      </c>
    </row>
    <row r="79" spans="1:27" s="45" customFormat="1" ht="13.8" thickBot="1" x14ac:dyDescent="0.3">
      <c r="A79" s="52" t="s">
        <v>68</v>
      </c>
      <c r="B79" s="51">
        <v>4950</v>
      </c>
      <c r="C79" s="51">
        <v>9</v>
      </c>
      <c r="D79" s="50">
        <v>1</v>
      </c>
      <c r="E79" s="49">
        <v>0</v>
      </c>
      <c r="F79" s="48">
        <f>D79+E79</f>
        <v>1</v>
      </c>
      <c r="G79" s="49"/>
      <c r="H79" s="49"/>
      <c r="I79" s="54">
        <f>G79+H79</f>
        <v>0</v>
      </c>
      <c r="J79" s="50"/>
      <c r="K79" s="49"/>
      <c r="L79" s="54">
        <f>J79+K79</f>
        <v>0</v>
      </c>
      <c r="M79" s="50"/>
      <c r="N79" s="49"/>
      <c r="O79" s="54">
        <f>M79+N79</f>
        <v>0</v>
      </c>
      <c r="P79" s="50"/>
      <c r="Q79" s="49"/>
      <c r="R79" s="48">
        <f>P79+Q79</f>
        <v>0</v>
      </c>
      <c r="S79" s="49"/>
      <c r="T79" s="49"/>
      <c r="U79" s="54">
        <f>S79+T79</f>
        <v>0</v>
      </c>
      <c r="V79" s="50"/>
      <c r="W79" s="49"/>
      <c r="X79" s="48">
        <f>V79+W79</f>
        <v>0</v>
      </c>
      <c r="Y79" s="47">
        <f>D79+G79+J79+M79+P79+S79+V79</f>
        <v>1</v>
      </c>
      <c r="Z79" s="47">
        <f>E79+H79+K79+N79+Q79+T79+W79</f>
        <v>0</v>
      </c>
      <c r="AA79" s="46">
        <f>F79+I79+L79+O79+R79+U79+X79</f>
        <v>1</v>
      </c>
    </row>
    <row r="80" spans="1:27" s="136" customFormat="1" ht="13.8" thickBot="1" x14ac:dyDescent="0.3">
      <c r="A80" s="107" t="s">
        <v>67</v>
      </c>
      <c r="B80" s="92"/>
      <c r="C80" s="92"/>
      <c r="D80" s="163">
        <f>SUM(D78:D79)</f>
        <v>111</v>
      </c>
      <c r="E80" s="162">
        <f>SUM(E78:E79)</f>
        <v>13</v>
      </c>
      <c r="F80" s="89">
        <f>SUM(F78:F79)</f>
        <v>124</v>
      </c>
      <c r="G80" s="162">
        <f>SUM(G78:G79)</f>
        <v>10</v>
      </c>
      <c r="H80" s="162">
        <f>SUM(H78:H79)</f>
        <v>3</v>
      </c>
      <c r="I80" s="90">
        <f>SUM(I78:I79)</f>
        <v>13</v>
      </c>
      <c r="J80" s="163">
        <f>SUM(J78:J79)</f>
        <v>0</v>
      </c>
      <c r="K80" s="162">
        <f>SUM(K78:K79)</f>
        <v>0</v>
      </c>
      <c r="L80" s="90">
        <f>SUM(L78:L79)</f>
        <v>0</v>
      </c>
      <c r="M80" s="163">
        <f>SUM(M78:M79)</f>
        <v>2</v>
      </c>
      <c r="N80" s="162">
        <f>SUM(N78:N79)</f>
        <v>0</v>
      </c>
      <c r="O80" s="90">
        <f>SUM(O78:O79)</f>
        <v>2</v>
      </c>
      <c r="P80" s="163">
        <f>SUM(P78:P79)</f>
        <v>0</v>
      </c>
      <c r="Q80" s="162">
        <f>SUM(Q78:Q79)</f>
        <v>0</v>
      </c>
      <c r="R80" s="89">
        <f>SUM(R78:R79)</f>
        <v>0</v>
      </c>
      <c r="S80" s="162">
        <f>SUM(S78:S79)</f>
        <v>0</v>
      </c>
      <c r="T80" s="162">
        <f>SUM(T78:T79)</f>
        <v>0</v>
      </c>
      <c r="U80" s="90">
        <f>SUM(U78:U79)</f>
        <v>0</v>
      </c>
      <c r="V80" s="163">
        <f>SUM(V78:V79)</f>
        <v>2</v>
      </c>
      <c r="W80" s="162">
        <f>SUM(W78:W79)</f>
        <v>2</v>
      </c>
      <c r="X80" s="89">
        <f>SUM(X78:X79)</f>
        <v>4</v>
      </c>
      <c r="Y80" s="88">
        <f>SUM(Y78:Y79)</f>
        <v>125</v>
      </c>
      <c r="Z80" s="88">
        <f>SUM(Z78:Z79)</f>
        <v>18</v>
      </c>
      <c r="AA80" s="87">
        <f>SUM(AA78:AA79)</f>
        <v>143</v>
      </c>
    </row>
    <row r="81" spans="1:27" x14ac:dyDescent="0.25">
      <c r="A81" s="14"/>
      <c r="B81" s="13"/>
      <c r="C81" s="13"/>
      <c r="D81" s="44"/>
      <c r="E81" s="43"/>
      <c r="F81" s="42"/>
      <c r="G81" s="43"/>
      <c r="H81" s="43"/>
      <c r="I81" s="43"/>
      <c r="J81" s="44"/>
      <c r="K81" s="43"/>
      <c r="L81" s="42"/>
      <c r="M81" s="44"/>
      <c r="N81" s="43"/>
      <c r="O81" s="43"/>
      <c r="P81" s="44"/>
      <c r="Q81" s="43"/>
      <c r="R81" s="42"/>
      <c r="S81" s="43"/>
      <c r="T81" s="43"/>
      <c r="U81" s="43"/>
      <c r="V81" s="44"/>
      <c r="W81" s="43"/>
      <c r="X81" s="42"/>
      <c r="Y81" s="41"/>
      <c r="Z81" s="41"/>
      <c r="AA81" s="40"/>
    </row>
    <row r="82" spans="1:27" s="1" customFormat="1" x14ac:dyDescent="0.25">
      <c r="A82" s="14" t="s">
        <v>66</v>
      </c>
      <c r="B82" s="13">
        <v>4600</v>
      </c>
      <c r="C82" s="13">
        <v>7</v>
      </c>
      <c r="D82" s="138"/>
      <c r="E82" s="137"/>
      <c r="F82" s="10">
        <f>D82+E82</f>
        <v>0</v>
      </c>
      <c r="G82" s="137"/>
      <c r="H82" s="137"/>
      <c r="I82" s="10">
        <f>G82+H82</f>
        <v>0</v>
      </c>
      <c r="J82" s="138"/>
      <c r="K82" s="137"/>
      <c r="L82" s="10">
        <f>J82+K82</f>
        <v>0</v>
      </c>
      <c r="M82" s="76"/>
      <c r="N82" s="14"/>
      <c r="O82" s="10">
        <f>M82+N82</f>
        <v>0</v>
      </c>
      <c r="P82" s="76"/>
      <c r="Q82" s="14"/>
      <c r="R82" s="10">
        <f>P82+Q82</f>
        <v>0</v>
      </c>
      <c r="S82" s="14"/>
      <c r="T82" s="14"/>
      <c r="U82" s="10">
        <f>S82+T82</f>
        <v>0</v>
      </c>
      <c r="V82" s="138"/>
      <c r="W82" s="137"/>
      <c r="X82" s="10">
        <f>V82+W82</f>
        <v>0</v>
      </c>
      <c r="Y82" s="15">
        <f>D82+G82+J82+M82+P82+S82+V82</f>
        <v>0</v>
      </c>
      <c r="Z82" s="9">
        <f>E82+H82+K82+N82+Q82+T82+W82</f>
        <v>0</v>
      </c>
      <c r="AA82" s="8">
        <f>F82+I82+L82+O82+R82+U82+X82</f>
        <v>0</v>
      </c>
    </row>
    <row r="83" spans="1:27" x14ac:dyDescent="0.25">
      <c r="A83" s="14"/>
      <c r="B83" s="13"/>
      <c r="C83" s="13"/>
      <c r="D83" s="44"/>
      <c r="E83" s="43"/>
      <c r="F83" s="42"/>
      <c r="G83" s="43"/>
      <c r="H83" s="43"/>
      <c r="I83" s="43"/>
      <c r="J83" s="44"/>
      <c r="K83" s="43"/>
      <c r="L83" s="42"/>
      <c r="M83" s="44"/>
      <c r="N83" s="43"/>
      <c r="O83" s="43"/>
      <c r="P83" s="44"/>
      <c r="Q83" s="43"/>
      <c r="R83" s="42"/>
      <c r="S83" s="43"/>
      <c r="T83" s="43"/>
      <c r="U83" s="43"/>
      <c r="V83" s="44"/>
      <c r="W83" s="43"/>
      <c r="X83" s="42"/>
      <c r="Y83" s="41"/>
      <c r="Z83" s="41"/>
      <c r="AA83" s="40"/>
    </row>
    <row r="84" spans="1:27" s="45" customFormat="1" x14ac:dyDescent="0.25">
      <c r="A84" s="100" t="s">
        <v>65</v>
      </c>
      <c r="B84" s="99">
        <v>4610</v>
      </c>
      <c r="C84" s="51">
        <v>7</v>
      </c>
      <c r="D84" s="50">
        <v>10</v>
      </c>
      <c r="E84" s="49">
        <v>4</v>
      </c>
      <c r="F84" s="48">
        <f>D84+E84</f>
        <v>14</v>
      </c>
      <c r="G84" s="98">
        <v>1</v>
      </c>
      <c r="H84" s="98">
        <v>1</v>
      </c>
      <c r="I84" s="97">
        <f>G84+H84</f>
        <v>2</v>
      </c>
      <c r="J84" s="50"/>
      <c r="K84" s="49"/>
      <c r="L84" s="48">
        <f>J84+K84</f>
        <v>0</v>
      </c>
      <c r="M84" s="50"/>
      <c r="N84" s="98"/>
      <c r="O84" s="97">
        <f>M84+N84</f>
        <v>0</v>
      </c>
      <c r="P84" s="50"/>
      <c r="Q84" s="49"/>
      <c r="R84" s="48">
        <f>P84+Q84</f>
        <v>0</v>
      </c>
      <c r="S84" s="98">
        <v>1</v>
      </c>
      <c r="T84" s="98">
        <v>0</v>
      </c>
      <c r="U84" s="97">
        <f>S84+T84</f>
        <v>1</v>
      </c>
      <c r="V84" s="50">
        <v>1</v>
      </c>
      <c r="W84" s="49">
        <v>0</v>
      </c>
      <c r="X84" s="48">
        <f>V84+W84</f>
        <v>1</v>
      </c>
      <c r="Y84" s="135">
        <f>D84+G84+J84+M84+P84+S84+V84</f>
        <v>13</v>
      </c>
      <c r="Z84" s="135">
        <f>E84+H84+K84+N84+Q84+T84+W84</f>
        <v>5</v>
      </c>
      <c r="AA84" s="46">
        <f>F84+I84+L84+O84+R84+U84+X84</f>
        <v>18</v>
      </c>
    </row>
    <row r="85" spans="1:27" s="45" customFormat="1" x14ac:dyDescent="0.25">
      <c r="A85" s="100" t="s">
        <v>2</v>
      </c>
      <c r="B85" s="99">
        <v>4650</v>
      </c>
      <c r="C85" s="51">
        <v>8</v>
      </c>
      <c r="D85" s="50">
        <v>58</v>
      </c>
      <c r="E85" s="49">
        <v>13</v>
      </c>
      <c r="F85" s="48">
        <f>D85+E85</f>
        <v>71</v>
      </c>
      <c r="G85" s="98">
        <v>6</v>
      </c>
      <c r="H85" s="98">
        <v>1</v>
      </c>
      <c r="I85" s="97">
        <f>G85+H85</f>
        <v>7</v>
      </c>
      <c r="J85" s="50"/>
      <c r="K85" s="49"/>
      <c r="L85" s="48">
        <f>J85+K85</f>
        <v>0</v>
      </c>
      <c r="M85" s="50">
        <v>1</v>
      </c>
      <c r="N85" s="98">
        <v>0</v>
      </c>
      <c r="O85" s="97">
        <f>M85+N85</f>
        <v>1</v>
      </c>
      <c r="P85" s="50">
        <v>2</v>
      </c>
      <c r="Q85" s="49">
        <v>0</v>
      </c>
      <c r="R85" s="48">
        <f>P85+Q85</f>
        <v>2</v>
      </c>
      <c r="S85" s="98"/>
      <c r="T85" s="98"/>
      <c r="U85" s="97">
        <f>S85+T85</f>
        <v>0</v>
      </c>
      <c r="V85" s="50">
        <v>3</v>
      </c>
      <c r="W85" s="49">
        <v>1</v>
      </c>
      <c r="X85" s="48">
        <f>V85+W85</f>
        <v>4</v>
      </c>
      <c r="Y85" s="135">
        <f>D85+G85+J85+M85+P85+S85+V85</f>
        <v>70</v>
      </c>
      <c r="Z85" s="135">
        <f>E85+H85+K85+N85+Q85+T85+W85</f>
        <v>15</v>
      </c>
      <c r="AA85" s="46">
        <f>F85+I85+L85+O85+R85+U85+X85</f>
        <v>85</v>
      </c>
    </row>
    <row r="86" spans="1:27" s="45" customFormat="1" x14ac:dyDescent="0.25">
      <c r="A86" s="100" t="s">
        <v>64</v>
      </c>
      <c r="B86" s="99">
        <v>4660</v>
      </c>
      <c r="C86" s="51">
        <v>8</v>
      </c>
      <c r="D86" s="50">
        <v>60</v>
      </c>
      <c r="E86" s="49">
        <v>13</v>
      </c>
      <c r="F86" s="48">
        <f>D86+E86</f>
        <v>73</v>
      </c>
      <c r="G86" s="98">
        <v>6</v>
      </c>
      <c r="H86" s="98">
        <v>1</v>
      </c>
      <c r="I86" s="97">
        <f>G86+H86</f>
        <v>7</v>
      </c>
      <c r="J86" s="50"/>
      <c r="K86" s="49"/>
      <c r="L86" s="48">
        <f>J86+K86</f>
        <v>0</v>
      </c>
      <c r="M86" s="50">
        <v>1</v>
      </c>
      <c r="N86" s="98">
        <v>0</v>
      </c>
      <c r="O86" s="97">
        <f>M86+N86</f>
        <v>1</v>
      </c>
      <c r="P86" s="50">
        <v>2</v>
      </c>
      <c r="Q86" s="49">
        <v>0</v>
      </c>
      <c r="R86" s="48">
        <f>P86+Q86</f>
        <v>2</v>
      </c>
      <c r="S86" s="98"/>
      <c r="T86" s="98"/>
      <c r="U86" s="97">
        <f>S86+T86</f>
        <v>0</v>
      </c>
      <c r="V86" s="50">
        <v>3</v>
      </c>
      <c r="W86" s="49">
        <v>1</v>
      </c>
      <c r="X86" s="48">
        <f>V86+W86</f>
        <v>4</v>
      </c>
      <c r="Y86" s="135">
        <f>D86+G86+J86+M86+P86+S86+V86</f>
        <v>72</v>
      </c>
      <c r="Z86" s="135">
        <f>E86+H86+K86+N86+Q86+T86+W86</f>
        <v>15</v>
      </c>
      <c r="AA86" s="46">
        <f>F86+I86+L86+O86+R86+U86+X86</f>
        <v>87</v>
      </c>
    </row>
    <row r="87" spans="1:27" s="45" customFormat="1" ht="13.8" thickBot="1" x14ac:dyDescent="0.3">
      <c r="A87" s="100" t="s">
        <v>63</v>
      </c>
      <c r="B87" s="99">
        <v>4951</v>
      </c>
      <c r="C87" s="51">
        <v>9</v>
      </c>
      <c r="D87" s="50">
        <v>2</v>
      </c>
      <c r="E87" s="49">
        <v>2</v>
      </c>
      <c r="F87" s="48">
        <f>D87+E87</f>
        <v>4</v>
      </c>
      <c r="G87" s="98"/>
      <c r="H87" s="98"/>
      <c r="I87" s="97">
        <f>G87+H87</f>
        <v>0</v>
      </c>
      <c r="J87" s="50"/>
      <c r="K87" s="49"/>
      <c r="L87" s="48">
        <f>J87+K87</f>
        <v>0</v>
      </c>
      <c r="M87" s="50"/>
      <c r="N87" s="98"/>
      <c r="O87" s="97">
        <f>M87+N87</f>
        <v>0</v>
      </c>
      <c r="P87" s="50"/>
      <c r="Q87" s="49"/>
      <c r="R87" s="48">
        <f>P87+Q87</f>
        <v>0</v>
      </c>
      <c r="S87" s="98"/>
      <c r="T87" s="98"/>
      <c r="U87" s="97">
        <f>S87+T87</f>
        <v>0</v>
      </c>
      <c r="V87" s="50"/>
      <c r="W87" s="49"/>
      <c r="X87" s="48">
        <f>V87+W87</f>
        <v>0</v>
      </c>
      <c r="Y87" s="135">
        <f>D87+G87+J87+M87+P87+S87+V87</f>
        <v>2</v>
      </c>
      <c r="Z87" s="135">
        <f>E87+H87+K87+N87+Q87+T87+W87</f>
        <v>2</v>
      </c>
      <c r="AA87" s="46">
        <f>F87+I87+L87+O87+R87+U87+X87</f>
        <v>4</v>
      </c>
    </row>
    <row r="88" spans="1:27" ht="13.8" thickBot="1" x14ac:dyDescent="0.3">
      <c r="A88" s="93" t="s">
        <v>62</v>
      </c>
      <c r="B88" s="92"/>
      <c r="C88" s="92"/>
      <c r="D88" s="91">
        <f>SUBTOTAL(9,D84:D87)</f>
        <v>130</v>
      </c>
      <c r="E88" s="90">
        <f>SUBTOTAL(9,E84:E87)</f>
        <v>32</v>
      </c>
      <c r="F88" s="89">
        <f>SUBTOTAL(9,F84:F87)</f>
        <v>162</v>
      </c>
      <c r="G88" s="91">
        <f>SUBTOTAL(9,G84:G87)</f>
        <v>13</v>
      </c>
      <c r="H88" s="90">
        <f>SUBTOTAL(9,H84:H87)</f>
        <v>3</v>
      </c>
      <c r="I88" s="89">
        <f>SUBTOTAL(9,I84:I87)</f>
        <v>16</v>
      </c>
      <c r="J88" s="91">
        <f>SUBTOTAL(9,J84:J87)</f>
        <v>0</v>
      </c>
      <c r="K88" s="90">
        <f>SUBTOTAL(9,K84:K87)</f>
        <v>0</v>
      </c>
      <c r="L88" s="89">
        <f>SUBTOTAL(9,L84:L87)</f>
        <v>0</v>
      </c>
      <c r="M88" s="91">
        <f>SUBTOTAL(9,M84:M87)</f>
        <v>2</v>
      </c>
      <c r="N88" s="90">
        <f>SUBTOTAL(9,N84:N87)</f>
        <v>0</v>
      </c>
      <c r="O88" s="89">
        <f>SUBTOTAL(9,O84:O87)</f>
        <v>2</v>
      </c>
      <c r="P88" s="91">
        <f>SUBTOTAL(9,P84:P87)</f>
        <v>4</v>
      </c>
      <c r="Q88" s="90">
        <f>SUBTOTAL(9,Q84:Q87)</f>
        <v>0</v>
      </c>
      <c r="R88" s="89">
        <f>SUBTOTAL(9,R84:R87)</f>
        <v>4</v>
      </c>
      <c r="S88" s="90">
        <f>SUBTOTAL(9,S84:S87)</f>
        <v>1</v>
      </c>
      <c r="T88" s="90">
        <f>SUBTOTAL(9,T84:T87)</f>
        <v>0</v>
      </c>
      <c r="U88" s="89">
        <f>SUBTOTAL(9,U84:U87)</f>
        <v>1</v>
      </c>
      <c r="V88" s="91">
        <f>SUBTOTAL(9,V84:V87)</f>
        <v>7</v>
      </c>
      <c r="W88" s="90">
        <f>SUBTOTAL(9,W84:W87)</f>
        <v>2</v>
      </c>
      <c r="X88" s="89">
        <f>SUBTOTAL(9,X84:X87)</f>
        <v>9</v>
      </c>
      <c r="Y88" s="139">
        <f>D88+G88+J88+M88+P88+S88+V88</f>
        <v>157</v>
      </c>
      <c r="Z88" s="88">
        <f>E88+H88+K88+N88+Q88+T88+W88</f>
        <v>37</v>
      </c>
      <c r="AA88" s="87">
        <f>SUBTOTAL(9,AA84:AA87)</f>
        <v>194</v>
      </c>
    </row>
    <row r="89" spans="1:27" x14ac:dyDescent="0.25">
      <c r="A89" s="14"/>
      <c r="B89" s="13"/>
      <c r="C89" s="13"/>
      <c r="D89" s="44"/>
      <c r="E89" s="43"/>
      <c r="F89" s="42"/>
      <c r="G89" s="43"/>
      <c r="H89" s="43"/>
      <c r="I89" s="43"/>
      <c r="J89" s="44"/>
      <c r="K89" s="43"/>
      <c r="L89" s="42"/>
      <c r="M89" s="44"/>
      <c r="N89" s="43"/>
      <c r="O89" s="43"/>
      <c r="P89" s="44"/>
      <c r="Q89" s="43"/>
      <c r="R89" s="42"/>
      <c r="S89" s="43"/>
      <c r="T89" s="43"/>
      <c r="U89" s="43"/>
      <c r="V89" s="44"/>
      <c r="W89" s="43"/>
      <c r="X89" s="42"/>
      <c r="Y89" s="41"/>
      <c r="Z89" s="41"/>
      <c r="AA89" s="40"/>
    </row>
    <row r="90" spans="1:27" s="45" customFormat="1" x14ac:dyDescent="0.25">
      <c r="A90" s="52" t="s">
        <v>61</v>
      </c>
      <c r="B90" s="51">
        <v>4700</v>
      </c>
      <c r="C90" s="51">
        <v>7</v>
      </c>
      <c r="D90" s="50">
        <v>43</v>
      </c>
      <c r="E90" s="49">
        <v>1</v>
      </c>
      <c r="F90" s="48">
        <f>D90+E90</f>
        <v>44</v>
      </c>
      <c r="G90" s="49">
        <v>5</v>
      </c>
      <c r="H90" s="49">
        <v>0</v>
      </c>
      <c r="I90" s="54">
        <f>G90+H90</f>
        <v>5</v>
      </c>
      <c r="J90" s="50"/>
      <c r="K90" s="49"/>
      <c r="L90" s="48">
        <f>J90+K90</f>
        <v>0</v>
      </c>
      <c r="M90" s="50"/>
      <c r="N90" s="49"/>
      <c r="O90" s="97">
        <f>M90+N90</f>
        <v>0</v>
      </c>
      <c r="P90" s="50"/>
      <c r="Q90" s="49">
        <v>0</v>
      </c>
      <c r="R90" s="48">
        <f>P90+Q90</f>
        <v>0</v>
      </c>
      <c r="S90" s="49">
        <v>1</v>
      </c>
      <c r="T90" s="49">
        <v>0</v>
      </c>
      <c r="U90" s="54">
        <f>S90+T90</f>
        <v>1</v>
      </c>
      <c r="V90" s="50">
        <v>2</v>
      </c>
      <c r="W90" s="49">
        <v>0</v>
      </c>
      <c r="X90" s="48">
        <f>V90+W90</f>
        <v>2</v>
      </c>
      <c r="Y90" s="47">
        <f>D90+G90+J90+M90+P90+S90+V90</f>
        <v>51</v>
      </c>
      <c r="Z90" s="47">
        <f>E90+H90+K90+N90+Q90+T90+W90</f>
        <v>1</v>
      </c>
      <c r="AA90" s="46">
        <f>F90+I90+L90+O90+R90+U90+X90</f>
        <v>52</v>
      </c>
    </row>
    <row r="91" spans="1:27" s="45" customFormat="1" x14ac:dyDescent="0.25">
      <c r="A91" s="52" t="s">
        <v>60</v>
      </c>
      <c r="B91" s="51">
        <v>4800</v>
      </c>
      <c r="C91" s="51">
        <v>7</v>
      </c>
      <c r="D91" s="50">
        <v>40</v>
      </c>
      <c r="E91" s="49">
        <v>3</v>
      </c>
      <c r="F91" s="48">
        <f>D91+E91</f>
        <v>43</v>
      </c>
      <c r="G91" s="49"/>
      <c r="H91" s="49"/>
      <c r="I91" s="54">
        <f>G91+H91</f>
        <v>0</v>
      </c>
      <c r="J91" s="50">
        <v>1</v>
      </c>
      <c r="K91" s="49">
        <v>0</v>
      </c>
      <c r="L91" s="48">
        <f>J91+K91</f>
        <v>1</v>
      </c>
      <c r="M91" s="50">
        <v>1</v>
      </c>
      <c r="N91" s="49">
        <v>0</v>
      </c>
      <c r="O91" s="54">
        <f>M91+N91</f>
        <v>1</v>
      </c>
      <c r="P91" s="50"/>
      <c r="Q91" s="49"/>
      <c r="R91" s="48">
        <f>P91+Q91</f>
        <v>0</v>
      </c>
      <c r="S91" s="49"/>
      <c r="T91" s="49"/>
      <c r="U91" s="54">
        <f>S91+T91</f>
        <v>0</v>
      </c>
      <c r="V91" s="50">
        <v>3</v>
      </c>
      <c r="W91" s="49">
        <v>1</v>
      </c>
      <c r="X91" s="48">
        <f>V91+W91</f>
        <v>4</v>
      </c>
      <c r="Y91" s="47">
        <f>D91+G91+J91+M91+P91+S91+V91</f>
        <v>45</v>
      </c>
      <c r="Z91" s="47">
        <f>E91+H91+K91+N91+Q91+T91+W91</f>
        <v>4</v>
      </c>
      <c r="AA91" s="46">
        <f>F91+I91+L91+O91+R91+U91+X91</f>
        <v>49</v>
      </c>
    </row>
    <row r="92" spans="1:27" s="45" customFormat="1" ht="13.8" thickBot="1" x14ac:dyDescent="0.3">
      <c r="A92" s="52" t="s">
        <v>59</v>
      </c>
      <c r="B92" s="51">
        <v>4952</v>
      </c>
      <c r="C92" s="51">
        <v>9</v>
      </c>
      <c r="D92" s="50">
        <v>1</v>
      </c>
      <c r="E92" s="49">
        <v>0</v>
      </c>
      <c r="F92" s="48">
        <f>D92+E92</f>
        <v>1</v>
      </c>
      <c r="G92" s="49"/>
      <c r="H92" s="49"/>
      <c r="I92" s="48">
        <f>G92+H92</f>
        <v>0</v>
      </c>
      <c r="J92" s="50"/>
      <c r="K92" s="49"/>
      <c r="L92" s="48">
        <f>J92+K92</f>
        <v>0</v>
      </c>
      <c r="M92" s="50"/>
      <c r="N92" s="49"/>
      <c r="O92" s="48">
        <f>M92+N92</f>
        <v>0</v>
      </c>
      <c r="P92" s="50"/>
      <c r="Q92" s="49"/>
      <c r="R92" s="48">
        <f>P92+Q92</f>
        <v>0</v>
      </c>
      <c r="S92" s="49"/>
      <c r="T92" s="49"/>
      <c r="U92" s="48">
        <f>S92+T92</f>
        <v>0</v>
      </c>
      <c r="V92" s="50"/>
      <c r="W92" s="49"/>
      <c r="X92" s="48">
        <f>V92+W92</f>
        <v>0</v>
      </c>
      <c r="Y92" s="47">
        <f>D92+G92+J92+M92+P92+S92+V92</f>
        <v>1</v>
      </c>
      <c r="Z92" s="47">
        <f>E92+H92+K92+N92+Q92+T92+W92</f>
        <v>0</v>
      </c>
      <c r="AA92" s="46">
        <f>F92+I92+L92+O92+R92+U92+X92</f>
        <v>1</v>
      </c>
    </row>
    <row r="93" spans="1:27" ht="13.8" thickBot="1" x14ac:dyDescent="0.3">
      <c r="A93" s="107" t="s">
        <v>58</v>
      </c>
      <c r="B93" s="92"/>
      <c r="C93" s="92"/>
      <c r="D93" s="91">
        <f>SUBTOTAL(9,D90:D92)</f>
        <v>84</v>
      </c>
      <c r="E93" s="90">
        <f>SUBTOTAL(9,E90:E92)</f>
        <v>4</v>
      </c>
      <c r="F93" s="89">
        <f>SUBTOTAL(9,F90:F91)</f>
        <v>87</v>
      </c>
      <c r="G93" s="90">
        <f>SUBTOTAL(9,G90:G91)</f>
        <v>5</v>
      </c>
      <c r="H93" s="90">
        <f>SUBTOTAL(9,H90:H91)</f>
        <v>0</v>
      </c>
      <c r="I93" s="90">
        <f>SUBTOTAL(9,I90:I91)</f>
        <v>5</v>
      </c>
      <c r="J93" s="91">
        <f>SUBTOTAL(9,J90:J91)</f>
        <v>1</v>
      </c>
      <c r="K93" s="90">
        <f>SUBTOTAL(9,K90:K91)</f>
        <v>0</v>
      </c>
      <c r="L93" s="89">
        <f>SUBTOTAL(9,L90:L91)</f>
        <v>1</v>
      </c>
      <c r="M93" s="91">
        <f>SUBTOTAL(9,M90:M91)</f>
        <v>1</v>
      </c>
      <c r="N93" s="90">
        <f>SUBTOTAL(9,N90:N91)</f>
        <v>0</v>
      </c>
      <c r="O93" s="90">
        <f>SUBTOTAL(9,O90:O91)</f>
        <v>1</v>
      </c>
      <c r="P93" s="91">
        <f>SUBTOTAL(9,P90:P91)</f>
        <v>0</v>
      </c>
      <c r="Q93" s="90">
        <f>SUBTOTAL(9,Q90:Q91)</f>
        <v>0</v>
      </c>
      <c r="R93" s="89">
        <f>SUBTOTAL(9,R90:R91)</f>
        <v>0</v>
      </c>
      <c r="S93" s="90">
        <f>SUBTOTAL(9,S90:S91)</f>
        <v>1</v>
      </c>
      <c r="T93" s="90">
        <f>SUBTOTAL(9,T90:T91)</f>
        <v>0</v>
      </c>
      <c r="U93" s="90">
        <f>SUBTOTAL(9,U90:U91)</f>
        <v>1</v>
      </c>
      <c r="V93" s="91">
        <f>SUBTOTAL(9,V90:V91)</f>
        <v>5</v>
      </c>
      <c r="W93" s="90">
        <f>SUBTOTAL(9,W90:W91)</f>
        <v>1</v>
      </c>
      <c r="X93" s="89">
        <f>SUBTOTAL(9,X90:X91)</f>
        <v>6</v>
      </c>
      <c r="Y93" s="88">
        <f>D93+G93+J93+M93+P93+S93+V93</f>
        <v>97</v>
      </c>
      <c r="Z93" s="88">
        <f>E93+H93+K93+N93+Q93+T93+W93</f>
        <v>5</v>
      </c>
      <c r="AA93" s="87">
        <f>SUBTOTAL(9,AA90:AA92)</f>
        <v>102</v>
      </c>
    </row>
    <row r="94" spans="1:27" x14ac:dyDescent="0.25">
      <c r="A94" s="114"/>
      <c r="B94" s="113"/>
      <c r="C94" s="13"/>
      <c r="D94" s="44"/>
      <c r="E94" s="43"/>
      <c r="F94" s="42"/>
      <c r="G94" s="103"/>
      <c r="H94" s="103"/>
      <c r="I94" s="103"/>
      <c r="J94" s="44"/>
      <c r="K94" s="43"/>
      <c r="L94" s="42"/>
      <c r="M94" s="44"/>
      <c r="N94" s="103"/>
      <c r="O94" s="103"/>
      <c r="P94" s="44"/>
      <c r="Q94" s="43"/>
      <c r="R94" s="42"/>
      <c r="S94" s="103"/>
      <c r="T94" s="103"/>
      <c r="U94" s="103"/>
      <c r="V94" s="44"/>
      <c r="W94" s="43"/>
      <c r="X94" s="42"/>
      <c r="Y94" s="102"/>
      <c r="Z94" s="102"/>
      <c r="AA94" s="40"/>
    </row>
    <row r="95" spans="1:27" x14ac:dyDescent="0.25">
      <c r="A95" s="112" t="s">
        <v>57</v>
      </c>
      <c r="B95" s="113">
        <v>4900</v>
      </c>
      <c r="C95" s="13">
        <v>7</v>
      </c>
      <c r="D95" s="138">
        <v>9</v>
      </c>
      <c r="E95" s="137">
        <v>2</v>
      </c>
      <c r="F95" s="10">
        <f>D95+E95</f>
        <v>11</v>
      </c>
      <c r="G95" s="152">
        <v>1</v>
      </c>
      <c r="H95" s="152">
        <v>1</v>
      </c>
      <c r="I95" s="151">
        <f>G95+H95</f>
        <v>2</v>
      </c>
      <c r="J95" s="138"/>
      <c r="K95" s="137"/>
      <c r="L95" s="10">
        <f>J95+K95</f>
        <v>0</v>
      </c>
      <c r="M95" s="138"/>
      <c r="N95" s="152"/>
      <c r="O95" s="151">
        <f>M95+N95</f>
        <v>0</v>
      </c>
      <c r="P95" s="138">
        <v>1</v>
      </c>
      <c r="Q95" s="137">
        <v>0</v>
      </c>
      <c r="R95" s="10">
        <f>P95+Q95</f>
        <v>1</v>
      </c>
      <c r="S95" s="152">
        <v>1</v>
      </c>
      <c r="T95" s="152">
        <v>0</v>
      </c>
      <c r="U95" s="151">
        <f>S95+T95</f>
        <v>1</v>
      </c>
      <c r="V95" s="138">
        <v>1</v>
      </c>
      <c r="W95" s="137">
        <v>0</v>
      </c>
      <c r="X95" s="10">
        <f>V95+W95</f>
        <v>1</v>
      </c>
      <c r="Y95" s="150">
        <f>D95+G95+J95+M95+P95+S95+V95</f>
        <v>13</v>
      </c>
      <c r="Z95" s="150">
        <f>E95+H95+K95+N95+Q95+T95+W95</f>
        <v>3</v>
      </c>
      <c r="AA95" s="8">
        <f>F95+I95+L95+O95+R95+U95+X95</f>
        <v>16</v>
      </c>
    </row>
    <row r="96" spans="1:27" x14ac:dyDescent="0.25">
      <c r="A96" s="114"/>
      <c r="B96" s="113"/>
      <c r="C96" s="13"/>
      <c r="D96" s="44"/>
      <c r="E96" s="43"/>
      <c r="F96" s="42"/>
      <c r="G96" s="103"/>
      <c r="H96" s="103"/>
      <c r="I96" s="103"/>
      <c r="J96" s="44"/>
      <c r="K96" s="43"/>
      <c r="L96" s="42"/>
      <c r="M96" s="44"/>
      <c r="N96" s="103"/>
      <c r="O96" s="103"/>
      <c r="P96" s="44"/>
      <c r="Q96" s="43"/>
      <c r="R96" s="42"/>
      <c r="S96" s="103"/>
      <c r="T96" s="103"/>
      <c r="U96" s="103"/>
      <c r="V96" s="44"/>
      <c r="W96" s="43"/>
      <c r="X96" s="42"/>
      <c r="Y96" s="102"/>
      <c r="Z96" s="102"/>
      <c r="AA96" s="40"/>
    </row>
    <row r="97" spans="1:27" s="45" customFormat="1" x14ac:dyDescent="0.25">
      <c r="A97" s="100" t="s">
        <v>56</v>
      </c>
      <c r="B97" s="99">
        <v>4500</v>
      </c>
      <c r="C97" s="51">
        <v>7</v>
      </c>
      <c r="D97" s="50">
        <v>90</v>
      </c>
      <c r="E97" s="49">
        <v>8</v>
      </c>
      <c r="F97" s="48">
        <f>D97+E97</f>
        <v>98</v>
      </c>
      <c r="G97" s="98"/>
      <c r="H97" s="98"/>
      <c r="I97" s="97">
        <f>G97+H97</f>
        <v>0</v>
      </c>
      <c r="J97" s="50">
        <v>1</v>
      </c>
      <c r="K97" s="49">
        <v>0</v>
      </c>
      <c r="L97" s="97">
        <f>J97+K97</f>
        <v>1</v>
      </c>
      <c r="M97" s="50"/>
      <c r="N97" s="98"/>
      <c r="O97" s="97">
        <f>M97+N97</f>
        <v>0</v>
      </c>
      <c r="P97" s="50">
        <v>1</v>
      </c>
      <c r="Q97" s="49">
        <v>1</v>
      </c>
      <c r="R97" s="48">
        <f>P97+Q97</f>
        <v>2</v>
      </c>
      <c r="S97" s="98">
        <v>2</v>
      </c>
      <c r="T97" s="98">
        <v>1</v>
      </c>
      <c r="U97" s="97">
        <f>S97+T97</f>
        <v>3</v>
      </c>
      <c r="V97" s="50">
        <v>1</v>
      </c>
      <c r="W97" s="49">
        <v>0</v>
      </c>
      <c r="X97" s="48">
        <f>V97+W97</f>
        <v>1</v>
      </c>
      <c r="Y97" s="135">
        <f>D97+G97+J97+M97+P97+S97+V97</f>
        <v>95</v>
      </c>
      <c r="Z97" s="135">
        <f>E97+H97+K97+N97+Q97+T97+W97</f>
        <v>10</v>
      </c>
      <c r="AA97" s="46">
        <f>F97+I97+L97+O97+R97+U97+X97</f>
        <v>105</v>
      </c>
    </row>
    <row r="98" spans="1:27" s="45" customFormat="1" x14ac:dyDescent="0.25">
      <c r="A98" s="100" t="s">
        <v>55</v>
      </c>
      <c r="B98" s="99">
        <v>4550</v>
      </c>
      <c r="C98" s="51">
        <v>6</v>
      </c>
      <c r="D98" s="50"/>
      <c r="E98" s="49"/>
      <c r="F98" s="48">
        <f>D98+E98</f>
        <v>0</v>
      </c>
      <c r="G98" s="98"/>
      <c r="H98" s="98"/>
      <c r="I98" s="97">
        <f>G98+H98</f>
        <v>0</v>
      </c>
      <c r="J98" s="50"/>
      <c r="K98" s="49"/>
      <c r="L98" s="97">
        <f>J98+K98</f>
        <v>0</v>
      </c>
      <c r="M98" s="50"/>
      <c r="N98" s="98"/>
      <c r="O98" s="97">
        <f>M98+N98</f>
        <v>0</v>
      </c>
      <c r="P98" s="50"/>
      <c r="Q98" s="49"/>
      <c r="R98" s="48">
        <f>P98+Q98</f>
        <v>0</v>
      </c>
      <c r="S98" s="98"/>
      <c r="T98" s="98"/>
      <c r="U98" s="97">
        <f>S98+T98</f>
        <v>0</v>
      </c>
      <c r="V98" s="50"/>
      <c r="W98" s="49"/>
      <c r="X98" s="48">
        <f>V98+W98</f>
        <v>0</v>
      </c>
      <c r="Y98" s="135">
        <f>D98+G98+J98+M98+P98+S98+V98</f>
        <v>0</v>
      </c>
      <c r="Z98" s="135">
        <f>E98+H98+K98+N98+Q98+T98+W98</f>
        <v>0</v>
      </c>
      <c r="AA98" s="46">
        <f>F98+I98+L98+O98+R98+U98+X98</f>
        <v>0</v>
      </c>
    </row>
    <row r="99" spans="1:27" s="45" customFormat="1" x14ac:dyDescent="0.25">
      <c r="A99" s="100" t="s">
        <v>54</v>
      </c>
      <c r="B99" s="99">
        <v>4560</v>
      </c>
      <c r="C99" s="51">
        <v>8</v>
      </c>
      <c r="D99" s="50">
        <v>2</v>
      </c>
      <c r="E99" s="49"/>
      <c r="F99" s="48">
        <f>D99+E99</f>
        <v>2</v>
      </c>
      <c r="G99" s="98"/>
      <c r="H99" s="98"/>
      <c r="I99" s="97">
        <f>G99+H99</f>
        <v>0</v>
      </c>
      <c r="J99" s="50"/>
      <c r="K99" s="49"/>
      <c r="L99" s="97">
        <f>J99+K99</f>
        <v>0</v>
      </c>
      <c r="M99" s="50"/>
      <c r="N99" s="98"/>
      <c r="O99" s="97">
        <f>M99+N99</f>
        <v>0</v>
      </c>
      <c r="P99" s="50"/>
      <c r="Q99" s="49"/>
      <c r="R99" s="48">
        <f>P99+Q99</f>
        <v>0</v>
      </c>
      <c r="S99" s="98"/>
      <c r="T99" s="98"/>
      <c r="U99" s="97">
        <f>S99+T99</f>
        <v>0</v>
      </c>
      <c r="V99" s="50"/>
      <c r="W99" s="49"/>
      <c r="X99" s="48">
        <f>V99+W99</f>
        <v>0</v>
      </c>
      <c r="Y99" s="135">
        <f>D99+G99+J99+M99+P99+S99+V99</f>
        <v>2</v>
      </c>
      <c r="Z99" s="135">
        <f>E99+H99+K99+N99+Q99+T99+W99</f>
        <v>0</v>
      </c>
      <c r="AA99" s="46">
        <f>F99+I99+L99+O99+R99+U99+X99</f>
        <v>2</v>
      </c>
    </row>
    <row r="100" spans="1:27" s="45" customFormat="1" ht="13.8" thickBot="1" x14ac:dyDescent="0.3">
      <c r="A100" s="100" t="s">
        <v>53</v>
      </c>
      <c r="B100" s="99">
        <v>4940</v>
      </c>
      <c r="C100" s="51">
        <v>9</v>
      </c>
      <c r="D100" s="50">
        <v>1</v>
      </c>
      <c r="E100" s="49">
        <v>0</v>
      </c>
      <c r="F100" s="48">
        <f>D100+E100</f>
        <v>1</v>
      </c>
      <c r="G100" s="98"/>
      <c r="H100" s="98"/>
      <c r="I100" s="97">
        <f>G100+H100</f>
        <v>0</v>
      </c>
      <c r="J100" s="50"/>
      <c r="K100" s="49"/>
      <c r="L100" s="48">
        <f>J100+K100</f>
        <v>0</v>
      </c>
      <c r="M100" s="50"/>
      <c r="N100" s="98">
        <v>0</v>
      </c>
      <c r="O100" s="97">
        <f>M100+N100</f>
        <v>0</v>
      </c>
      <c r="P100" s="50"/>
      <c r="Q100" s="49"/>
      <c r="R100" s="48">
        <f>P100+Q100</f>
        <v>0</v>
      </c>
      <c r="S100" s="98"/>
      <c r="T100" s="98"/>
      <c r="U100" s="97">
        <f>S100+T100</f>
        <v>0</v>
      </c>
      <c r="V100" s="50"/>
      <c r="W100" s="49"/>
      <c r="X100" s="48">
        <f>V100+W100</f>
        <v>0</v>
      </c>
      <c r="Y100" s="135">
        <f>D100+G100+J100+M100+P100+S100+V100</f>
        <v>1</v>
      </c>
      <c r="Z100" s="135">
        <f>E100+H100+K100+N100+Q100+T100+W100</f>
        <v>0</v>
      </c>
      <c r="AA100" s="46">
        <f>F100+I100+L100+O100+R100+U100+X100</f>
        <v>1</v>
      </c>
    </row>
    <row r="101" spans="1:27" ht="13.8" thickBot="1" x14ac:dyDescent="0.3">
      <c r="A101" s="107" t="s">
        <v>52</v>
      </c>
      <c r="B101" s="92"/>
      <c r="C101" s="92"/>
      <c r="D101" s="91">
        <f>SUBTOTAL(9,D97:D100)</f>
        <v>93</v>
      </c>
      <c r="E101" s="90">
        <f>SUBTOTAL(9,E97:E100)</f>
        <v>8</v>
      </c>
      <c r="F101" s="89">
        <f>SUBTOTAL(9,F97:F100)</f>
        <v>101</v>
      </c>
      <c r="G101" s="91">
        <f>SUBTOTAL(9,G97:G100)</f>
        <v>0</v>
      </c>
      <c r="H101" s="90">
        <f>SUBTOTAL(9,H97:H100)</f>
        <v>0</v>
      </c>
      <c r="I101" s="89">
        <f>SUBTOTAL(9,I97:I100)</f>
        <v>0</v>
      </c>
      <c r="J101" s="91">
        <f>SUBTOTAL(9,J97:J100)</f>
        <v>1</v>
      </c>
      <c r="K101" s="90">
        <f>SUBTOTAL(9,K97:K100)</f>
        <v>0</v>
      </c>
      <c r="L101" s="89">
        <f>SUBTOTAL(9,L97:L100)</f>
        <v>1</v>
      </c>
      <c r="M101" s="91">
        <f>SUBTOTAL(9,M97:M100)</f>
        <v>0</v>
      </c>
      <c r="N101" s="90">
        <f>SUBTOTAL(9,N97:N100)</f>
        <v>0</v>
      </c>
      <c r="O101" s="89">
        <f>SUBTOTAL(9,O97:O100)</f>
        <v>0</v>
      </c>
      <c r="P101" s="91">
        <f>SUBTOTAL(9,P97:P100)</f>
        <v>1</v>
      </c>
      <c r="Q101" s="90">
        <f>SUBTOTAL(9,Q97:Q100)</f>
        <v>1</v>
      </c>
      <c r="R101" s="89">
        <f>SUBTOTAL(9,R97:R100)</f>
        <v>2</v>
      </c>
      <c r="S101" s="91">
        <f>SUBTOTAL(9,S97:S100)</f>
        <v>2</v>
      </c>
      <c r="T101" s="90">
        <f>SUBTOTAL(9,T97:T100)</f>
        <v>1</v>
      </c>
      <c r="U101" s="89">
        <f>SUBTOTAL(9,U97:U100)</f>
        <v>3</v>
      </c>
      <c r="V101" s="91">
        <f>SUBTOTAL(9,V97:V100)</f>
        <v>1</v>
      </c>
      <c r="W101" s="90">
        <f>SUBTOTAL(9,W97:W100)</f>
        <v>0</v>
      </c>
      <c r="X101" s="89">
        <f>SUBTOTAL(9,X97:X100)</f>
        <v>1</v>
      </c>
      <c r="Y101" s="88">
        <f>D101+G101+J101+M101+P101+S101+V101</f>
        <v>98</v>
      </c>
      <c r="Z101" s="88">
        <f>E101+H101+K101+N101+Q101+T101+W101</f>
        <v>10</v>
      </c>
      <c r="AA101" s="87">
        <f>SUM(AA97:AA100)</f>
        <v>108</v>
      </c>
    </row>
    <row r="102" spans="1:27" x14ac:dyDescent="0.25">
      <c r="A102" s="114"/>
      <c r="B102" s="113"/>
      <c r="C102" s="13"/>
      <c r="D102" s="44"/>
      <c r="E102" s="43"/>
      <c r="F102" s="42"/>
      <c r="G102" s="103"/>
      <c r="H102" s="103"/>
      <c r="I102" s="103"/>
      <c r="J102" s="44"/>
      <c r="K102" s="43"/>
      <c r="L102" s="42"/>
      <c r="M102" s="44"/>
      <c r="N102" s="103"/>
      <c r="O102" s="103"/>
      <c r="P102" s="44"/>
      <c r="Q102" s="43"/>
      <c r="R102" s="42"/>
      <c r="S102" s="103"/>
      <c r="T102" s="103"/>
      <c r="U102" s="103"/>
      <c r="V102" s="44"/>
      <c r="W102" s="43"/>
      <c r="X102" s="42"/>
      <c r="Y102" s="102"/>
      <c r="Z102" s="102"/>
      <c r="AA102" s="40"/>
    </row>
    <row r="103" spans="1:27" s="45" customFormat="1" x14ac:dyDescent="0.25">
      <c r="A103" s="100" t="s">
        <v>51</v>
      </c>
      <c r="B103" s="99">
        <v>4120</v>
      </c>
      <c r="C103" s="51">
        <v>7</v>
      </c>
      <c r="D103" s="50">
        <v>26</v>
      </c>
      <c r="E103" s="49">
        <v>5</v>
      </c>
      <c r="F103" s="48">
        <f>D103+E103</f>
        <v>31</v>
      </c>
      <c r="G103" s="98"/>
      <c r="H103" s="98"/>
      <c r="I103" s="97">
        <f>G103+H103</f>
        <v>0</v>
      </c>
      <c r="J103" s="50">
        <v>1</v>
      </c>
      <c r="K103" s="49">
        <v>0</v>
      </c>
      <c r="L103" s="48">
        <f>J103+K103</f>
        <v>1</v>
      </c>
      <c r="M103" s="50"/>
      <c r="N103" s="98"/>
      <c r="O103" s="97">
        <f>M103+N103</f>
        <v>0</v>
      </c>
      <c r="P103" s="50"/>
      <c r="Q103" s="49"/>
      <c r="R103" s="48">
        <f>P103+Q103</f>
        <v>0</v>
      </c>
      <c r="S103" s="98"/>
      <c r="T103" s="98"/>
      <c r="U103" s="97">
        <f>S103+T103</f>
        <v>0</v>
      </c>
      <c r="V103" s="50"/>
      <c r="W103" s="49"/>
      <c r="X103" s="48">
        <f>V103+W103</f>
        <v>0</v>
      </c>
      <c r="Y103" s="135">
        <f>D103+G103+J103+M103+P103+S103+V103</f>
        <v>27</v>
      </c>
      <c r="Z103" s="135">
        <f>E103+H103+K103+N103+Q103+T103+W103</f>
        <v>5</v>
      </c>
      <c r="AA103" s="46">
        <f>F103+I103+L103+O103+R103+U103+X103</f>
        <v>32</v>
      </c>
    </row>
    <row r="104" spans="1:27" s="45" customFormat="1" x14ac:dyDescent="0.25">
      <c r="A104" s="100" t="s">
        <v>50</v>
      </c>
      <c r="B104" s="99">
        <v>4220</v>
      </c>
      <c r="C104" s="51">
        <v>7</v>
      </c>
      <c r="D104" s="50">
        <v>24</v>
      </c>
      <c r="E104" s="49">
        <v>6</v>
      </c>
      <c r="F104" s="48">
        <f>D104+E104</f>
        <v>30</v>
      </c>
      <c r="G104" s="98"/>
      <c r="H104" s="98"/>
      <c r="I104" s="97">
        <f>G104+H104</f>
        <v>0</v>
      </c>
      <c r="J104" s="50"/>
      <c r="K104" s="49"/>
      <c r="L104" s="48">
        <f>J104+K104</f>
        <v>0</v>
      </c>
      <c r="M104" s="50">
        <v>1</v>
      </c>
      <c r="N104" s="98">
        <v>0</v>
      </c>
      <c r="O104" s="97">
        <f>M104+N104</f>
        <v>1</v>
      </c>
      <c r="P104" s="50"/>
      <c r="Q104" s="49"/>
      <c r="R104" s="48">
        <f>P104+Q104</f>
        <v>0</v>
      </c>
      <c r="S104" s="98"/>
      <c r="T104" s="98"/>
      <c r="U104" s="97">
        <f>S104+T104</f>
        <v>0</v>
      </c>
      <c r="V104" s="50">
        <v>0</v>
      </c>
      <c r="W104" s="49">
        <v>1</v>
      </c>
      <c r="X104" s="48">
        <f>V104+W104</f>
        <v>1</v>
      </c>
      <c r="Y104" s="135">
        <f>D104+G104+J104+M104+P104+S104+V104</f>
        <v>25</v>
      </c>
      <c r="Z104" s="135">
        <f>E104+H104+K104+N104+Q104+T104+W104</f>
        <v>7</v>
      </c>
      <c r="AA104" s="46">
        <f>F104+I104+L104+O104+R104+U104+X104</f>
        <v>32</v>
      </c>
    </row>
    <row r="105" spans="1:27" s="45" customFormat="1" ht="13.8" thickBot="1" x14ac:dyDescent="0.3">
      <c r="A105" s="100" t="s">
        <v>49</v>
      </c>
      <c r="B105" s="99">
        <v>4620</v>
      </c>
      <c r="C105" s="51">
        <v>7</v>
      </c>
      <c r="D105" s="50">
        <v>27</v>
      </c>
      <c r="E105" s="49">
        <v>13</v>
      </c>
      <c r="F105" s="48">
        <f>D105+E105</f>
        <v>40</v>
      </c>
      <c r="G105" s="98"/>
      <c r="H105" s="98"/>
      <c r="I105" s="97">
        <f>G105+H105</f>
        <v>0</v>
      </c>
      <c r="J105" s="50"/>
      <c r="K105" s="49"/>
      <c r="L105" s="48">
        <f>J105+K105</f>
        <v>0</v>
      </c>
      <c r="M105" s="50"/>
      <c r="N105" s="98"/>
      <c r="O105" s="97">
        <f>M105+N105</f>
        <v>0</v>
      </c>
      <c r="P105" s="50"/>
      <c r="Q105" s="49"/>
      <c r="R105" s="48">
        <f>P105+Q105</f>
        <v>0</v>
      </c>
      <c r="S105" s="98"/>
      <c r="T105" s="98"/>
      <c r="U105" s="97">
        <f>S105+T105</f>
        <v>0</v>
      </c>
      <c r="V105" s="50"/>
      <c r="W105" s="49"/>
      <c r="X105" s="48">
        <f>V105+W105</f>
        <v>0</v>
      </c>
      <c r="Y105" s="135">
        <f>D105+G105+J105+M105+P105+S105+V105</f>
        <v>27</v>
      </c>
      <c r="Z105" s="135">
        <f>E105+H105+K105+N105+Q105+T105+W105</f>
        <v>13</v>
      </c>
      <c r="AA105" s="46">
        <f>F105+I105+L105+O105+R105+U105+X105</f>
        <v>40</v>
      </c>
    </row>
    <row r="106" spans="1:27" ht="13.8" thickBot="1" x14ac:dyDescent="0.3">
      <c r="A106" s="107" t="s">
        <v>48</v>
      </c>
      <c r="B106" s="92"/>
      <c r="C106" s="92"/>
      <c r="D106" s="91">
        <f>SUBTOTAL(9,D103:D105)</f>
        <v>77</v>
      </c>
      <c r="E106" s="90">
        <f>SUBTOTAL(9,E103:E105)</f>
        <v>24</v>
      </c>
      <c r="F106" s="89">
        <f>SUBTOTAL(9,F103:F105)</f>
        <v>101</v>
      </c>
      <c r="G106" s="91">
        <f>SUBTOTAL(9,G103:G105)</f>
        <v>0</v>
      </c>
      <c r="H106" s="90">
        <f>SUBTOTAL(9,H103:H105)</f>
        <v>0</v>
      </c>
      <c r="I106" s="89">
        <f>SUBTOTAL(9,I103:I105)</f>
        <v>0</v>
      </c>
      <c r="J106" s="91">
        <f>SUBTOTAL(9,J103:J105)</f>
        <v>1</v>
      </c>
      <c r="K106" s="90">
        <f>SUBTOTAL(9,K103:K105)</f>
        <v>0</v>
      </c>
      <c r="L106" s="89">
        <f>SUBTOTAL(9,L103:L105)</f>
        <v>1</v>
      </c>
      <c r="M106" s="91">
        <f>SUBTOTAL(9,M103:M105)</f>
        <v>1</v>
      </c>
      <c r="N106" s="90">
        <f>SUBTOTAL(9,N103:N105)</f>
        <v>0</v>
      </c>
      <c r="O106" s="89">
        <f>SUBTOTAL(9,O103:O105)</f>
        <v>1</v>
      </c>
      <c r="P106" s="91">
        <f>SUBTOTAL(9,P103:P105)</f>
        <v>0</v>
      </c>
      <c r="Q106" s="90">
        <f>SUBTOTAL(9,Q103:Q105)</f>
        <v>0</v>
      </c>
      <c r="R106" s="89">
        <f>SUBTOTAL(9,R103:R105)</f>
        <v>0</v>
      </c>
      <c r="S106" s="90">
        <f>SUBTOTAL(9,S103:S105)</f>
        <v>0</v>
      </c>
      <c r="T106" s="90">
        <f>SUBTOTAL(9,T103:T105)</f>
        <v>0</v>
      </c>
      <c r="U106" s="90">
        <f>SUBTOTAL(9,U103:U105)</f>
        <v>0</v>
      </c>
      <c r="V106" s="91">
        <f>SUBTOTAL(9,V103:V105)</f>
        <v>0</v>
      </c>
      <c r="W106" s="90">
        <f>SUBTOTAL(9,W103:W105)</f>
        <v>1</v>
      </c>
      <c r="X106" s="89">
        <f>SUBTOTAL(9,X103:X105)</f>
        <v>1</v>
      </c>
      <c r="Y106" s="139">
        <f>D106+G106+J106+M106+P106+S106+V106</f>
        <v>79</v>
      </c>
      <c r="Z106" s="88">
        <f>E106+H106+K106+N106+Q106+T106+W106</f>
        <v>25</v>
      </c>
      <c r="AA106" s="87">
        <f>SUM(AA103:AA105)</f>
        <v>104</v>
      </c>
    </row>
    <row r="107" spans="1:27" ht="13.8" thickBot="1" x14ac:dyDescent="0.3">
      <c r="A107" s="114"/>
      <c r="B107" s="113"/>
      <c r="C107" s="13"/>
      <c r="D107" s="44"/>
      <c r="E107" s="43"/>
      <c r="F107" s="43"/>
      <c r="G107" s="43"/>
      <c r="H107" s="103"/>
      <c r="I107" s="43"/>
      <c r="J107" s="43"/>
      <c r="K107" s="43"/>
      <c r="L107" s="43"/>
      <c r="M107" s="43"/>
      <c r="N107" s="103"/>
      <c r="O107" s="43"/>
      <c r="P107" s="43"/>
      <c r="Q107" s="43"/>
      <c r="R107" s="43"/>
      <c r="S107" s="43"/>
      <c r="T107" s="103"/>
      <c r="U107" s="43"/>
      <c r="V107" s="43"/>
      <c r="W107" s="43"/>
      <c r="X107" s="43"/>
      <c r="Y107" s="43"/>
      <c r="Z107" s="102"/>
      <c r="AA107" s="40"/>
    </row>
    <row r="108" spans="1:27" ht="13.8" thickBot="1" x14ac:dyDescent="0.3">
      <c r="A108" s="161" t="s">
        <v>47</v>
      </c>
      <c r="B108" s="160"/>
      <c r="C108" s="160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7"/>
      <c r="AA108" s="156"/>
    </row>
    <row r="109" spans="1:27" x14ac:dyDescent="0.25">
      <c r="A109" s="112" t="s">
        <v>5</v>
      </c>
      <c r="B109" s="113"/>
      <c r="C109" s="12">
        <v>7</v>
      </c>
      <c r="D109" s="112">
        <f>D104+D84+D105+D90+D91+D95+D97+D82+D103+D78</f>
        <v>379</v>
      </c>
      <c r="E109" s="112">
        <f>E104+E84+E105+E90+E91+E95+E97+E82+E103+E78</f>
        <v>55</v>
      </c>
      <c r="F109" s="112">
        <f>F104+F84+F105+F90+F91+F95+F97+F82+F103+F78</f>
        <v>434</v>
      </c>
      <c r="G109" s="155">
        <f>G104+G84+G105+G90+G91+G95+G97+G82+G103+G78</f>
        <v>17</v>
      </c>
      <c r="H109" s="154">
        <f>H104+H84+H105+H90+H91+H95+H97+H82+H103+H78</f>
        <v>5</v>
      </c>
      <c r="I109" s="153">
        <f>I104+I84+I105+I90+I91+I95+I97+I82+I103+I78</f>
        <v>22</v>
      </c>
      <c r="J109" s="112">
        <f>J104+J84+J105+J90+J91+J95+J97+J82+J103+J78</f>
        <v>3</v>
      </c>
      <c r="K109" s="112">
        <f>K104+K84+K105+K90+K91+K95+K97+K82+K103+K78</f>
        <v>0</v>
      </c>
      <c r="L109" s="112">
        <f>L104+L84+L105+L90+L91+L95+L97+L82+L103+L78</f>
        <v>3</v>
      </c>
      <c r="M109" s="155">
        <f>M104+M84+M105+M90+M91+M95+M97+M82+M103+M78</f>
        <v>4</v>
      </c>
      <c r="N109" s="154">
        <f>N104+N84+N105+N90+N91+N95+N97+N82+N103+N78</f>
        <v>0</v>
      </c>
      <c r="O109" s="153">
        <f>O104+O84+O105+O90+O91+O95+O97+O82+O103+O78</f>
        <v>4</v>
      </c>
      <c r="P109" s="112">
        <f>P104+P84+P105+P90+P91+P95+P97+P82+P103+P78</f>
        <v>2</v>
      </c>
      <c r="Q109" s="112">
        <f>Q104+Q84+Q105+Q90+Q91+Q95+Q97+Q82+Q103+Q78</f>
        <v>1</v>
      </c>
      <c r="R109" s="112">
        <f>R104+R84+R105+R90+R91+R95+R97+R82+R103+R78</f>
        <v>3</v>
      </c>
      <c r="S109" s="155">
        <f>S104+S84+S105+S90+S91+S95+S97+S82+S103+S78</f>
        <v>5</v>
      </c>
      <c r="T109" s="154">
        <f>T104+T84+T105+T90+T91+T95+T97+T82+T103+T78</f>
        <v>1</v>
      </c>
      <c r="U109" s="153">
        <f>U104+U84+U105+U90+U91+U95+U97+U82+U103+U78</f>
        <v>6</v>
      </c>
      <c r="V109" s="155">
        <f>V104+V84+V105+V90+V91+V95+V97+V82+V103+V78</f>
        <v>10</v>
      </c>
      <c r="W109" s="154">
        <f>W104+W84+W105+W90+W91+W95+W97+W82+W103+W78</f>
        <v>4</v>
      </c>
      <c r="X109" s="153">
        <f>X104+X84+X105+X90+X91+X95+X97+X82+X103+X78</f>
        <v>14</v>
      </c>
      <c r="Y109" s="155">
        <f>Y104+Y84+Y105+Y90+Y91+Y95+Y97+Y82+Y103+Y78</f>
        <v>420</v>
      </c>
      <c r="Z109" s="154">
        <f>Z104+Z84+Z105+Z90+Z91+Z95+Z97+Z82+Z103+Z78</f>
        <v>66</v>
      </c>
      <c r="AA109" s="153">
        <f>AA104+AA84+AA105+AA90+AA91+AA95+AA97+AA82+AA103+AA78</f>
        <v>486</v>
      </c>
    </row>
    <row r="110" spans="1:27" x14ac:dyDescent="0.25">
      <c r="A110" s="112" t="s">
        <v>46</v>
      </c>
      <c r="B110" s="113"/>
      <c r="C110" s="12" t="s">
        <v>45</v>
      </c>
      <c r="D110" s="14">
        <f>D86+D98+D99</f>
        <v>62</v>
      </c>
      <c r="E110" s="14">
        <f>E86+E98+E99</f>
        <v>13</v>
      </c>
      <c r="F110" s="10">
        <f>F86+F98+F99</f>
        <v>75</v>
      </c>
      <c r="G110" s="76">
        <f>G86+G98+G99</f>
        <v>6</v>
      </c>
      <c r="H110" s="14">
        <f>H86+H98+H99</f>
        <v>1</v>
      </c>
      <c r="I110" s="10">
        <f>I86+I98+I99</f>
        <v>7</v>
      </c>
      <c r="J110" s="76">
        <f>J86+J98+J99</f>
        <v>0</v>
      </c>
      <c r="K110" s="14">
        <f>K86+K98+K99</f>
        <v>0</v>
      </c>
      <c r="L110" s="10">
        <f>L86+L98+L99</f>
        <v>0</v>
      </c>
      <c r="M110" s="76">
        <f>M86+M98+M99</f>
        <v>1</v>
      </c>
      <c r="N110" s="14">
        <f>N86+N98+N99</f>
        <v>0</v>
      </c>
      <c r="O110" s="10">
        <f>O86+O98+O99</f>
        <v>1</v>
      </c>
      <c r="P110" s="76">
        <f>P86+P98+P99</f>
        <v>2</v>
      </c>
      <c r="Q110" s="14">
        <f>Q86+Q98+Q99</f>
        <v>0</v>
      </c>
      <c r="R110" s="10">
        <f>R86+R98+R99</f>
        <v>2</v>
      </c>
      <c r="S110" s="138">
        <f>S86+S98+S99</f>
        <v>0</v>
      </c>
      <c r="T110" s="137">
        <f>T86+T98+T99</f>
        <v>0</v>
      </c>
      <c r="U110" s="10">
        <f>U86+U98+U99</f>
        <v>0</v>
      </c>
      <c r="V110" s="138">
        <f>V86+V98+V99</f>
        <v>3</v>
      </c>
      <c r="W110" s="137">
        <f>W86+W98+W99</f>
        <v>1</v>
      </c>
      <c r="X110" s="10">
        <f>X86+X98+X99</f>
        <v>4</v>
      </c>
      <c r="Y110" s="15">
        <f>Y86+Y98+Y99</f>
        <v>74</v>
      </c>
      <c r="Z110" s="9">
        <f>Z86+Z98+Z99</f>
        <v>15</v>
      </c>
      <c r="AA110" s="8">
        <f>AA86+AA98+AA99</f>
        <v>89</v>
      </c>
    </row>
    <row r="111" spans="1:27" x14ac:dyDescent="0.25">
      <c r="A111" s="112" t="s">
        <v>2</v>
      </c>
      <c r="B111" s="113"/>
      <c r="C111" s="12">
        <v>8</v>
      </c>
      <c r="D111" s="14">
        <f>D85</f>
        <v>58</v>
      </c>
      <c r="E111" s="14">
        <f>E85</f>
        <v>13</v>
      </c>
      <c r="F111" s="10">
        <f>F85</f>
        <v>71</v>
      </c>
      <c r="G111" s="112">
        <f>G85</f>
        <v>6</v>
      </c>
      <c r="H111" s="112">
        <f>H85</f>
        <v>1</v>
      </c>
      <c r="I111" s="151">
        <f>I85</f>
        <v>7</v>
      </c>
      <c r="J111" s="76">
        <f>J85</f>
        <v>0</v>
      </c>
      <c r="K111" s="14">
        <f>K85</f>
        <v>0</v>
      </c>
      <c r="L111" s="10">
        <f>L85</f>
        <v>0</v>
      </c>
      <c r="M111" s="76">
        <f>M85</f>
        <v>1</v>
      </c>
      <c r="N111" s="112">
        <f>N85</f>
        <v>0</v>
      </c>
      <c r="O111" s="151">
        <f>O85</f>
        <v>1</v>
      </c>
      <c r="P111" s="76">
        <f>P85</f>
        <v>2</v>
      </c>
      <c r="Q111" s="14">
        <f>Q85</f>
        <v>0</v>
      </c>
      <c r="R111" s="10">
        <f>R85</f>
        <v>2</v>
      </c>
      <c r="S111" s="152">
        <f>S85</f>
        <v>0</v>
      </c>
      <c r="T111" s="152">
        <f>T85</f>
        <v>0</v>
      </c>
      <c r="U111" s="151">
        <f>U85</f>
        <v>0</v>
      </c>
      <c r="V111" s="138">
        <f>V85</f>
        <v>3</v>
      </c>
      <c r="W111" s="137">
        <f>W85</f>
        <v>1</v>
      </c>
      <c r="X111" s="10">
        <f>X85</f>
        <v>4</v>
      </c>
      <c r="Y111" s="150">
        <f>Y85</f>
        <v>70</v>
      </c>
      <c r="Z111" s="150">
        <f>Z85</f>
        <v>15</v>
      </c>
      <c r="AA111" s="8">
        <f>AA85</f>
        <v>85</v>
      </c>
    </row>
    <row r="112" spans="1:27" ht="13.8" thickBot="1" x14ac:dyDescent="0.3">
      <c r="A112" s="112" t="s">
        <v>1</v>
      </c>
      <c r="B112" s="113"/>
      <c r="C112" s="128">
        <v>9</v>
      </c>
      <c r="D112" s="112">
        <f>D87+D100+D79+D92</f>
        <v>5</v>
      </c>
      <c r="E112" s="112">
        <f>E87+E100+E79+E92</f>
        <v>2</v>
      </c>
      <c r="F112" s="10">
        <f>F87+F100+F79+F92</f>
        <v>7</v>
      </c>
      <c r="G112" s="112">
        <f>G87+G100+G79+G92</f>
        <v>0</v>
      </c>
      <c r="H112" s="112">
        <f>H87+H100+H79+H92</f>
        <v>0</v>
      </c>
      <c r="I112" s="10">
        <f>I87+I100+I79+I92</f>
        <v>0</v>
      </c>
      <c r="J112" s="76">
        <f>J87+J100+J79+J92</f>
        <v>0</v>
      </c>
      <c r="K112" s="14">
        <f>K87+K100+K79+K92</f>
        <v>0</v>
      </c>
      <c r="L112" s="10">
        <f>L87+L100+L79+L92</f>
        <v>0</v>
      </c>
      <c r="M112" s="76">
        <f>M87+M100+M79+M92</f>
        <v>0</v>
      </c>
      <c r="N112" s="112">
        <f>N87+N100+N79+N92</f>
        <v>0</v>
      </c>
      <c r="O112" s="151">
        <f>O87+O100+O79+O92</f>
        <v>0</v>
      </c>
      <c r="P112" s="76">
        <f>P87+P100+P79+P92</f>
        <v>0</v>
      </c>
      <c r="Q112" s="14">
        <f>Q87+Q100+Q79+Q92</f>
        <v>0</v>
      </c>
      <c r="R112" s="10">
        <f>R87+R100+R79+R92</f>
        <v>0</v>
      </c>
      <c r="S112" s="152">
        <f>S87+S100+S79+S92</f>
        <v>0</v>
      </c>
      <c r="T112" s="152">
        <f>T87+T100+T79+T92</f>
        <v>0</v>
      </c>
      <c r="U112" s="151">
        <f>U87+U100+U79+U92</f>
        <v>0</v>
      </c>
      <c r="V112" s="138">
        <f>V87+V100+V79+V92</f>
        <v>0</v>
      </c>
      <c r="W112" s="137">
        <f>W87+W100+W79+W92</f>
        <v>0</v>
      </c>
      <c r="X112" s="10">
        <f>X87+X100+X79+X92</f>
        <v>0</v>
      </c>
      <c r="Y112" s="150">
        <f>Y87+Y100+Y79+Y92</f>
        <v>5</v>
      </c>
      <c r="Z112" s="150">
        <f>Z87+Z100+Z79+Z92</f>
        <v>2</v>
      </c>
      <c r="AA112" s="8">
        <f>AA87+AA100+AA79+AA92</f>
        <v>7</v>
      </c>
    </row>
    <row r="113" spans="1:27" ht="13.8" thickBot="1" x14ac:dyDescent="0.3">
      <c r="A113" s="146" t="s">
        <v>0</v>
      </c>
      <c r="B113" s="149"/>
      <c r="C113" s="149"/>
      <c r="D113" s="148">
        <f>SUBTOTAL(9,D76:D108)</f>
        <v>615</v>
      </c>
      <c r="E113" s="145">
        <f>SUBTOTAL(9,E76:E108)</f>
        <v>96</v>
      </c>
      <c r="F113" s="144">
        <f>SUBTOTAL(9,F76:F108)</f>
        <v>711</v>
      </c>
      <c r="G113" s="147">
        <f>SUBTOTAL(9,G76:G108)</f>
        <v>39</v>
      </c>
      <c r="H113" s="145">
        <f>SUBTOTAL(9,H76:H108)</f>
        <v>10</v>
      </c>
      <c r="I113" s="144">
        <f>SUBTOTAL(9,I76:I108)</f>
        <v>49</v>
      </c>
      <c r="J113" s="146">
        <f>SUBTOTAL(9,J76:J108)</f>
        <v>3</v>
      </c>
      <c r="K113" s="145">
        <f>SUBTOTAL(9,K76:K108)</f>
        <v>0</v>
      </c>
      <c r="L113" s="145">
        <f>SUBTOTAL(9,L76:L108)</f>
        <v>3</v>
      </c>
      <c r="M113" s="146">
        <f>SUBTOTAL(9,M76:M108)</f>
        <v>8</v>
      </c>
      <c r="N113" s="145">
        <f>SUBTOTAL(9,N76:N108)</f>
        <v>0</v>
      </c>
      <c r="O113" s="144">
        <f>SUBTOTAL(9,O76:O108)</f>
        <v>8</v>
      </c>
      <c r="P113" s="146">
        <f>SUBTOTAL(9,P76:P108)</f>
        <v>6</v>
      </c>
      <c r="Q113" s="145">
        <f>SUBTOTAL(9,Q76:Q108)</f>
        <v>1</v>
      </c>
      <c r="R113" s="144">
        <f>SUBTOTAL(9,R76:R108)</f>
        <v>7</v>
      </c>
      <c r="S113" s="147">
        <f>SUBTOTAL(9,S76:S108)</f>
        <v>5</v>
      </c>
      <c r="T113" s="145">
        <f>SUBTOTAL(9,T76:T108)</f>
        <v>1</v>
      </c>
      <c r="U113" s="144">
        <f>SUBTOTAL(9,U76:U108)</f>
        <v>6</v>
      </c>
      <c r="V113" s="146">
        <f>SUBTOTAL(9,V76:V108)</f>
        <v>18</v>
      </c>
      <c r="W113" s="145">
        <f>SUBTOTAL(9,W76:W108)</f>
        <v>8</v>
      </c>
      <c r="X113" s="144">
        <f>SUBTOTAL(9,X76:X108)</f>
        <v>26</v>
      </c>
      <c r="Y113" s="145">
        <f>SUM(Y109:Y112)</f>
        <v>569</v>
      </c>
      <c r="Z113" s="145">
        <f>SUM(Z109:Z112)</f>
        <v>98</v>
      </c>
      <c r="AA113" s="144">
        <f>SUM(AA109:AA112)</f>
        <v>667</v>
      </c>
    </row>
    <row r="114" spans="1:27" s="59" customFormat="1" ht="13.8" thickBot="1" x14ac:dyDescent="0.3">
      <c r="A114" s="64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</row>
    <row r="115" spans="1:27" ht="13.8" thickBot="1" x14ac:dyDescent="0.3">
      <c r="A115" s="143" t="s">
        <v>44</v>
      </c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1"/>
    </row>
    <row r="116" spans="1:27" x14ac:dyDescent="0.25">
      <c r="A116" s="114"/>
      <c r="B116" s="113"/>
      <c r="C116" s="13"/>
      <c r="D116" s="25"/>
      <c r="E116" s="24"/>
      <c r="F116" s="23"/>
      <c r="G116" s="26"/>
      <c r="H116" s="26"/>
      <c r="I116" s="26"/>
      <c r="J116" s="25"/>
      <c r="K116" s="24"/>
      <c r="L116" s="23"/>
      <c r="M116" s="25"/>
      <c r="N116" s="26"/>
      <c r="O116" s="26"/>
      <c r="P116" s="25"/>
      <c r="Q116" s="24"/>
      <c r="R116" s="23"/>
      <c r="S116" s="26"/>
      <c r="T116" s="26"/>
      <c r="U116" s="26"/>
      <c r="V116" s="25"/>
      <c r="W116" s="24"/>
      <c r="X116" s="23"/>
      <c r="Y116" s="22"/>
      <c r="Z116" s="22"/>
      <c r="AA116" s="21"/>
    </row>
    <row r="117" spans="1:27" s="45" customFormat="1" x14ac:dyDescent="0.25">
      <c r="A117" s="100" t="s">
        <v>43</v>
      </c>
      <c r="B117" s="99">
        <v>5520</v>
      </c>
      <c r="C117" s="51">
        <v>7</v>
      </c>
      <c r="D117" s="50">
        <v>0</v>
      </c>
      <c r="E117" s="49">
        <v>14</v>
      </c>
      <c r="F117" s="48">
        <f>D117+E117</f>
        <v>14</v>
      </c>
      <c r="G117" s="98">
        <v>0</v>
      </c>
      <c r="H117" s="98">
        <v>1</v>
      </c>
      <c r="I117" s="97">
        <f>G117+H117</f>
        <v>1</v>
      </c>
      <c r="J117" s="50"/>
      <c r="K117" s="49"/>
      <c r="L117" s="48">
        <f>J117+K117</f>
        <v>0</v>
      </c>
      <c r="M117" s="50">
        <v>4</v>
      </c>
      <c r="N117" s="98">
        <v>2</v>
      </c>
      <c r="O117" s="97">
        <f>M117+N117</f>
        <v>6</v>
      </c>
      <c r="P117" s="50"/>
      <c r="Q117" s="49"/>
      <c r="R117" s="48">
        <f>P117+Q117</f>
        <v>0</v>
      </c>
      <c r="S117" s="98">
        <v>10</v>
      </c>
      <c r="T117" s="98">
        <v>6</v>
      </c>
      <c r="U117" s="97">
        <f>S117+T117</f>
        <v>16</v>
      </c>
      <c r="V117" s="50">
        <v>0</v>
      </c>
      <c r="W117" s="49">
        <v>2</v>
      </c>
      <c r="X117" s="48">
        <f>V117+W117</f>
        <v>2</v>
      </c>
      <c r="Y117" s="135">
        <f>D117+G117+J117+M117+P117+S117+V117</f>
        <v>14</v>
      </c>
      <c r="Z117" s="135">
        <f>E117+H117+K117+N117+Q117+T117+W117</f>
        <v>25</v>
      </c>
      <c r="AA117" s="46">
        <f>Y117+Z117</f>
        <v>39</v>
      </c>
    </row>
    <row r="118" spans="1:27" s="45" customFormat="1" x14ac:dyDescent="0.25">
      <c r="A118" s="100" t="s">
        <v>42</v>
      </c>
      <c r="B118" s="99">
        <v>5580</v>
      </c>
      <c r="C118" s="51">
        <v>7</v>
      </c>
      <c r="D118" s="50">
        <v>1</v>
      </c>
      <c r="E118" s="49">
        <v>4</v>
      </c>
      <c r="F118" s="48">
        <f>D118+E118</f>
        <v>5</v>
      </c>
      <c r="G118" s="98"/>
      <c r="H118" s="98"/>
      <c r="I118" s="97">
        <f>G118+H118</f>
        <v>0</v>
      </c>
      <c r="J118" s="50"/>
      <c r="K118" s="49"/>
      <c r="L118" s="48">
        <f>J118+K118</f>
        <v>0</v>
      </c>
      <c r="M118" s="50"/>
      <c r="N118" s="98"/>
      <c r="O118" s="97">
        <f>M118+N118</f>
        <v>0</v>
      </c>
      <c r="P118" s="50"/>
      <c r="Q118" s="49"/>
      <c r="R118" s="48">
        <f>P118+Q118</f>
        <v>0</v>
      </c>
      <c r="S118" s="98">
        <v>1</v>
      </c>
      <c r="T118" s="98">
        <v>0</v>
      </c>
      <c r="U118" s="97">
        <f>S118+T118</f>
        <v>1</v>
      </c>
      <c r="V118" s="50"/>
      <c r="W118" s="49"/>
      <c r="X118" s="48">
        <f>V118+W118</f>
        <v>0</v>
      </c>
      <c r="Y118" s="135">
        <f>D118+G118+J118+M118+P118+S118+V118</f>
        <v>2</v>
      </c>
      <c r="Z118" s="135">
        <f>E118+H118+K118+N118+Q118+T118+W118</f>
        <v>4</v>
      </c>
      <c r="AA118" s="46">
        <f>Y118+Z118</f>
        <v>6</v>
      </c>
    </row>
    <row r="119" spans="1:27" s="45" customFormat="1" x14ac:dyDescent="0.25">
      <c r="A119" s="100" t="s">
        <v>41</v>
      </c>
      <c r="B119" s="99">
        <v>5600</v>
      </c>
      <c r="C119" s="51">
        <v>7</v>
      </c>
      <c r="D119" s="50">
        <v>1</v>
      </c>
      <c r="E119" s="49">
        <v>2</v>
      </c>
      <c r="F119" s="48">
        <f>D119+E119</f>
        <v>3</v>
      </c>
      <c r="G119" s="98"/>
      <c r="H119" s="98"/>
      <c r="I119" s="97">
        <f>G119+H119</f>
        <v>0</v>
      </c>
      <c r="J119" s="50"/>
      <c r="K119" s="49"/>
      <c r="L119" s="48">
        <f>J119+K119</f>
        <v>0</v>
      </c>
      <c r="M119" s="50"/>
      <c r="N119" s="98"/>
      <c r="O119" s="97">
        <f>M119+N119</f>
        <v>0</v>
      </c>
      <c r="P119" s="50"/>
      <c r="Q119" s="49"/>
      <c r="R119" s="48">
        <f>P119+Q119</f>
        <v>0</v>
      </c>
      <c r="S119" s="98"/>
      <c r="T119" s="98"/>
      <c r="U119" s="97">
        <f>S119+T119</f>
        <v>0</v>
      </c>
      <c r="V119" s="50"/>
      <c r="W119" s="49"/>
      <c r="X119" s="48">
        <f>V119+W119</f>
        <v>0</v>
      </c>
      <c r="Y119" s="135">
        <f>D119+G119+J119+M119+P119+S119+V119</f>
        <v>1</v>
      </c>
      <c r="Z119" s="135">
        <f>E119+H119+K119+N119+Q119+T119+W119</f>
        <v>2</v>
      </c>
      <c r="AA119" s="46">
        <f>Y119+Z119</f>
        <v>3</v>
      </c>
    </row>
    <row r="120" spans="1:27" s="45" customFormat="1" ht="13.8" thickBot="1" x14ac:dyDescent="0.3">
      <c r="A120" s="100" t="s">
        <v>40</v>
      </c>
      <c r="B120" s="99">
        <v>5620</v>
      </c>
      <c r="C120" s="51">
        <v>7</v>
      </c>
      <c r="D120" s="50">
        <v>1</v>
      </c>
      <c r="E120" s="49">
        <v>5</v>
      </c>
      <c r="F120" s="48">
        <f>D120+E120</f>
        <v>6</v>
      </c>
      <c r="G120" s="98"/>
      <c r="H120" s="98"/>
      <c r="I120" s="97">
        <f>G120+H120</f>
        <v>0</v>
      </c>
      <c r="J120" s="50"/>
      <c r="K120" s="49"/>
      <c r="L120" s="48">
        <f>J120+K120</f>
        <v>0</v>
      </c>
      <c r="M120" s="50"/>
      <c r="N120" s="98"/>
      <c r="O120" s="97">
        <f>M120+N120</f>
        <v>0</v>
      </c>
      <c r="P120" s="50"/>
      <c r="Q120" s="49"/>
      <c r="R120" s="140">
        <f>P120+Q120</f>
        <v>0</v>
      </c>
      <c r="S120" s="98">
        <v>1</v>
      </c>
      <c r="T120" s="98">
        <v>2</v>
      </c>
      <c r="U120" s="97">
        <f>S120+T120</f>
        <v>3</v>
      </c>
      <c r="V120" s="50"/>
      <c r="W120" s="49"/>
      <c r="X120" s="48">
        <f>V120+W120</f>
        <v>0</v>
      </c>
      <c r="Y120" s="135">
        <f>D120+G120+J120+M120+P120+S120+V120</f>
        <v>2</v>
      </c>
      <c r="Z120" s="135">
        <f>E120+H120+K120+N120+Q120+T120+W120</f>
        <v>7</v>
      </c>
      <c r="AA120" s="46">
        <f>Y120+Z120</f>
        <v>9</v>
      </c>
    </row>
    <row r="121" spans="1:27" ht="13.8" thickBot="1" x14ac:dyDescent="0.3">
      <c r="A121" s="93" t="s">
        <v>39</v>
      </c>
      <c r="B121" s="92"/>
      <c r="C121" s="92"/>
      <c r="D121" s="91">
        <f>SUBTOTAL(9,D117:D120)</f>
        <v>3</v>
      </c>
      <c r="E121" s="90">
        <f>SUBTOTAL(9,E117:E120)</f>
        <v>25</v>
      </c>
      <c r="F121" s="89">
        <f>SUBTOTAL(9,F117:F120)</f>
        <v>28</v>
      </c>
      <c r="G121" s="91">
        <f>SUBTOTAL(9,G117:G120)</f>
        <v>0</v>
      </c>
      <c r="H121" s="90">
        <f>SUBTOTAL(9,H117:H120)</f>
        <v>1</v>
      </c>
      <c r="I121" s="89">
        <f>SUBTOTAL(9,I117:I120)</f>
        <v>1</v>
      </c>
      <c r="J121" s="91">
        <f>SUBTOTAL(9,J117:J120)</f>
        <v>0</v>
      </c>
      <c r="K121" s="90">
        <f>SUBTOTAL(9,K117:K120)</f>
        <v>0</v>
      </c>
      <c r="L121" s="89">
        <f>SUBTOTAL(9,L117:L120)</f>
        <v>0</v>
      </c>
      <c r="M121" s="91">
        <f>SUBTOTAL(9,M117:M120)</f>
        <v>4</v>
      </c>
      <c r="N121" s="90">
        <f>SUBTOTAL(9,N117:N120)</f>
        <v>2</v>
      </c>
      <c r="O121" s="89">
        <f>SUBTOTAL(9,O117:O120)</f>
        <v>6</v>
      </c>
      <c r="P121" s="91">
        <f>SUBTOTAL(9,P117:P120)</f>
        <v>0</v>
      </c>
      <c r="Q121" s="90">
        <f>SUBTOTAL(9,Q117:Q120)</f>
        <v>0</v>
      </c>
      <c r="R121" s="89">
        <f>SUBTOTAL(9,R117:R120)</f>
        <v>0</v>
      </c>
      <c r="S121" s="91">
        <f>SUBTOTAL(9,S117:S120)</f>
        <v>12</v>
      </c>
      <c r="T121" s="90">
        <f>SUBTOTAL(9,T117:T120)</f>
        <v>8</v>
      </c>
      <c r="U121" s="89">
        <f>SUBTOTAL(9,U117:U120)</f>
        <v>20</v>
      </c>
      <c r="V121" s="91">
        <f>SUBTOTAL(9,V117:V120)</f>
        <v>0</v>
      </c>
      <c r="W121" s="90">
        <f>SUBTOTAL(9,W117:W120)</f>
        <v>2</v>
      </c>
      <c r="X121" s="89">
        <f>SUBTOTAL(9,X117:X120)</f>
        <v>2</v>
      </c>
      <c r="Y121" s="139">
        <f>D121+G121+J121+M121+P121+S121+V121</f>
        <v>19</v>
      </c>
      <c r="Z121" s="88">
        <f>E121+H121+K121+N121+Q121+T121+W121</f>
        <v>38</v>
      </c>
      <c r="AA121" s="87">
        <f>SUBTOTAL(9,AA117:AA120)</f>
        <v>57</v>
      </c>
    </row>
    <row r="122" spans="1:27" x14ac:dyDescent="0.25">
      <c r="A122" s="14"/>
      <c r="B122" s="13"/>
      <c r="C122" s="13"/>
      <c r="D122" s="44"/>
      <c r="E122" s="43"/>
      <c r="F122" s="42"/>
      <c r="G122" s="43"/>
      <c r="H122" s="43"/>
      <c r="I122" s="43"/>
      <c r="J122" s="44"/>
      <c r="K122" s="43"/>
      <c r="L122" s="42"/>
      <c r="M122" s="44"/>
      <c r="N122" s="43"/>
      <c r="O122" s="43"/>
      <c r="P122" s="44"/>
      <c r="Q122" s="43"/>
      <c r="R122" s="42"/>
      <c r="S122" s="43"/>
      <c r="T122" s="43"/>
      <c r="U122" s="43"/>
      <c r="V122" s="44"/>
      <c r="W122" s="43"/>
      <c r="X122" s="42"/>
      <c r="Y122" s="41"/>
      <c r="Z122" s="41"/>
      <c r="AA122" s="40"/>
    </row>
    <row r="123" spans="1:27" s="136" customFormat="1" x14ac:dyDescent="0.25">
      <c r="A123" s="14" t="s">
        <v>38</v>
      </c>
      <c r="B123" s="13">
        <v>5540</v>
      </c>
      <c r="C123" s="13">
        <v>7</v>
      </c>
      <c r="D123" s="138">
        <v>0</v>
      </c>
      <c r="E123" s="137">
        <v>17</v>
      </c>
      <c r="F123" s="10">
        <f>D123+E123</f>
        <v>17</v>
      </c>
      <c r="G123" s="137">
        <v>0</v>
      </c>
      <c r="H123" s="137">
        <v>1</v>
      </c>
      <c r="I123" s="11">
        <f>G123+H123</f>
        <v>1</v>
      </c>
      <c r="J123" s="138"/>
      <c r="K123" s="137"/>
      <c r="L123" s="10">
        <f>J123+K123</f>
        <v>0</v>
      </c>
      <c r="M123" s="138">
        <v>2</v>
      </c>
      <c r="N123" s="137">
        <v>2</v>
      </c>
      <c r="O123" s="11">
        <f>M123+N123</f>
        <v>4</v>
      </c>
      <c r="P123" s="138"/>
      <c r="Q123" s="137"/>
      <c r="R123" s="10">
        <f>P123+Q123</f>
        <v>0</v>
      </c>
      <c r="S123" s="137">
        <v>3</v>
      </c>
      <c r="T123" s="137">
        <v>8</v>
      </c>
      <c r="U123" s="11">
        <f>S123+T123</f>
        <v>11</v>
      </c>
      <c r="V123" s="138">
        <v>0</v>
      </c>
      <c r="W123" s="137">
        <v>1</v>
      </c>
      <c r="X123" s="10">
        <f>V123+W123</f>
        <v>1</v>
      </c>
      <c r="Y123" s="9">
        <f>D123+G123+J123+M123+P123+S123+V123</f>
        <v>5</v>
      </c>
      <c r="Z123" s="9">
        <f>E123+H123+K123+N123+Q123+T123+W123</f>
        <v>29</v>
      </c>
      <c r="AA123" s="8">
        <f>F123+I123+L123+O123+R123+U123+X123</f>
        <v>34</v>
      </c>
    </row>
    <row r="124" spans="1:27" x14ac:dyDescent="0.25">
      <c r="A124" s="14"/>
      <c r="B124" s="13"/>
      <c r="C124" s="13"/>
      <c r="D124" s="44"/>
      <c r="E124" s="43"/>
      <c r="F124" s="42"/>
      <c r="G124" s="43"/>
      <c r="H124" s="43"/>
      <c r="I124" s="43"/>
      <c r="J124" s="44"/>
      <c r="K124" s="43"/>
      <c r="L124" s="42"/>
      <c r="M124" s="44"/>
      <c r="N124" s="43"/>
      <c r="O124" s="43"/>
      <c r="P124" s="44"/>
      <c r="Q124" s="43"/>
      <c r="R124" s="42"/>
      <c r="S124" s="43"/>
      <c r="T124" s="43"/>
      <c r="U124" s="43"/>
      <c r="V124" s="44"/>
      <c r="W124" s="43"/>
      <c r="X124" s="42"/>
      <c r="Y124" s="41"/>
      <c r="Z124" s="41"/>
      <c r="AA124" s="40"/>
    </row>
    <row r="125" spans="1:27" s="45" customFormat="1" x14ac:dyDescent="0.25">
      <c r="A125" s="52" t="s">
        <v>37</v>
      </c>
      <c r="B125" s="51">
        <v>5180</v>
      </c>
      <c r="C125" s="51">
        <v>7</v>
      </c>
      <c r="D125" s="50">
        <v>0</v>
      </c>
      <c r="E125" s="49">
        <v>5</v>
      </c>
      <c r="F125" s="48">
        <f>D125+E125</f>
        <v>5</v>
      </c>
      <c r="G125" s="98"/>
      <c r="H125" s="98"/>
      <c r="I125" s="97">
        <f>G125+H125</f>
        <v>0</v>
      </c>
      <c r="J125" s="50"/>
      <c r="K125" s="49"/>
      <c r="L125" s="48">
        <f>J125+K125</f>
        <v>0</v>
      </c>
      <c r="M125" s="50">
        <v>0</v>
      </c>
      <c r="N125" s="98">
        <v>2</v>
      </c>
      <c r="O125" s="97">
        <f>M125+N125</f>
        <v>2</v>
      </c>
      <c r="P125" s="50"/>
      <c r="Q125" s="49"/>
      <c r="R125" s="48">
        <f>P125+Q125</f>
        <v>0</v>
      </c>
      <c r="S125" s="98"/>
      <c r="T125" s="98"/>
      <c r="U125" s="97">
        <f>S125+T125</f>
        <v>0</v>
      </c>
      <c r="V125" s="50">
        <v>0</v>
      </c>
      <c r="W125" s="49">
        <v>1</v>
      </c>
      <c r="X125" s="48">
        <f>V125+W125</f>
        <v>1</v>
      </c>
      <c r="Y125" s="135">
        <f>D125+G125+J125+M125+P125+S125+V125</f>
        <v>0</v>
      </c>
      <c r="Z125" s="135">
        <f>E125+H125+K125+N125+Q125+T125+W125</f>
        <v>8</v>
      </c>
      <c r="AA125" s="46">
        <f>F125+I125+L125+O125+R125+U125+X125</f>
        <v>8</v>
      </c>
    </row>
    <row r="126" spans="1:27" s="45" customFormat="1" ht="13.8" thickBot="1" x14ac:dyDescent="0.3">
      <c r="A126" s="52" t="s">
        <v>36</v>
      </c>
      <c r="B126" s="51">
        <v>5180</v>
      </c>
      <c r="C126" s="51">
        <v>9</v>
      </c>
      <c r="D126" s="50">
        <v>0</v>
      </c>
      <c r="E126" s="49">
        <v>1</v>
      </c>
      <c r="F126" s="48">
        <f>D126+E126</f>
        <v>1</v>
      </c>
      <c r="G126" s="49"/>
      <c r="H126" s="49"/>
      <c r="I126" s="54">
        <f>G126+H126</f>
        <v>0</v>
      </c>
      <c r="J126" s="50"/>
      <c r="K126" s="49"/>
      <c r="L126" s="48">
        <f>J126+K126</f>
        <v>0</v>
      </c>
      <c r="M126" s="50">
        <v>1</v>
      </c>
      <c r="N126" s="49">
        <v>2</v>
      </c>
      <c r="O126" s="54">
        <f>M126+N126</f>
        <v>3</v>
      </c>
      <c r="P126" s="50"/>
      <c r="Q126" s="49"/>
      <c r="R126" s="48">
        <f>P126+Q126</f>
        <v>0</v>
      </c>
      <c r="S126" s="49">
        <v>0</v>
      </c>
      <c r="T126" s="49">
        <v>6</v>
      </c>
      <c r="U126" s="54">
        <f>S126+T126</f>
        <v>6</v>
      </c>
      <c r="V126" s="50"/>
      <c r="W126" s="49"/>
      <c r="X126" s="48">
        <f>V126+W126</f>
        <v>0</v>
      </c>
      <c r="Y126" s="47">
        <f>D126+G126+J126+M126+P126+S126+V126</f>
        <v>1</v>
      </c>
      <c r="Z126" s="47">
        <f>E126+H126+K126+N126+Q126+T126+W126</f>
        <v>9</v>
      </c>
      <c r="AA126" s="46">
        <f>F126+I126+L126+O126+R126+U126+X126</f>
        <v>10</v>
      </c>
    </row>
    <row r="127" spans="1:27" ht="13.8" thickBot="1" x14ac:dyDescent="0.3">
      <c r="A127" s="107" t="s">
        <v>35</v>
      </c>
      <c r="B127" s="92"/>
      <c r="C127" s="92"/>
      <c r="D127" s="91">
        <f>SUBTOTAL(9,D125:D126)</f>
        <v>0</v>
      </c>
      <c r="E127" s="90">
        <f>SUBTOTAL(9,E125:E126)</f>
        <v>6</v>
      </c>
      <c r="F127" s="89">
        <f>SUBTOTAL(9,F125:F126)</f>
        <v>6</v>
      </c>
      <c r="G127" s="90">
        <f>SUBTOTAL(9,G125:G126)</f>
        <v>0</v>
      </c>
      <c r="H127" s="90">
        <f>SUBTOTAL(9,H125:H126)</f>
        <v>0</v>
      </c>
      <c r="I127" s="90">
        <f>SUBTOTAL(9,I125:I126)</f>
        <v>0</v>
      </c>
      <c r="J127" s="91">
        <f>SUBTOTAL(9,J125:J126)</f>
        <v>0</v>
      </c>
      <c r="K127" s="90">
        <f>SUBTOTAL(9,K125:K126)</f>
        <v>0</v>
      </c>
      <c r="L127" s="89">
        <f>SUBTOTAL(9,L125:L126)</f>
        <v>0</v>
      </c>
      <c r="M127" s="91">
        <f>SUBTOTAL(9,M125:M126)</f>
        <v>1</v>
      </c>
      <c r="N127" s="90">
        <f>SUBTOTAL(9,N125:N126)</f>
        <v>4</v>
      </c>
      <c r="O127" s="90">
        <f>SUBTOTAL(9,O125:O126)</f>
        <v>5</v>
      </c>
      <c r="P127" s="91">
        <f>SUBTOTAL(9,P125:P126)</f>
        <v>0</v>
      </c>
      <c r="Q127" s="90">
        <f>SUBTOTAL(9,Q125:Q126)</f>
        <v>0</v>
      </c>
      <c r="R127" s="89">
        <f>SUBTOTAL(9,R125:R126)</f>
        <v>0</v>
      </c>
      <c r="S127" s="90">
        <f>SUBTOTAL(9,S125:S126)</f>
        <v>0</v>
      </c>
      <c r="T127" s="90">
        <f>SUBTOTAL(9,T125:T126)</f>
        <v>6</v>
      </c>
      <c r="U127" s="90">
        <f>SUBTOTAL(9,U125:U126)</f>
        <v>6</v>
      </c>
      <c r="V127" s="91">
        <f>SUBTOTAL(9,V125:V126)</f>
        <v>0</v>
      </c>
      <c r="W127" s="90">
        <f>SUBTOTAL(9,W125:W126)</f>
        <v>1</v>
      </c>
      <c r="X127" s="89">
        <f>SUBTOTAL(9,X125:X126)</f>
        <v>1</v>
      </c>
      <c r="Y127" s="88">
        <f>D127+G127+J127+M127+P127+S127+V127</f>
        <v>1</v>
      </c>
      <c r="Z127" s="88">
        <f>E127+H127+K127+N127+Q127+T127+W127</f>
        <v>17</v>
      </c>
      <c r="AA127" s="87">
        <f>SUBTOTAL(9,AA125:AA126)</f>
        <v>18</v>
      </c>
    </row>
    <row r="128" spans="1:27" x14ac:dyDescent="0.25">
      <c r="A128" s="14"/>
      <c r="B128" s="13"/>
      <c r="C128" s="13"/>
      <c r="D128" s="44"/>
      <c r="E128" s="43"/>
      <c r="F128" s="42"/>
      <c r="G128" s="43"/>
      <c r="H128" s="43"/>
      <c r="I128" s="43"/>
      <c r="J128" s="44"/>
      <c r="K128" s="43"/>
      <c r="L128" s="42"/>
      <c r="M128" s="44"/>
      <c r="N128" s="43"/>
      <c r="O128" s="43"/>
      <c r="P128" s="44"/>
      <c r="Q128" s="43"/>
      <c r="R128" s="42"/>
      <c r="S128" s="43"/>
      <c r="T128" s="43"/>
      <c r="U128" s="43"/>
      <c r="V128" s="44"/>
      <c r="W128" s="43"/>
      <c r="X128" s="42"/>
      <c r="Y128" s="41"/>
      <c r="Z128" s="41"/>
      <c r="AA128" s="40"/>
    </row>
    <row r="129" spans="1:27" s="45" customFormat="1" x14ac:dyDescent="0.25">
      <c r="A129" s="52" t="s">
        <v>34</v>
      </c>
      <c r="B129" s="51">
        <v>5160</v>
      </c>
      <c r="C129" s="51">
        <v>7</v>
      </c>
      <c r="D129" s="50">
        <v>3</v>
      </c>
      <c r="E129" s="49">
        <v>21</v>
      </c>
      <c r="F129" s="48">
        <f>D129+E129</f>
        <v>24</v>
      </c>
      <c r="G129" s="49"/>
      <c r="H129" s="49"/>
      <c r="I129" s="54">
        <f>G129+H129</f>
        <v>0</v>
      </c>
      <c r="J129" s="50"/>
      <c r="K129" s="49"/>
      <c r="L129" s="48">
        <f>J129+K129</f>
        <v>0</v>
      </c>
      <c r="M129" s="50">
        <v>0</v>
      </c>
      <c r="N129" s="49">
        <v>2</v>
      </c>
      <c r="O129" s="54">
        <f>M129+N129</f>
        <v>2</v>
      </c>
      <c r="P129" s="50"/>
      <c r="Q129" s="49"/>
      <c r="R129" s="48">
        <f>P129+Q129</f>
        <v>0</v>
      </c>
      <c r="S129" s="49">
        <v>1</v>
      </c>
      <c r="T129" s="49">
        <v>12</v>
      </c>
      <c r="U129" s="54">
        <f>S129+T129</f>
        <v>13</v>
      </c>
      <c r="V129" s="50">
        <v>1</v>
      </c>
      <c r="W129" s="49">
        <v>4</v>
      </c>
      <c r="X129" s="48">
        <f>V129+W129</f>
        <v>5</v>
      </c>
      <c r="Y129" s="47">
        <f>D129+G129+J129+M129+P129+S129+V129</f>
        <v>5</v>
      </c>
      <c r="Z129" s="47">
        <f>E129+H129+K129+N129+Q129+T129+W129</f>
        <v>39</v>
      </c>
      <c r="AA129" s="46">
        <f>F129+I129+L129+O129+R129+U129+X129</f>
        <v>44</v>
      </c>
    </row>
    <row r="130" spans="1:27" s="45" customFormat="1" ht="13.8" thickBot="1" x14ac:dyDescent="0.3">
      <c r="A130" s="52" t="s">
        <v>33</v>
      </c>
      <c r="B130" s="51">
        <v>5160</v>
      </c>
      <c r="C130" s="51">
        <v>9</v>
      </c>
      <c r="D130" s="50">
        <v>0</v>
      </c>
      <c r="E130" s="49">
        <v>1</v>
      </c>
      <c r="F130" s="48">
        <f>D130+E130</f>
        <v>1</v>
      </c>
      <c r="G130" s="49"/>
      <c r="H130" s="49"/>
      <c r="I130" s="54">
        <f>G130+H130</f>
        <v>0</v>
      </c>
      <c r="J130" s="50"/>
      <c r="K130" s="49"/>
      <c r="L130" s="48">
        <f>J130+K130</f>
        <v>0</v>
      </c>
      <c r="M130" s="50"/>
      <c r="N130" s="49"/>
      <c r="O130" s="54">
        <f>M130+N130</f>
        <v>0</v>
      </c>
      <c r="P130" s="50"/>
      <c r="Q130" s="49"/>
      <c r="R130" s="48">
        <f>P130+Q130</f>
        <v>0</v>
      </c>
      <c r="S130" s="49">
        <v>2</v>
      </c>
      <c r="T130" s="49">
        <v>4</v>
      </c>
      <c r="U130" s="54">
        <f>S130+T130</f>
        <v>6</v>
      </c>
      <c r="V130" s="50"/>
      <c r="W130" s="49"/>
      <c r="X130" s="48">
        <f>V130+W130</f>
        <v>0</v>
      </c>
      <c r="Y130" s="47">
        <f>D130+G130+J130+M130+P130+S130+V130</f>
        <v>2</v>
      </c>
      <c r="Z130" s="47">
        <f>E130+H130+K130+N130+Q130+T130+W130</f>
        <v>5</v>
      </c>
      <c r="AA130" s="46">
        <f>F130+I130+L130+O130+R130+U130+X130</f>
        <v>7</v>
      </c>
    </row>
    <row r="131" spans="1:27" ht="13.8" thickBot="1" x14ac:dyDescent="0.3">
      <c r="A131" s="107" t="s">
        <v>32</v>
      </c>
      <c r="B131" s="92"/>
      <c r="C131" s="92"/>
      <c r="D131" s="91">
        <f>SUBTOTAL(9,D129:D130)</f>
        <v>3</v>
      </c>
      <c r="E131" s="90">
        <f>SUBTOTAL(9,E129:E130)</f>
        <v>22</v>
      </c>
      <c r="F131" s="89">
        <f>SUBTOTAL(9,F129:F130)</f>
        <v>25</v>
      </c>
      <c r="G131" s="90">
        <f>SUBTOTAL(9,G129:G130)</f>
        <v>0</v>
      </c>
      <c r="H131" s="91">
        <f>SUBTOTAL(9,H129:H130)</f>
        <v>0</v>
      </c>
      <c r="I131" s="90">
        <f>SUBTOTAL(9,I129:I130)</f>
        <v>0</v>
      </c>
      <c r="J131" s="91">
        <f>SUBTOTAL(9,J129:J130)</f>
        <v>0</v>
      </c>
      <c r="K131" s="90">
        <f>SUBTOTAL(9,K129:K130)</f>
        <v>0</v>
      </c>
      <c r="L131" s="89">
        <f>SUBTOTAL(9,L129:L130)</f>
        <v>0</v>
      </c>
      <c r="M131" s="91">
        <f>SUBTOTAL(9,M129:M130)</f>
        <v>0</v>
      </c>
      <c r="N131" s="90">
        <f>SUBTOTAL(9,N129:N130)</f>
        <v>2</v>
      </c>
      <c r="O131" s="90">
        <f>SUBTOTAL(9,O129:O130)</f>
        <v>2</v>
      </c>
      <c r="P131" s="91">
        <f>SUBTOTAL(9,P129:P130)</f>
        <v>0</v>
      </c>
      <c r="Q131" s="90">
        <f>SUBTOTAL(9,Q129:Q130)</f>
        <v>0</v>
      </c>
      <c r="R131" s="89">
        <f>SUBTOTAL(9,R129:R130)</f>
        <v>0</v>
      </c>
      <c r="S131" s="90">
        <f>SUBTOTAL(9,S129:S130)</f>
        <v>3</v>
      </c>
      <c r="T131" s="90">
        <f>SUBTOTAL(9,T129:T130)</f>
        <v>16</v>
      </c>
      <c r="U131" s="90">
        <f>SUBTOTAL(9,U129:U130)</f>
        <v>19</v>
      </c>
      <c r="V131" s="91">
        <f>SUBTOTAL(9,V129:V130)</f>
        <v>1</v>
      </c>
      <c r="W131" s="90">
        <f>SUBTOTAL(9,W129:W130)</f>
        <v>4</v>
      </c>
      <c r="X131" s="89">
        <f>SUBTOTAL(9,X129:X130)</f>
        <v>5</v>
      </c>
      <c r="Y131" s="88">
        <f>D131+G131+J131+M131+P131+S131+V131</f>
        <v>7</v>
      </c>
      <c r="Z131" s="88">
        <f>E131+H131+K131+N131+Q131+T131+W131</f>
        <v>44</v>
      </c>
      <c r="AA131" s="87">
        <f>SUBTOTAL(9,AA129:AA130)</f>
        <v>51</v>
      </c>
    </row>
    <row r="132" spans="1:27" x14ac:dyDescent="0.25">
      <c r="A132" s="114"/>
      <c r="B132" s="113"/>
      <c r="C132" s="13"/>
      <c r="D132" s="44"/>
      <c r="E132" s="43"/>
      <c r="F132" s="42"/>
      <c r="G132" s="103"/>
      <c r="H132" s="103"/>
      <c r="I132" s="103"/>
      <c r="J132" s="44"/>
      <c r="K132" s="43"/>
      <c r="L132" s="42"/>
      <c r="M132" s="44"/>
      <c r="N132" s="103"/>
      <c r="O132" s="103"/>
      <c r="P132" s="44"/>
      <c r="Q132" s="43"/>
      <c r="R132" s="42"/>
      <c r="S132" s="103"/>
      <c r="T132" s="103"/>
      <c r="U132" s="103"/>
      <c r="V132" s="44"/>
      <c r="W132" s="43"/>
      <c r="X132" s="42"/>
      <c r="Y132" s="102"/>
      <c r="Z132" s="102"/>
      <c r="AA132" s="40"/>
    </row>
    <row r="133" spans="1:27" s="214" customFormat="1" x14ac:dyDescent="0.25">
      <c r="A133" s="14" t="s">
        <v>31</v>
      </c>
      <c r="B133" s="13">
        <v>5560</v>
      </c>
      <c r="C133" s="13">
        <v>7</v>
      </c>
      <c r="D133" s="138">
        <v>3</v>
      </c>
      <c r="E133" s="137">
        <v>12</v>
      </c>
      <c r="F133" s="10">
        <f>D133+E133</f>
        <v>15</v>
      </c>
      <c r="G133" s="137"/>
      <c r="H133" s="137"/>
      <c r="I133" s="10">
        <f>G133+H133</f>
        <v>0</v>
      </c>
      <c r="J133" s="138"/>
      <c r="K133" s="137"/>
      <c r="L133" s="10">
        <f>J133+K133</f>
        <v>0</v>
      </c>
      <c r="M133" s="138">
        <v>0</v>
      </c>
      <c r="N133" s="137">
        <v>1</v>
      </c>
      <c r="O133" s="11">
        <f>M133+N133</f>
        <v>1</v>
      </c>
      <c r="P133" s="76">
        <v>0</v>
      </c>
      <c r="Q133" s="14">
        <v>1</v>
      </c>
      <c r="R133" s="10">
        <f>P133+Q133</f>
        <v>1</v>
      </c>
      <c r="S133" s="137">
        <v>0</v>
      </c>
      <c r="T133" s="137">
        <v>4</v>
      </c>
      <c r="U133" s="11">
        <f>S133+T133</f>
        <v>4</v>
      </c>
      <c r="V133" s="138">
        <v>0</v>
      </c>
      <c r="W133" s="137">
        <v>1</v>
      </c>
      <c r="X133" s="10">
        <f>V133+W133</f>
        <v>1</v>
      </c>
      <c r="Y133" s="15">
        <f>D133+G133+J133+M133+P133+S133+V133</f>
        <v>3</v>
      </c>
      <c r="Z133" s="9">
        <f>E133+H133+K133+N133+Q133+T133+W133</f>
        <v>19</v>
      </c>
      <c r="AA133" s="8">
        <f>F133+I133+L133+O133+R133+U133+X133</f>
        <v>22</v>
      </c>
    </row>
    <row r="134" spans="1:27" ht="13.8" thickBot="1" x14ac:dyDescent="0.3">
      <c r="A134" s="114"/>
      <c r="B134" s="113"/>
      <c r="C134" s="13"/>
      <c r="D134" s="44"/>
      <c r="E134" s="43"/>
      <c r="F134" s="42"/>
      <c r="G134" s="103"/>
      <c r="H134" s="103"/>
      <c r="I134" s="103"/>
      <c r="J134" s="44"/>
      <c r="K134" s="43"/>
      <c r="L134" s="42"/>
      <c r="M134" s="44"/>
      <c r="N134" s="103"/>
      <c r="O134" s="103"/>
      <c r="P134" s="44"/>
      <c r="Q134" s="43"/>
      <c r="R134" s="42"/>
      <c r="S134" s="103"/>
      <c r="T134" s="103"/>
      <c r="U134" s="103"/>
      <c r="V134" s="44"/>
      <c r="W134" s="43"/>
      <c r="X134" s="42"/>
      <c r="Y134" s="102"/>
      <c r="Z134" s="102"/>
      <c r="AA134" s="40"/>
    </row>
    <row r="135" spans="1:27" ht="13.8" thickBot="1" x14ac:dyDescent="0.3">
      <c r="A135" s="134" t="s">
        <v>30</v>
      </c>
      <c r="B135" s="133"/>
      <c r="C135" s="133"/>
      <c r="D135" s="132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1"/>
      <c r="S135" s="131"/>
      <c r="T135" s="131"/>
      <c r="U135" s="131"/>
      <c r="V135" s="131"/>
      <c r="W135" s="131"/>
      <c r="X135" s="131"/>
      <c r="Y135" s="131"/>
      <c r="Z135" s="130"/>
      <c r="AA135" s="129"/>
    </row>
    <row r="136" spans="1:27" x14ac:dyDescent="0.25">
      <c r="A136" s="76" t="s">
        <v>5</v>
      </c>
      <c r="B136" s="13"/>
      <c r="C136" s="12">
        <v>7</v>
      </c>
      <c r="D136" s="11">
        <f>D117+D118+D119+D120+D123+D125+D129+D133</f>
        <v>9</v>
      </c>
      <c r="E136" s="11">
        <f>E117+E118+E119+E120+E123+E125+E129+E133</f>
        <v>80</v>
      </c>
      <c r="F136" s="10">
        <f>F117+F118+F119+F120+F123+F125+F129+F133</f>
        <v>89</v>
      </c>
      <c r="G136" s="11">
        <f>G117+G118+G119+G120+G123+G125+G129+G133</f>
        <v>0</v>
      </c>
      <c r="H136" s="11">
        <f>H117+H118+H119+H120+H123+H125+H129+H133</f>
        <v>2</v>
      </c>
      <c r="I136" s="10">
        <f>I117+I118+I119+I120+I123+I125+I129+I133</f>
        <v>2</v>
      </c>
      <c r="J136" s="11">
        <f>J117+J118+J119+J120+J123+J125+J129+J133</f>
        <v>0</v>
      </c>
      <c r="K136" s="11">
        <f>K117+K118+K119+K120+K123+K125+K129+K133</f>
        <v>0</v>
      </c>
      <c r="L136" s="10">
        <f>L117+L118+L119+L120+L123+L125+L129+L133</f>
        <v>0</v>
      </c>
      <c r="M136" s="11">
        <f>M117+M118+M119+M120+M123+M125+M129+M133</f>
        <v>6</v>
      </c>
      <c r="N136" s="11">
        <f>N117+N118+N119+N120+N123+N125+N129+N133</f>
        <v>9</v>
      </c>
      <c r="O136" s="10">
        <f>O117+O118+O119+O120+O123+O125+O129+O133</f>
        <v>15</v>
      </c>
      <c r="P136" s="11">
        <f>P117+P118+P119+P120+P123+P125+P129+P133</f>
        <v>0</v>
      </c>
      <c r="Q136" s="11">
        <f>Q117+Q118+Q119+Q120+Q123+Q125+Q129+Q133</f>
        <v>1</v>
      </c>
      <c r="R136" s="10">
        <f>R117+R118+R119+R120+R123+R125+R129+R133</f>
        <v>1</v>
      </c>
      <c r="S136" s="11">
        <f>S117+S118+S119+S120+S123+S125+S129+S133</f>
        <v>16</v>
      </c>
      <c r="T136" s="11">
        <f>T117+T118+T119+T120+T123+T125+T129+T133</f>
        <v>32</v>
      </c>
      <c r="U136" s="10">
        <f>U117+U118+U119+U120+U123+U125+U129+U133</f>
        <v>48</v>
      </c>
      <c r="V136" s="11">
        <f>V117+V118+V119+V120+V123+V125+V129+V133</f>
        <v>1</v>
      </c>
      <c r="W136" s="11">
        <f>W117+W118+W119+W120+W123+W125+W129+W133</f>
        <v>9</v>
      </c>
      <c r="X136" s="10">
        <f>X117+X118+X119+X120+X123+X125+X129+X133</f>
        <v>10</v>
      </c>
      <c r="Y136" s="16">
        <f>Y117+Y118+Y119+Y120+Y123+Y125+Y129+Y133</f>
        <v>32</v>
      </c>
      <c r="Z136" s="11">
        <f>Z117+Z118+Z119+Z120+Z123+Z125+Z129+Z133</f>
        <v>133</v>
      </c>
      <c r="AA136" s="8">
        <f>AA117+AA118+AA119+AA120+AA123+AA125+AA129+AA133</f>
        <v>165</v>
      </c>
    </row>
    <row r="137" spans="1:27" ht="13.8" thickBot="1" x14ac:dyDescent="0.3">
      <c r="A137" s="75" t="s">
        <v>1</v>
      </c>
      <c r="B137" s="74"/>
      <c r="C137" s="128">
        <v>9</v>
      </c>
      <c r="D137" s="72">
        <f>D126+D130</f>
        <v>0</v>
      </c>
      <c r="E137" s="72">
        <f>E126+E130</f>
        <v>2</v>
      </c>
      <c r="F137" s="71">
        <f>F126+F130</f>
        <v>2</v>
      </c>
      <c r="G137" s="72">
        <f>G126+G130</f>
        <v>0</v>
      </c>
      <c r="H137" s="72">
        <f>H126+H130</f>
        <v>0</v>
      </c>
      <c r="I137" s="72">
        <f>I126+I130</f>
        <v>0</v>
      </c>
      <c r="J137" s="73">
        <f>J126+J130</f>
        <v>0</v>
      </c>
      <c r="K137" s="72">
        <f>K126+K130</f>
        <v>0</v>
      </c>
      <c r="L137" s="71">
        <f>L126+L130</f>
        <v>0</v>
      </c>
      <c r="M137" s="72">
        <f>M126+M130</f>
        <v>1</v>
      </c>
      <c r="N137" s="72">
        <f>N126+N130</f>
        <v>2</v>
      </c>
      <c r="O137" s="72">
        <f>O126+O130</f>
        <v>3</v>
      </c>
      <c r="P137" s="73">
        <f>P126+P130</f>
        <v>0</v>
      </c>
      <c r="Q137" s="72">
        <f>Q126+Q130</f>
        <v>0</v>
      </c>
      <c r="R137" s="71">
        <f>R126+R130</f>
        <v>0</v>
      </c>
      <c r="S137" s="72">
        <f>S126+S130</f>
        <v>2</v>
      </c>
      <c r="T137" s="72">
        <f>T126+T130</f>
        <v>10</v>
      </c>
      <c r="U137" s="72">
        <f>U126+U130</f>
        <v>12</v>
      </c>
      <c r="V137" s="73">
        <f>V126+V130</f>
        <v>0</v>
      </c>
      <c r="W137" s="72">
        <f>W126+W130</f>
        <v>0</v>
      </c>
      <c r="X137" s="71">
        <f>X126+X130</f>
        <v>0</v>
      </c>
      <c r="Y137" s="127">
        <f>Y126+Y130</f>
        <v>3</v>
      </c>
      <c r="Z137" s="127">
        <f>Z126+Z130</f>
        <v>14</v>
      </c>
      <c r="AA137" s="126">
        <f>AA126+AA130</f>
        <v>17</v>
      </c>
    </row>
    <row r="138" spans="1:27" ht="13.8" thickBot="1" x14ac:dyDescent="0.3">
      <c r="A138" s="125" t="s">
        <v>0</v>
      </c>
      <c r="B138" s="124"/>
      <c r="C138" s="123"/>
      <c r="D138" s="122">
        <f>SUBTOTAL(9,D115:D135)</f>
        <v>9</v>
      </c>
      <c r="E138" s="121">
        <f>SUBTOTAL(9,E115:E135)</f>
        <v>82</v>
      </c>
      <c r="F138" s="120">
        <f>SUBTOTAL(9,F115:F135)</f>
        <v>91</v>
      </c>
      <c r="G138" s="122">
        <f>SUBTOTAL(9,G115:G135)</f>
        <v>0</v>
      </c>
      <c r="H138" s="121">
        <f>SUBTOTAL(9,H115:H135)</f>
        <v>2</v>
      </c>
      <c r="I138" s="120">
        <f>SUBTOTAL(9,I115:I135)</f>
        <v>2</v>
      </c>
      <c r="J138" s="122">
        <f>SUBTOTAL(9,J115:J135)</f>
        <v>0</v>
      </c>
      <c r="K138" s="121">
        <f>SUBTOTAL(9,K115:K135)</f>
        <v>0</v>
      </c>
      <c r="L138" s="120">
        <f>SUBTOTAL(9,L115:L135)</f>
        <v>0</v>
      </c>
      <c r="M138" s="122">
        <f>SUBTOTAL(9,M115:M135)</f>
        <v>7</v>
      </c>
      <c r="N138" s="121">
        <f>SUBTOTAL(9,N115:N135)</f>
        <v>11</v>
      </c>
      <c r="O138" s="120">
        <f>SUBTOTAL(9,O115:O135)</f>
        <v>18</v>
      </c>
      <c r="P138" s="122">
        <f>SUBTOTAL(9,P115:P135)</f>
        <v>0</v>
      </c>
      <c r="Q138" s="121">
        <f>SUBTOTAL(9,Q115:Q135)</f>
        <v>1</v>
      </c>
      <c r="R138" s="120">
        <f>SUBTOTAL(9,R115:R135)</f>
        <v>1</v>
      </c>
      <c r="S138" s="122">
        <f>SUBTOTAL(9,S115:S135)</f>
        <v>18</v>
      </c>
      <c r="T138" s="121">
        <f>SUBTOTAL(9,T115:T135)</f>
        <v>42</v>
      </c>
      <c r="U138" s="120">
        <f>SUBTOTAL(9,U115:U135)</f>
        <v>60</v>
      </c>
      <c r="V138" s="122">
        <f>SUBTOTAL(9,V115:V135)</f>
        <v>1</v>
      </c>
      <c r="W138" s="121">
        <f>SUBTOTAL(9,W115:W135)</f>
        <v>9</v>
      </c>
      <c r="X138" s="120">
        <f>SUBTOTAL(9,X115:X135)</f>
        <v>10</v>
      </c>
      <c r="Y138" s="122">
        <f>SUM(Y136:Y137)</f>
        <v>35</v>
      </c>
      <c r="Z138" s="121">
        <f>SUM(Z136:Z137)</f>
        <v>147</v>
      </c>
      <c r="AA138" s="120">
        <f>SUBTOTAL(9,AA115:AA135)</f>
        <v>182</v>
      </c>
    </row>
    <row r="139" spans="1:27" ht="13.8" thickBot="1" x14ac:dyDescent="0.3">
      <c r="A139" s="14"/>
      <c r="B139" s="13"/>
      <c r="C139" s="13"/>
      <c r="D139" s="76"/>
      <c r="E139" s="14"/>
      <c r="F139" s="111"/>
      <c r="G139" s="14"/>
      <c r="H139" s="14"/>
      <c r="I139" s="14"/>
      <c r="J139" s="76"/>
      <c r="K139" s="14"/>
      <c r="L139" s="111"/>
      <c r="M139" s="14"/>
      <c r="N139" s="14"/>
      <c r="O139" s="14"/>
      <c r="P139" s="76"/>
      <c r="Q139" s="14"/>
      <c r="R139" s="111"/>
      <c r="S139" s="14"/>
      <c r="T139" s="14"/>
      <c r="U139" s="14"/>
      <c r="V139" s="76"/>
      <c r="W139" s="14"/>
      <c r="X139" s="111"/>
      <c r="Y139" s="119"/>
      <c r="Z139" s="118"/>
      <c r="AA139" s="109"/>
    </row>
    <row r="140" spans="1:27" ht="13.8" thickBot="1" x14ac:dyDescent="0.3">
      <c r="A140" s="117" t="s">
        <v>29</v>
      </c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5"/>
    </row>
    <row r="141" spans="1:27" x14ac:dyDescent="0.25">
      <c r="A141" s="114"/>
      <c r="B141" s="113"/>
      <c r="C141" s="13"/>
      <c r="D141" s="76"/>
      <c r="E141" s="14"/>
      <c r="F141" s="111"/>
      <c r="G141" s="112"/>
      <c r="H141" s="112"/>
      <c r="I141" s="112"/>
      <c r="J141" s="76"/>
      <c r="K141" s="14"/>
      <c r="L141" s="111"/>
      <c r="M141" s="76"/>
      <c r="N141" s="112"/>
      <c r="O141" s="112"/>
      <c r="P141" s="76"/>
      <c r="Q141" s="14"/>
      <c r="R141" s="111"/>
      <c r="S141" s="112"/>
      <c r="T141" s="112"/>
      <c r="U141" s="112"/>
      <c r="V141" s="76"/>
      <c r="W141" s="14"/>
      <c r="X141" s="111"/>
      <c r="Y141" s="110"/>
      <c r="Z141" s="110"/>
      <c r="AA141" s="109"/>
    </row>
    <row r="142" spans="1:27" s="45" customFormat="1" x14ac:dyDescent="0.25">
      <c r="A142" s="100" t="s">
        <v>28</v>
      </c>
      <c r="B142" s="99">
        <v>6240</v>
      </c>
      <c r="C142" s="51">
        <v>7</v>
      </c>
      <c r="D142" s="50">
        <v>9</v>
      </c>
      <c r="E142" s="49">
        <v>3</v>
      </c>
      <c r="F142" s="48">
        <f>D142+E142</f>
        <v>12</v>
      </c>
      <c r="G142" s="50"/>
      <c r="H142" s="98"/>
      <c r="I142" s="97">
        <f>G142+H142</f>
        <v>0</v>
      </c>
      <c r="J142" s="50"/>
      <c r="K142" s="49"/>
      <c r="L142" s="48">
        <f>J142+K142</f>
        <v>0</v>
      </c>
      <c r="M142" s="50">
        <v>1</v>
      </c>
      <c r="N142" s="98">
        <v>0</v>
      </c>
      <c r="O142" s="97">
        <f>M142+N142</f>
        <v>1</v>
      </c>
      <c r="P142" s="50"/>
      <c r="Q142" s="49"/>
      <c r="R142" s="48">
        <f>P142+Q142</f>
        <v>0</v>
      </c>
      <c r="S142" s="98">
        <v>1</v>
      </c>
      <c r="T142" s="98">
        <v>0</v>
      </c>
      <c r="U142" s="97">
        <f>S142+T142</f>
        <v>1</v>
      </c>
      <c r="V142" s="50"/>
      <c r="W142" s="49"/>
      <c r="X142" s="48">
        <f>V142+W142</f>
        <v>0</v>
      </c>
      <c r="Y142" s="101">
        <f>D142+G142+J142+M142+P142+S142+V142</f>
        <v>11</v>
      </c>
      <c r="Z142" s="47">
        <f>E142+H142+K142+N142+Q142+T142+W142</f>
        <v>3</v>
      </c>
      <c r="AA142" s="46">
        <f>F142+I142+L142+O142+R142+U142+X142</f>
        <v>14</v>
      </c>
    </row>
    <row r="143" spans="1:27" s="45" customFormat="1" ht="13.8" thickBot="1" x14ac:dyDescent="0.3">
      <c r="A143" s="100" t="s">
        <v>27</v>
      </c>
      <c r="B143" s="99">
        <v>6245</v>
      </c>
      <c r="C143" s="51">
        <v>6</v>
      </c>
      <c r="D143" s="53"/>
      <c r="E143" s="52"/>
      <c r="F143" s="48">
        <f>D143+E143</f>
        <v>0</v>
      </c>
      <c r="G143" s="108"/>
      <c r="H143" s="100"/>
      <c r="I143" s="97">
        <f>G143+H143</f>
        <v>0</v>
      </c>
      <c r="J143" s="53"/>
      <c r="K143" s="52"/>
      <c r="L143" s="48">
        <f>J143+K143</f>
        <v>0</v>
      </c>
      <c r="M143" s="53"/>
      <c r="N143" s="100"/>
      <c r="O143" s="97">
        <f>M143+N143</f>
        <v>0</v>
      </c>
      <c r="P143" s="53"/>
      <c r="Q143" s="52"/>
      <c r="R143" s="48">
        <f>P143+Q143</f>
        <v>0</v>
      </c>
      <c r="S143" s="100"/>
      <c r="T143" s="100"/>
      <c r="U143" s="97">
        <f>S143+T143</f>
        <v>0</v>
      </c>
      <c r="V143" s="50"/>
      <c r="W143" s="49"/>
      <c r="X143" s="48">
        <f>V143+W143</f>
        <v>0</v>
      </c>
      <c r="Y143" s="96">
        <f>D143+G143+J143+M143+P143+S143+V143</f>
        <v>0</v>
      </c>
      <c r="Z143" s="95">
        <f>E143+H143+K143+N143+Q143+T143+W143</f>
        <v>0</v>
      </c>
      <c r="AA143" s="94">
        <f>F143+I143+L143+O143+R143+U143+X143</f>
        <v>0</v>
      </c>
    </row>
    <row r="144" spans="1:27" ht="13.8" thickBot="1" x14ac:dyDescent="0.3">
      <c r="A144" s="107" t="s">
        <v>26</v>
      </c>
      <c r="B144" s="92"/>
      <c r="C144" s="92"/>
      <c r="D144" s="106">
        <f>SUBTOTAL(9,D142:D143)</f>
        <v>9</v>
      </c>
      <c r="E144" s="105">
        <f>SUBTOTAL(9,E142:E143)</f>
        <v>3</v>
      </c>
      <c r="F144" s="104">
        <f>SUBTOTAL(9,F142:F143)</f>
        <v>12</v>
      </c>
      <c r="G144" s="105">
        <f>SUBTOTAL(9,G142:G143)</f>
        <v>0</v>
      </c>
      <c r="H144" s="105">
        <f>SUBTOTAL(9,H142:H143)</f>
        <v>0</v>
      </c>
      <c r="I144" s="105">
        <f>SUBTOTAL(9,I142:I143)</f>
        <v>0</v>
      </c>
      <c r="J144" s="106">
        <f>SUBTOTAL(9,J142:J143)</f>
        <v>0</v>
      </c>
      <c r="K144" s="105">
        <f>SUBTOTAL(9,K142:K143)</f>
        <v>0</v>
      </c>
      <c r="L144" s="104">
        <f>SUBTOTAL(9,L142:L143)</f>
        <v>0</v>
      </c>
      <c r="M144" s="106">
        <f>SUBTOTAL(9,M142:M143)</f>
        <v>1</v>
      </c>
      <c r="N144" s="105">
        <f>SUBTOTAL(9,N142:N143)</f>
        <v>0</v>
      </c>
      <c r="O144" s="105">
        <f>SUBTOTAL(9,O142:O143)</f>
        <v>1</v>
      </c>
      <c r="P144" s="106">
        <f>SUBTOTAL(9,P142:P143)</f>
        <v>0</v>
      </c>
      <c r="Q144" s="105">
        <f>SUBTOTAL(9,Q142:Q143)</f>
        <v>0</v>
      </c>
      <c r="R144" s="104">
        <f>SUBTOTAL(9,R142:R143)</f>
        <v>0</v>
      </c>
      <c r="S144" s="105">
        <f>SUBTOTAL(9,S142:S143)</f>
        <v>1</v>
      </c>
      <c r="T144" s="105">
        <f>SUBTOTAL(9,T142:T143)</f>
        <v>0</v>
      </c>
      <c r="U144" s="105">
        <f>SUBTOTAL(9,U142:U143)</f>
        <v>1</v>
      </c>
      <c r="V144" s="106">
        <f>SUBTOTAL(9,V142:V143)</f>
        <v>0</v>
      </c>
      <c r="W144" s="105">
        <f>SUBTOTAL(9,W142:W143)</f>
        <v>0</v>
      </c>
      <c r="X144" s="104">
        <f>SUBTOTAL(9,X142:X143)</f>
        <v>0</v>
      </c>
      <c r="Y144" s="106">
        <f>D144+G144+J144+M144+P144+S144+V144</f>
        <v>11</v>
      </c>
      <c r="Z144" s="105">
        <f>E144+H144+K144+N144+Q144+T144+W144</f>
        <v>3</v>
      </c>
      <c r="AA144" s="104">
        <f>SUBTOTAL(9,AA142:AA143)</f>
        <v>14</v>
      </c>
    </row>
    <row r="145" spans="1:27" x14ac:dyDescent="0.25">
      <c r="A145" s="26"/>
      <c r="B145" s="28"/>
      <c r="C145" s="27"/>
      <c r="D145" s="44"/>
      <c r="E145" s="43"/>
      <c r="F145" s="42"/>
      <c r="G145" s="103"/>
      <c r="H145" s="103"/>
      <c r="I145" s="103"/>
      <c r="J145" s="44"/>
      <c r="K145" s="43"/>
      <c r="L145" s="42"/>
      <c r="M145" s="44"/>
      <c r="N145" s="103"/>
      <c r="O145" s="103"/>
      <c r="P145" s="44"/>
      <c r="Q145" s="43"/>
      <c r="R145" s="42"/>
      <c r="S145" s="103"/>
      <c r="T145" s="103"/>
      <c r="U145" s="103"/>
      <c r="V145" s="44"/>
      <c r="W145" s="43"/>
      <c r="X145" s="42"/>
      <c r="Y145" s="102"/>
      <c r="Z145" s="102"/>
      <c r="AA145" s="40"/>
    </row>
    <row r="146" spans="1:27" s="45" customFormat="1" x14ac:dyDescent="0.25">
      <c r="A146" s="100" t="s">
        <v>25</v>
      </c>
      <c r="B146" s="99">
        <v>6220</v>
      </c>
      <c r="C146" s="51">
        <v>7</v>
      </c>
      <c r="D146" s="50">
        <v>1</v>
      </c>
      <c r="E146" s="49">
        <v>0</v>
      </c>
      <c r="F146" s="48">
        <f>D146+E146</f>
        <v>1</v>
      </c>
      <c r="G146" s="98"/>
      <c r="H146" s="98"/>
      <c r="I146" s="97">
        <f>G146+H146</f>
        <v>0</v>
      </c>
      <c r="J146" s="50"/>
      <c r="K146" s="49"/>
      <c r="L146" s="48">
        <f>J146+K146</f>
        <v>0</v>
      </c>
      <c r="M146" s="50"/>
      <c r="N146" s="98"/>
      <c r="O146" s="97">
        <f>M146+N146</f>
        <v>0</v>
      </c>
      <c r="P146" s="50"/>
      <c r="Q146" s="49"/>
      <c r="R146" s="48">
        <f>P146+Q146</f>
        <v>0</v>
      </c>
      <c r="S146" s="98">
        <v>2</v>
      </c>
      <c r="T146" s="98">
        <v>4</v>
      </c>
      <c r="U146" s="97">
        <f>S146+T146</f>
        <v>6</v>
      </c>
      <c r="V146" s="50"/>
      <c r="W146" s="49"/>
      <c r="X146" s="48">
        <f>V146+W146</f>
        <v>0</v>
      </c>
      <c r="Y146" s="101">
        <f>D146+G146+J146+M146+P146+S146+V146</f>
        <v>3</v>
      </c>
      <c r="Z146" s="47">
        <f>E146+H146+K146+N146+Q146+T146+W146</f>
        <v>4</v>
      </c>
      <c r="AA146" s="46">
        <f>F146+I146+L146+O146+R146+U146+X146</f>
        <v>7</v>
      </c>
    </row>
    <row r="147" spans="1:27" s="45" customFormat="1" x14ac:dyDescent="0.25">
      <c r="A147" s="100" t="s">
        <v>24</v>
      </c>
      <c r="B147" s="99">
        <v>6220</v>
      </c>
      <c r="C147" s="51">
        <v>9</v>
      </c>
      <c r="D147" s="50">
        <v>27</v>
      </c>
      <c r="E147" s="49">
        <v>2</v>
      </c>
      <c r="F147" s="48">
        <f>D147+E147</f>
        <v>29</v>
      </c>
      <c r="G147" s="98">
        <v>1</v>
      </c>
      <c r="H147" s="98">
        <v>0</v>
      </c>
      <c r="I147" s="97">
        <f>G147+H147</f>
        <v>1</v>
      </c>
      <c r="J147" s="50"/>
      <c r="K147" s="49"/>
      <c r="L147" s="48">
        <f>J147+K147</f>
        <v>0</v>
      </c>
      <c r="M147" s="50">
        <v>2</v>
      </c>
      <c r="N147" s="98">
        <v>0</v>
      </c>
      <c r="O147" s="97">
        <f>M147+N147</f>
        <v>2</v>
      </c>
      <c r="P147" s="50"/>
      <c r="Q147" s="49"/>
      <c r="R147" s="48">
        <f>P147+Q147</f>
        <v>0</v>
      </c>
      <c r="S147" s="98"/>
      <c r="T147" s="98"/>
      <c r="U147" s="97">
        <f>S147+T147</f>
        <v>0</v>
      </c>
      <c r="V147" s="50"/>
      <c r="W147" s="49"/>
      <c r="X147" s="48">
        <f>V147+W147</f>
        <v>0</v>
      </c>
      <c r="Y147" s="101">
        <f>D147+G147+J147+M147+P147+S147+V147</f>
        <v>30</v>
      </c>
      <c r="Z147" s="47">
        <f>E147+H147+K147+N147+Q147+T147+W147</f>
        <v>2</v>
      </c>
      <c r="AA147" s="46">
        <f>F147+I147+L147+O147+R147+U147+X147</f>
        <v>32</v>
      </c>
    </row>
    <row r="148" spans="1:27" s="45" customFormat="1" x14ac:dyDescent="0.25">
      <c r="A148" s="100" t="s">
        <v>23</v>
      </c>
      <c r="B148" s="99">
        <v>6220</v>
      </c>
      <c r="C148" s="51">
        <v>9</v>
      </c>
      <c r="D148" s="50">
        <v>1</v>
      </c>
      <c r="E148" s="49">
        <v>0</v>
      </c>
      <c r="F148" s="48">
        <f>D148+E148</f>
        <v>1</v>
      </c>
      <c r="G148" s="98"/>
      <c r="H148" s="98"/>
      <c r="I148" s="97">
        <f>G148+H148</f>
        <v>0</v>
      </c>
      <c r="J148" s="50"/>
      <c r="K148" s="49"/>
      <c r="L148" s="48">
        <f>J148+K148</f>
        <v>0</v>
      </c>
      <c r="M148" s="50"/>
      <c r="N148" s="98"/>
      <c r="O148" s="97">
        <f>M148+N148</f>
        <v>0</v>
      </c>
      <c r="P148" s="50"/>
      <c r="Q148" s="49"/>
      <c r="R148" s="48">
        <f>P148+Q148</f>
        <v>0</v>
      </c>
      <c r="S148" s="98"/>
      <c r="T148" s="98"/>
      <c r="U148" s="97">
        <f>S148+T148</f>
        <v>0</v>
      </c>
      <c r="V148" s="50"/>
      <c r="W148" s="49"/>
      <c r="X148" s="48">
        <f>V148+W148</f>
        <v>0</v>
      </c>
      <c r="Y148" s="101">
        <f>D148+G148+J148+M148+P148+S148+V148</f>
        <v>1</v>
      </c>
      <c r="Z148" s="47">
        <f>E148+H148+K148+N148+Q148+T148+W148</f>
        <v>0</v>
      </c>
      <c r="AA148" s="46">
        <f>F148+I148+L148+O148+R148+U148+X148</f>
        <v>1</v>
      </c>
    </row>
    <row r="149" spans="1:27" s="45" customFormat="1" x14ac:dyDescent="0.25">
      <c r="A149" s="100" t="s">
        <v>22</v>
      </c>
      <c r="B149" s="99">
        <v>6230</v>
      </c>
      <c r="C149" s="51">
        <v>6</v>
      </c>
      <c r="D149" s="50">
        <v>9</v>
      </c>
      <c r="E149" s="49">
        <v>10</v>
      </c>
      <c r="F149" s="48">
        <f>D149+E149</f>
        <v>19</v>
      </c>
      <c r="G149" s="98"/>
      <c r="H149" s="98"/>
      <c r="I149" s="97">
        <f>G149+H149</f>
        <v>0</v>
      </c>
      <c r="J149" s="50"/>
      <c r="K149" s="49"/>
      <c r="L149" s="48">
        <f>J149+K149</f>
        <v>0</v>
      </c>
      <c r="M149" s="50">
        <v>2</v>
      </c>
      <c r="N149" s="98">
        <v>0</v>
      </c>
      <c r="O149" s="97">
        <f>M149+N149</f>
        <v>2</v>
      </c>
      <c r="P149" s="50"/>
      <c r="Q149" s="49"/>
      <c r="R149" s="48">
        <f>P149+Q149</f>
        <v>0</v>
      </c>
      <c r="S149" s="98">
        <v>0</v>
      </c>
      <c r="T149" s="98">
        <v>2</v>
      </c>
      <c r="U149" s="97">
        <f>S149+T149</f>
        <v>2</v>
      </c>
      <c r="V149" s="50"/>
      <c r="W149" s="49"/>
      <c r="X149" s="48">
        <f>V149+W149</f>
        <v>0</v>
      </c>
      <c r="Y149" s="101">
        <f>D149+G149+J149+M149+P149+S149+V149</f>
        <v>11</v>
      </c>
      <c r="Z149" s="47">
        <f>E149+H149+K149+N149+Q149+T149+W149</f>
        <v>12</v>
      </c>
      <c r="AA149" s="46">
        <f>F149+I149+L149+O149+R149+U149+X149</f>
        <v>23</v>
      </c>
    </row>
    <row r="150" spans="1:27" s="45" customFormat="1" x14ac:dyDescent="0.25">
      <c r="A150" s="100" t="s">
        <v>21</v>
      </c>
      <c r="B150" s="99">
        <v>6231</v>
      </c>
      <c r="C150" s="51">
        <v>6</v>
      </c>
      <c r="D150" s="50">
        <v>1</v>
      </c>
      <c r="E150" s="49">
        <v>0</v>
      </c>
      <c r="F150" s="48">
        <f>D150+E150</f>
        <v>1</v>
      </c>
      <c r="G150" s="98"/>
      <c r="H150" s="98"/>
      <c r="I150" s="97">
        <f>G150+H150</f>
        <v>0</v>
      </c>
      <c r="J150" s="50"/>
      <c r="K150" s="49"/>
      <c r="L150" s="48">
        <f>J150+K150</f>
        <v>0</v>
      </c>
      <c r="M150" s="50"/>
      <c r="N150" s="98"/>
      <c r="O150" s="97">
        <f>M150+N150</f>
        <v>0</v>
      </c>
      <c r="P150" s="50"/>
      <c r="Q150" s="49"/>
      <c r="R150" s="48">
        <f>P150+Q150</f>
        <v>0</v>
      </c>
      <c r="S150" s="98"/>
      <c r="T150" s="98"/>
      <c r="U150" s="97">
        <f>S150+T150</f>
        <v>0</v>
      </c>
      <c r="V150" s="50"/>
      <c r="W150" s="49"/>
      <c r="X150" s="48">
        <f>V150+W150</f>
        <v>0</v>
      </c>
      <c r="Y150" s="101">
        <f>D150+G150+J150+M150+P150+S150+V150</f>
        <v>1</v>
      </c>
      <c r="Z150" s="47">
        <f>E150+H150+K150+N150+Q150+T150+W150</f>
        <v>0</v>
      </c>
      <c r="AA150" s="46">
        <f>F150+I150+L150+O150+R150+U150+X150</f>
        <v>1</v>
      </c>
    </row>
    <row r="151" spans="1:27" s="45" customFormat="1" x14ac:dyDescent="0.25">
      <c r="A151" s="100" t="s">
        <v>20</v>
      </c>
      <c r="B151" s="99">
        <v>6232</v>
      </c>
      <c r="C151" s="51">
        <v>6</v>
      </c>
      <c r="D151" s="50"/>
      <c r="E151" s="49"/>
      <c r="F151" s="48">
        <f>D151+E151</f>
        <v>0</v>
      </c>
      <c r="G151" s="98"/>
      <c r="H151" s="98"/>
      <c r="I151" s="97">
        <f>G151+H151</f>
        <v>0</v>
      </c>
      <c r="J151" s="50"/>
      <c r="K151" s="49"/>
      <c r="L151" s="48">
        <f>J151+K151</f>
        <v>0</v>
      </c>
      <c r="M151" s="50"/>
      <c r="N151" s="98"/>
      <c r="O151" s="97">
        <f>M151+N151</f>
        <v>0</v>
      </c>
      <c r="P151" s="50"/>
      <c r="Q151" s="49"/>
      <c r="R151" s="48">
        <f>P151+Q151</f>
        <v>0</v>
      </c>
      <c r="S151" s="98">
        <v>1</v>
      </c>
      <c r="T151" s="98">
        <v>4</v>
      </c>
      <c r="U151" s="97">
        <f>S151+T151</f>
        <v>5</v>
      </c>
      <c r="V151" s="50"/>
      <c r="W151" s="49"/>
      <c r="X151" s="48">
        <f>V151+W151</f>
        <v>0</v>
      </c>
      <c r="Y151" s="101">
        <f>D151+G151+J151+M151+P151+S151+V151</f>
        <v>1</v>
      </c>
      <c r="Z151" s="47">
        <f>E151+H151+K151+N151+Q151+T151+W151</f>
        <v>4</v>
      </c>
      <c r="AA151" s="46">
        <f>F151+I151+L151+O151+R151+U151+X151</f>
        <v>5</v>
      </c>
    </row>
    <row r="152" spans="1:27" s="45" customFormat="1" ht="13.8" thickBot="1" x14ac:dyDescent="0.3">
      <c r="A152" s="100" t="s">
        <v>19</v>
      </c>
      <c r="B152" s="99">
        <v>6248</v>
      </c>
      <c r="C152" s="51">
        <v>6</v>
      </c>
      <c r="D152" s="50">
        <v>5</v>
      </c>
      <c r="E152" s="49">
        <v>0</v>
      </c>
      <c r="F152" s="48">
        <f>D152+E152</f>
        <v>5</v>
      </c>
      <c r="G152" s="98">
        <v>1</v>
      </c>
      <c r="H152" s="98">
        <v>0</v>
      </c>
      <c r="I152" s="97">
        <f>G152+H152</f>
        <v>1</v>
      </c>
      <c r="J152" s="50"/>
      <c r="K152" s="49"/>
      <c r="L152" s="48">
        <f>J152+K152</f>
        <v>0</v>
      </c>
      <c r="M152" s="50"/>
      <c r="N152" s="98"/>
      <c r="O152" s="97">
        <f>M152+N152</f>
        <v>0</v>
      </c>
      <c r="P152" s="50"/>
      <c r="Q152" s="49"/>
      <c r="R152" s="48">
        <f>P152+Q152</f>
        <v>0</v>
      </c>
      <c r="S152" s="98"/>
      <c r="T152" s="98"/>
      <c r="U152" s="97">
        <f>S152+T152</f>
        <v>0</v>
      </c>
      <c r="V152" s="50"/>
      <c r="W152" s="49"/>
      <c r="X152" s="48">
        <f>V152+W152</f>
        <v>0</v>
      </c>
      <c r="Y152" s="96">
        <f>D152+G152+J152+M152+P152+S152+V152</f>
        <v>6</v>
      </c>
      <c r="Z152" s="95">
        <f>E152+H152+K152+N152+Q152+T152+W152</f>
        <v>0</v>
      </c>
      <c r="AA152" s="94">
        <f>F152+I152+L152+O152+R152+U152+X152</f>
        <v>6</v>
      </c>
    </row>
    <row r="153" spans="1:27" ht="13.8" thickBot="1" x14ac:dyDescent="0.3">
      <c r="A153" s="93" t="s">
        <v>18</v>
      </c>
      <c r="B153" s="92"/>
      <c r="C153" s="92"/>
      <c r="D153" s="91">
        <f>SUBTOTAL(9,D146:D152)</f>
        <v>44</v>
      </c>
      <c r="E153" s="90">
        <f>SUBTOTAL(9,E146:E152)</f>
        <v>12</v>
      </c>
      <c r="F153" s="89">
        <f>SUBTOTAL(9,F146:F152)</f>
        <v>56</v>
      </c>
      <c r="G153" s="90">
        <f>SUBTOTAL(9,G146:G152)</f>
        <v>2</v>
      </c>
      <c r="H153" s="90">
        <f>SUBTOTAL(9,H146:H152)</f>
        <v>0</v>
      </c>
      <c r="I153" s="90">
        <f>SUBTOTAL(9,I146:I152)</f>
        <v>2</v>
      </c>
      <c r="J153" s="91">
        <f>SUBTOTAL(9,J146:J152)</f>
        <v>0</v>
      </c>
      <c r="K153" s="90">
        <f>SUBTOTAL(9,K146:K152)</f>
        <v>0</v>
      </c>
      <c r="L153" s="89">
        <f>SUBTOTAL(9,L146:L152)</f>
        <v>0</v>
      </c>
      <c r="M153" s="91">
        <f>SUBTOTAL(9,M146:M152)</f>
        <v>4</v>
      </c>
      <c r="N153" s="90">
        <f>SUBTOTAL(9,N146:N152)</f>
        <v>0</v>
      </c>
      <c r="O153" s="90">
        <f>SUBTOTAL(9,O146:O152)</f>
        <v>4</v>
      </c>
      <c r="P153" s="91">
        <f>SUBTOTAL(9,P146:P152)</f>
        <v>0</v>
      </c>
      <c r="Q153" s="90">
        <f>SUBTOTAL(9,Q146:Q152)</f>
        <v>0</v>
      </c>
      <c r="R153" s="89">
        <f>SUBTOTAL(9,R146:R152)</f>
        <v>0</v>
      </c>
      <c r="S153" s="90">
        <f>SUBTOTAL(9,S146:S152)</f>
        <v>3</v>
      </c>
      <c r="T153" s="90">
        <f>SUBTOTAL(9,T146:T152)</f>
        <v>10</v>
      </c>
      <c r="U153" s="90">
        <f>SUBTOTAL(9,U146:U152)</f>
        <v>13</v>
      </c>
      <c r="V153" s="91">
        <f>SUBTOTAL(9,V146:V152)</f>
        <v>0</v>
      </c>
      <c r="W153" s="90">
        <f>SUBTOTAL(9,W146:W152)</f>
        <v>0</v>
      </c>
      <c r="X153" s="89">
        <f>SUBTOTAL(9,X146:X152)</f>
        <v>0</v>
      </c>
      <c r="Y153" s="88">
        <f>D153+G153+J153+M153+P153+S153+V153</f>
        <v>53</v>
      </c>
      <c r="Z153" s="88">
        <f>E153+H153+K153+N153+Q153+T153+W153</f>
        <v>22</v>
      </c>
      <c r="AA153" s="87">
        <f>SUBTOTAL(9,AA146:AA152)</f>
        <v>75</v>
      </c>
    </row>
    <row r="154" spans="1:27" ht="13.8" thickBot="1" x14ac:dyDescent="0.3">
      <c r="A154" s="85"/>
      <c r="B154" s="86"/>
      <c r="C154" s="86"/>
      <c r="D154" s="85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3"/>
      <c r="AA154" s="82"/>
    </row>
    <row r="155" spans="1:27" ht="13.8" thickBot="1" x14ac:dyDescent="0.3">
      <c r="A155" s="80" t="s">
        <v>17</v>
      </c>
      <c r="B155" s="81"/>
      <c r="C155" s="81"/>
      <c r="D155" s="80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8"/>
      <c r="AA155" s="77"/>
    </row>
    <row r="156" spans="1:27" x14ac:dyDescent="0.25">
      <c r="A156" s="76" t="s">
        <v>5</v>
      </c>
      <c r="B156" s="13"/>
      <c r="C156" s="13">
        <v>7</v>
      </c>
      <c r="D156" s="16">
        <f>D142+D146</f>
        <v>10</v>
      </c>
      <c r="E156" s="11">
        <f>E142+E146</f>
        <v>3</v>
      </c>
      <c r="F156" s="10">
        <f>F142+F146</f>
        <v>13</v>
      </c>
      <c r="G156" s="16">
        <f>G142+G146</f>
        <v>0</v>
      </c>
      <c r="H156" s="11">
        <f>H142+H146</f>
        <v>0</v>
      </c>
      <c r="I156" s="10">
        <f>I142+I146</f>
        <v>0</v>
      </c>
      <c r="J156" s="16">
        <f>J142+J146</f>
        <v>0</v>
      </c>
      <c r="K156" s="11">
        <f>K142+K146</f>
        <v>0</v>
      </c>
      <c r="L156" s="10">
        <f>L142+L146</f>
        <v>0</v>
      </c>
      <c r="M156" s="16">
        <f>M142+M146</f>
        <v>1</v>
      </c>
      <c r="N156" s="11">
        <f>N142+N146</f>
        <v>0</v>
      </c>
      <c r="O156" s="10">
        <f>O142+O146</f>
        <v>1</v>
      </c>
      <c r="P156" s="16">
        <f>P142+P146</f>
        <v>0</v>
      </c>
      <c r="Q156" s="11">
        <f>Q142+Q146</f>
        <v>0</v>
      </c>
      <c r="R156" s="10">
        <f>R142+R146</f>
        <v>0</v>
      </c>
      <c r="S156" s="16">
        <f>S142+S146</f>
        <v>3</v>
      </c>
      <c r="T156" s="11">
        <f>T142+T146</f>
        <v>4</v>
      </c>
      <c r="U156" s="10">
        <f>U142+U146</f>
        <v>7</v>
      </c>
      <c r="V156" s="16">
        <f>V142+V146</f>
        <v>0</v>
      </c>
      <c r="W156" s="11">
        <f>W142+W146</f>
        <v>0</v>
      </c>
      <c r="X156" s="10">
        <f>X142+X146</f>
        <v>0</v>
      </c>
      <c r="Y156" s="15">
        <f>D156+G156+J156+M156+P156+S156+V156</f>
        <v>14</v>
      </c>
      <c r="Z156" s="9">
        <f>E156+H156+K156+N156+Q156+T156+W156</f>
        <v>7</v>
      </c>
      <c r="AA156" s="8">
        <f>Y156+Z156</f>
        <v>21</v>
      </c>
    </row>
    <row r="157" spans="1:27" x14ac:dyDescent="0.25">
      <c r="A157" s="76" t="s">
        <v>16</v>
      </c>
      <c r="B157" s="13"/>
      <c r="C157" s="13">
        <v>9</v>
      </c>
      <c r="D157" s="16">
        <f>D148+D147</f>
        <v>28</v>
      </c>
      <c r="E157" s="11">
        <f>E148+E147</f>
        <v>2</v>
      </c>
      <c r="F157" s="10">
        <f>F148+F147</f>
        <v>30</v>
      </c>
      <c r="G157" s="16">
        <f>G148+G147</f>
        <v>1</v>
      </c>
      <c r="H157" s="11">
        <f>H148+H147</f>
        <v>0</v>
      </c>
      <c r="I157" s="10">
        <f>I148+I147</f>
        <v>1</v>
      </c>
      <c r="J157" s="16">
        <f>J148+J147</f>
        <v>0</v>
      </c>
      <c r="K157" s="11">
        <f>K148+K147</f>
        <v>0</v>
      </c>
      <c r="L157" s="10">
        <f>L148+L147</f>
        <v>0</v>
      </c>
      <c r="M157" s="16">
        <f>M148+M147</f>
        <v>2</v>
      </c>
      <c r="N157" s="11">
        <f>N148+N147</f>
        <v>0</v>
      </c>
      <c r="O157" s="10">
        <f>O148+O147</f>
        <v>2</v>
      </c>
      <c r="P157" s="16">
        <f>P148+P147</f>
        <v>0</v>
      </c>
      <c r="Q157" s="11">
        <f>Q148+Q147</f>
        <v>0</v>
      </c>
      <c r="R157" s="10">
        <f>R148+R147</f>
        <v>0</v>
      </c>
      <c r="S157" s="16">
        <f>S148+S147</f>
        <v>0</v>
      </c>
      <c r="T157" s="11">
        <f>T148+T147</f>
        <v>0</v>
      </c>
      <c r="U157" s="10">
        <f>U148+U147</f>
        <v>0</v>
      </c>
      <c r="V157" s="16">
        <f>V148+V147</f>
        <v>0</v>
      </c>
      <c r="W157" s="11">
        <f>W148+W147</f>
        <v>0</v>
      </c>
      <c r="X157" s="10">
        <f>X148+X147</f>
        <v>0</v>
      </c>
      <c r="Y157" s="16">
        <f>Y148+Y147</f>
        <v>31</v>
      </c>
      <c r="Z157" s="11">
        <f>Z148+Z147</f>
        <v>2</v>
      </c>
      <c r="AA157" s="10">
        <f>AA148+AA147</f>
        <v>33</v>
      </c>
    </row>
    <row r="158" spans="1:27" ht="13.8" thickBot="1" x14ac:dyDescent="0.3">
      <c r="A158" s="75" t="s">
        <v>4</v>
      </c>
      <c r="B158" s="74"/>
      <c r="C158" s="74">
        <v>6</v>
      </c>
      <c r="D158" s="73">
        <f>D143+D149+D150+D151+D152</f>
        <v>15</v>
      </c>
      <c r="E158" s="72">
        <f>E143+E149+E150+E151+E152</f>
        <v>10</v>
      </c>
      <c r="F158" s="71">
        <f>F143+F149+F150+F151+F152</f>
        <v>25</v>
      </c>
      <c r="G158" s="73">
        <f>G143+G149+G150+G151+G152</f>
        <v>1</v>
      </c>
      <c r="H158" s="72">
        <f>H143+H149+H150+H151+H152</f>
        <v>0</v>
      </c>
      <c r="I158" s="71">
        <f>I143+I149+I150+I151+I152</f>
        <v>1</v>
      </c>
      <c r="J158" s="73">
        <f>J143+J149+J150+J151+J152</f>
        <v>0</v>
      </c>
      <c r="K158" s="72">
        <f>K143+K149+K150+K151+K152</f>
        <v>0</v>
      </c>
      <c r="L158" s="71">
        <f>L143+L149+L150+L151+L152</f>
        <v>0</v>
      </c>
      <c r="M158" s="73">
        <f>M143+M149+M150+M151+M152</f>
        <v>2</v>
      </c>
      <c r="N158" s="72">
        <f>N143+N149+N150+N151+N152</f>
        <v>0</v>
      </c>
      <c r="O158" s="71">
        <f>O143+O149+O150+O151+O152</f>
        <v>2</v>
      </c>
      <c r="P158" s="73">
        <f>P143+P149+P150+P151+P152</f>
        <v>0</v>
      </c>
      <c r="Q158" s="72">
        <f>Q143+Q149+Q150+Q151+Q152</f>
        <v>0</v>
      </c>
      <c r="R158" s="71">
        <f>R143+R149+R150+R151+R152</f>
        <v>0</v>
      </c>
      <c r="S158" s="73">
        <f>S143+S149+S150+S151+S152</f>
        <v>1</v>
      </c>
      <c r="T158" s="72">
        <f>T143+T149+T150+T151+T152</f>
        <v>6</v>
      </c>
      <c r="U158" s="71">
        <f>U143+U149+U150+U151+U152</f>
        <v>7</v>
      </c>
      <c r="V158" s="73">
        <f>V143+V149+V150+V151+V152</f>
        <v>0</v>
      </c>
      <c r="W158" s="72">
        <f>W143+W149+W150+W151+W152</f>
        <v>0</v>
      </c>
      <c r="X158" s="71">
        <f>X143+X149+X150+X151+X152</f>
        <v>0</v>
      </c>
      <c r="Y158" s="73">
        <f>Y143+Y149+Y150+Y151+Y152</f>
        <v>19</v>
      </c>
      <c r="Z158" s="72">
        <f>Z143+Z149+Z150+Z151+Z152</f>
        <v>16</v>
      </c>
      <c r="AA158" s="71">
        <f>AA143+AA149+AA150+AA151+AA152</f>
        <v>35</v>
      </c>
    </row>
    <row r="159" spans="1:27" ht="13.8" thickBot="1" x14ac:dyDescent="0.3">
      <c r="A159" s="69" t="s">
        <v>0</v>
      </c>
      <c r="B159" s="70"/>
      <c r="C159" s="70"/>
      <c r="D159" s="69">
        <f>SUBTOTAL(9,D140:D154)</f>
        <v>53</v>
      </c>
      <c r="E159" s="68">
        <f>SUBTOTAL(9,E140:E154)</f>
        <v>15</v>
      </c>
      <c r="F159" s="67">
        <f>SUBTOTAL(9,F140:F154)</f>
        <v>68</v>
      </c>
      <c r="G159" s="68">
        <f>SUBTOTAL(9,G140:G154)</f>
        <v>2</v>
      </c>
      <c r="H159" s="68">
        <f>SUBTOTAL(9,H140:H154)</f>
        <v>0</v>
      </c>
      <c r="I159" s="67">
        <f>SUBTOTAL(9,I140:I154)</f>
        <v>2</v>
      </c>
      <c r="J159" s="69">
        <f>SUBTOTAL(9,J140:J154)</f>
        <v>0</v>
      </c>
      <c r="K159" s="68">
        <f>SUBTOTAL(9,K140:K154)</f>
        <v>0</v>
      </c>
      <c r="L159" s="67">
        <f>SUBTOTAL(9,L140:L154)</f>
        <v>0</v>
      </c>
      <c r="M159" s="69">
        <f>SUBTOTAL(9,M140:M154)</f>
        <v>5</v>
      </c>
      <c r="N159" s="68">
        <f>SUBTOTAL(9,N140:N154)</f>
        <v>0</v>
      </c>
      <c r="O159" s="67">
        <f>SUBTOTAL(9,O140:O154)</f>
        <v>5</v>
      </c>
      <c r="P159" s="69">
        <f>SUBTOTAL(9,P140:P154)</f>
        <v>0</v>
      </c>
      <c r="Q159" s="68">
        <f>SUBTOTAL(9,Q140:Q154)</f>
        <v>0</v>
      </c>
      <c r="R159" s="67">
        <f>SUBTOTAL(9,R140:R154)</f>
        <v>0</v>
      </c>
      <c r="S159" s="68">
        <f>SUBTOTAL(9,S140:S154)</f>
        <v>4</v>
      </c>
      <c r="T159" s="68">
        <f>SUBTOTAL(9,T140:T154)</f>
        <v>10</v>
      </c>
      <c r="U159" s="67">
        <f>SUBTOTAL(9,U140:U154)</f>
        <v>14</v>
      </c>
      <c r="V159" s="69">
        <f>SUBTOTAL(9,V140:V154)</f>
        <v>0</v>
      </c>
      <c r="W159" s="68">
        <f>SUBTOTAL(9,W140:W154)</f>
        <v>0</v>
      </c>
      <c r="X159" s="67">
        <f>SUBTOTAL(9,X140:X154)</f>
        <v>0</v>
      </c>
      <c r="Y159" s="66">
        <f>SUM(Y156:Y158)</f>
        <v>64</v>
      </c>
      <c r="Z159" s="66">
        <f>SUM(Z156:Z158)</f>
        <v>25</v>
      </c>
      <c r="AA159" s="65">
        <f>SUM(AA156:AA158)</f>
        <v>89</v>
      </c>
    </row>
    <row r="160" spans="1:27" s="59" customFormat="1" ht="13.8" thickBot="1" x14ac:dyDescent="0.3">
      <c r="A160" s="64"/>
      <c r="B160" s="63"/>
      <c r="C160" s="63"/>
      <c r="D160" s="62"/>
      <c r="E160" s="61"/>
      <c r="F160" s="61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0"/>
    </row>
    <row r="161" spans="1:27" ht="13.8" thickBot="1" x14ac:dyDescent="0.3">
      <c r="A161" s="58" t="s">
        <v>15</v>
      </c>
      <c r="B161" s="57"/>
      <c r="C161" s="57"/>
      <c r="D161" s="57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6"/>
    </row>
    <row r="162" spans="1:27" x14ac:dyDescent="0.25">
      <c r="A162" s="26"/>
      <c r="B162" s="28"/>
      <c r="C162" s="27"/>
      <c r="D162" s="25"/>
      <c r="E162" s="24"/>
      <c r="F162" s="23"/>
      <c r="G162" s="26"/>
      <c r="H162" s="26"/>
      <c r="I162" s="26"/>
      <c r="J162" s="25"/>
      <c r="K162" s="24"/>
      <c r="L162" s="23"/>
      <c r="M162" s="25"/>
      <c r="N162" s="26"/>
      <c r="O162" s="26"/>
      <c r="P162" s="25"/>
      <c r="Q162" s="24"/>
      <c r="R162" s="23"/>
      <c r="S162" s="26"/>
      <c r="T162" s="26"/>
      <c r="U162" s="26"/>
      <c r="V162" s="25"/>
      <c r="W162" s="24"/>
      <c r="X162" s="23"/>
      <c r="Y162" s="22"/>
      <c r="Z162" s="22"/>
      <c r="AA162" s="21"/>
    </row>
    <row r="163" spans="1:27" s="45" customFormat="1" x14ac:dyDescent="0.25">
      <c r="A163" s="52" t="s">
        <v>14</v>
      </c>
      <c r="B163" s="51">
        <v>7220</v>
      </c>
      <c r="C163" s="51">
        <v>7</v>
      </c>
      <c r="D163" s="50">
        <v>10</v>
      </c>
      <c r="E163" s="49">
        <v>7</v>
      </c>
      <c r="F163" s="48">
        <f>D163+E163</f>
        <v>17</v>
      </c>
      <c r="G163" s="49">
        <v>1</v>
      </c>
      <c r="H163" s="49">
        <v>1</v>
      </c>
      <c r="I163" s="54">
        <f>G163+H163</f>
        <v>2</v>
      </c>
      <c r="J163" s="50"/>
      <c r="K163" s="49"/>
      <c r="L163" s="48">
        <f>J163+K163</f>
        <v>0</v>
      </c>
      <c r="M163" s="50">
        <v>2</v>
      </c>
      <c r="N163" s="49">
        <v>1</v>
      </c>
      <c r="O163" s="48">
        <f>M163+N163</f>
        <v>3</v>
      </c>
      <c r="P163" s="50">
        <v>1</v>
      </c>
      <c r="Q163" s="49">
        <v>0</v>
      </c>
      <c r="R163" s="48">
        <f>P163+Q163</f>
        <v>1</v>
      </c>
      <c r="S163" s="49"/>
      <c r="T163" s="49"/>
      <c r="U163" s="54">
        <f>S163+T163</f>
        <v>0</v>
      </c>
      <c r="V163" s="50">
        <v>1</v>
      </c>
      <c r="W163" s="49">
        <v>0</v>
      </c>
      <c r="X163" s="48">
        <f>V163+W163</f>
        <v>1</v>
      </c>
      <c r="Y163" s="47">
        <f>D163+G163+J163+M163+P163+S163+V163</f>
        <v>15</v>
      </c>
      <c r="Z163" s="47">
        <f>E163+H163+K163+N163+Q163+T163+W163</f>
        <v>9</v>
      </c>
      <c r="AA163" s="46">
        <f>F163+I163+L163+O163+R163+U163+X163</f>
        <v>24</v>
      </c>
    </row>
    <row r="164" spans="1:27" s="45" customFormat="1" x14ac:dyDescent="0.25">
      <c r="A164" s="52" t="s">
        <v>13</v>
      </c>
      <c r="B164" s="51">
        <v>7220</v>
      </c>
      <c r="C164" s="51">
        <v>8</v>
      </c>
      <c r="D164" s="50">
        <v>1</v>
      </c>
      <c r="E164" s="49">
        <v>0</v>
      </c>
      <c r="F164" s="48">
        <f>D164+E164</f>
        <v>1</v>
      </c>
      <c r="G164" s="49"/>
      <c r="H164" s="49"/>
      <c r="I164" s="54">
        <f>G164+H164</f>
        <v>0</v>
      </c>
      <c r="J164" s="50"/>
      <c r="K164" s="49"/>
      <c r="L164" s="48">
        <f>J164+K164</f>
        <v>0</v>
      </c>
      <c r="M164" s="50"/>
      <c r="N164" s="49"/>
      <c r="O164" s="54">
        <f>M164+N164</f>
        <v>0</v>
      </c>
      <c r="P164" s="50"/>
      <c r="Q164" s="49"/>
      <c r="R164" s="48">
        <f>P164+Q164</f>
        <v>0</v>
      </c>
      <c r="S164" s="49"/>
      <c r="T164" s="49"/>
      <c r="U164" s="54">
        <f>S164+T164</f>
        <v>0</v>
      </c>
      <c r="V164" s="50"/>
      <c r="W164" s="49"/>
      <c r="X164" s="48">
        <f>V164+W164</f>
        <v>0</v>
      </c>
      <c r="Y164" s="47">
        <f>D164+G164+J164+M164+P164+S164+V164</f>
        <v>1</v>
      </c>
      <c r="Z164" s="47">
        <f>E164+H164+K164+N164+Q164+T164+W164</f>
        <v>0</v>
      </c>
      <c r="AA164" s="46">
        <f>F164+I164+L164+O164+R164+U164+X164</f>
        <v>1</v>
      </c>
    </row>
    <row r="165" spans="1:27" s="45" customFormat="1" x14ac:dyDescent="0.25">
      <c r="A165" s="53" t="s">
        <v>12</v>
      </c>
      <c r="B165" s="51">
        <v>7270</v>
      </c>
      <c r="C165" s="55">
        <v>7</v>
      </c>
      <c r="D165" s="50">
        <v>4</v>
      </c>
      <c r="E165" s="49">
        <v>0</v>
      </c>
      <c r="F165" s="48">
        <f>D165+E165</f>
        <v>4</v>
      </c>
      <c r="G165" s="49">
        <v>1</v>
      </c>
      <c r="H165" s="49">
        <v>0</v>
      </c>
      <c r="I165" s="54">
        <f>G165+H165</f>
        <v>1</v>
      </c>
      <c r="J165" s="50"/>
      <c r="K165" s="49"/>
      <c r="L165" s="48">
        <f>J165+K165</f>
        <v>0</v>
      </c>
      <c r="M165" s="50"/>
      <c r="N165" s="49"/>
      <c r="O165" s="54">
        <f>M165+N165</f>
        <v>0</v>
      </c>
      <c r="P165" s="50"/>
      <c r="Q165" s="49"/>
      <c r="R165" s="48">
        <f>P165+Q165</f>
        <v>0</v>
      </c>
      <c r="S165" s="49"/>
      <c r="T165" s="49"/>
      <c r="U165" s="48">
        <f>S165+T165</f>
        <v>0</v>
      </c>
      <c r="V165" s="50"/>
      <c r="W165" s="49"/>
      <c r="X165" s="48">
        <f>V165+W165</f>
        <v>0</v>
      </c>
      <c r="Y165" s="47">
        <f>D165+G165+J165+M165+P165+S165+V165</f>
        <v>5</v>
      </c>
      <c r="Z165" s="47">
        <f>E165+H165+K165+N165+Q165+T165+W165</f>
        <v>0</v>
      </c>
      <c r="AA165" s="46">
        <f>F165+I165+L165+O165+R165+U165+X165</f>
        <v>5</v>
      </c>
    </row>
    <row r="166" spans="1:27" s="45" customFormat="1" x14ac:dyDescent="0.25">
      <c r="A166" s="53" t="s">
        <v>11</v>
      </c>
      <c r="B166" s="51">
        <v>7270</v>
      </c>
      <c r="C166" s="55">
        <v>8</v>
      </c>
      <c r="D166" s="50">
        <v>1</v>
      </c>
      <c r="E166" s="49">
        <v>0</v>
      </c>
      <c r="F166" s="48">
        <f>D166+E166</f>
        <v>1</v>
      </c>
      <c r="G166" s="49"/>
      <c r="H166" s="49"/>
      <c r="I166" s="54">
        <f>G166+H166</f>
        <v>0</v>
      </c>
      <c r="J166" s="50"/>
      <c r="K166" s="49"/>
      <c r="L166" s="48">
        <f>J166+K166</f>
        <v>0</v>
      </c>
      <c r="M166" s="50"/>
      <c r="N166" s="49"/>
      <c r="O166" s="54">
        <f>M166+N166</f>
        <v>0</v>
      </c>
      <c r="P166" s="50"/>
      <c r="Q166" s="49"/>
      <c r="R166" s="48">
        <f>P166+Q166</f>
        <v>0</v>
      </c>
      <c r="S166" s="49"/>
      <c r="T166" s="49"/>
      <c r="U166" s="48">
        <f>S166+T166</f>
        <v>0</v>
      </c>
      <c r="V166" s="50"/>
      <c r="W166" s="49"/>
      <c r="X166" s="48">
        <f>V166+W166</f>
        <v>0</v>
      </c>
      <c r="Y166" s="47">
        <f>D166+G166+J166+M166+P166+S166+V166</f>
        <v>1</v>
      </c>
      <c r="Z166" s="47">
        <f>E166+H166+K166+N166+Q166+T166+W166</f>
        <v>0</v>
      </c>
      <c r="AA166" s="46">
        <f>F166+I166+L166+O166+R166+U166+X166</f>
        <v>1</v>
      </c>
    </row>
    <row r="167" spans="1:27" s="45" customFormat="1" x14ac:dyDescent="0.25">
      <c r="A167" s="53" t="s">
        <v>10</v>
      </c>
      <c r="B167" s="51">
        <v>7280</v>
      </c>
      <c r="C167" s="55">
        <v>7</v>
      </c>
      <c r="D167" s="50">
        <v>10</v>
      </c>
      <c r="E167" s="49">
        <v>0</v>
      </c>
      <c r="F167" s="48">
        <f>D167+E167</f>
        <v>10</v>
      </c>
      <c r="G167" s="49">
        <v>1</v>
      </c>
      <c r="H167" s="49">
        <v>0</v>
      </c>
      <c r="I167" s="54">
        <f>G167+H167</f>
        <v>1</v>
      </c>
      <c r="J167" s="50"/>
      <c r="K167" s="49"/>
      <c r="L167" s="48">
        <f>J167+K167</f>
        <v>0</v>
      </c>
      <c r="M167" s="50">
        <v>1</v>
      </c>
      <c r="N167" s="49">
        <v>0</v>
      </c>
      <c r="O167" s="54">
        <f>M167+N167</f>
        <v>1</v>
      </c>
      <c r="P167" s="50"/>
      <c r="Q167" s="49"/>
      <c r="R167" s="48">
        <f>P167+Q167</f>
        <v>0</v>
      </c>
      <c r="S167" s="49"/>
      <c r="T167" s="49"/>
      <c r="U167" s="48">
        <f>S167+T167</f>
        <v>0</v>
      </c>
      <c r="V167" s="50"/>
      <c r="W167" s="49"/>
      <c r="X167" s="48">
        <f>V167+W167</f>
        <v>0</v>
      </c>
      <c r="Y167" s="47">
        <f>D167+G167+J167+M167+P167+S167+V167</f>
        <v>12</v>
      </c>
      <c r="Z167" s="47">
        <f>E167+H167+K167+N167+Q167+T167+W167</f>
        <v>0</v>
      </c>
      <c r="AA167" s="46">
        <f>F167+I167+L167+O167+R167+U167+X167</f>
        <v>12</v>
      </c>
    </row>
    <row r="168" spans="1:27" s="45" customFormat="1" x14ac:dyDescent="0.25">
      <c r="A168" s="53" t="s">
        <v>9</v>
      </c>
      <c r="B168" s="51">
        <v>7280</v>
      </c>
      <c r="C168" s="51">
        <v>8</v>
      </c>
      <c r="D168" s="50"/>
      <c r="E168" s="49"/>
      <c r="F168" s="48">
        <f>D168+E168</f>
        <v>0</v>
      </c>
      <c r="G168" s="49">
        <v>1</v>
      </c>
      <c r="H168" s="49">
        <v>0</v>
      </c>
      <c r="I168" s="48">
        <f>G168+H168</f>
        <v>1</v>
      </c>
      <c r="J168" s="50"/>
      <c r="K168" s="49"/>
      <c r="L168" s="48">
        <f>J168+K168</f>
        <v>0</v>
      </c>
      <c r="M168" s="50"/>
      <c r="N168" s="49"/>
      <c r="O168" s="48">
        <f>M168+N168</f>
        <v>0</v>
      </c>
      <c r="P168" s="50"/>
      <c r="Q168" s="49"/>
      <c r="R168" s="48">
        <f>P168+Q168</f>
        <v>0</v>
      </c>
      <c r="S168" s="49"/>
      <c r="T168" s="49"/>
      <c r="U168" s="48">
        <f>S168+T168</f>
        <v>0</v>
      </c>
      <c r="V168" s="50"/>
      <c r="W168" s="49"/>
      <c r="X168" s="48">
        <f>V168+W168</f>
        <v>0</v>
      </c>
      <c r="Y168" s="47">
        <f>D168+G168+J168+M168+P168+S168+V168</f>
        <v>1</v>
      </c>
      <c r="Z168" s="47">
        <f>E168+H168+K168+N168+Q168+T168+W168</f>
        <v>0</v>
      </c>
      <c r="AA168" s="46">
        <f>F168+I168+L168+O168+R168+U168+X168</f>
        <v>1</v>
      </c>
    </row>
    <row r="169" spans="1:27" s="45" customFormat="1" x14ac:dyDescent="0.25">
      <c r="A169" s="52" t="s">
        <v>8</v>
      </c>
      <c r="B169" s="51">
        <v>7285</v>
      </c>
      <c r="C169" s="51">
        <v>7</v>
      </c>
      <c r="D169" s="50">
        <v>5</v>
      </c>
      <c r="E169" s="49">
        <v>0</v>
      </c>
      <c r="F169" s="48">
        <f>D169+E169</f>
        <v>5</v>
      </c>
      <c r="G169" s="49"/>
      <c r="H169" s="49"/>
      <c r="I169" s="48">
        <f>G169+H169</f>
        <v>0</v>
      </c>
      <c r="J169" s="50"/>
      <c r="K169" s="49"/>
      <c r="L169" s="48">
        <f>J169+K169</f>
        <v>0</v>
      </c>
      <c r="M169" s="50"/>
      <c r="N169" s="49"/>
      <c r="O169" s="48">
        <f>M169+N169</f>
        <v>0</v>
      </c>
      <c r="P169" s="50"/>
      <c r="Q169" s="49"/>
      <c r="R169" s="48">
        <f>P169+Q169</f>
        <v>0</v>
      </c>
      <c r="S169" s="49"/>
      <c r="T169" s="49"/>
      <c r="U169" s="48">
        <f>S169+T169</f>
        <v>0</v>
      </c>
      <c r="V169" s="50"/>
      <c r="W169" s="49"/>
      <c r="X169" s="48">
        <f>V169+W169</f>
        <v>0</v>
      </c>
      <c r="Y169" s="47">
        <f>D169+G169+J169+M169+P169+S169+V169</f>
        <v>5</v>
      </c>
      <c r="Z169" s="47">
        <f>E169+H169+K169+N169+Q169+T169+W169</f>
        <v>0</v>
      </c>
      <c r="AA169" s="46">
        <f>F169+I169+L169+O169+R169+U169+X169</f>
        <v>5</v>
      </c>
    </row>
    <row r="170" spans="1:27" ht="13.8" thickBot="1" x14ac:dyDescent="0.3">
      <c r="A170" s="24"/>
      <c r="B170" s="27"/>
      <c r="C170" s="27"/>
      <c r="D170" s="44"/>
      <c r="E170" s="43"/>
      <c r="F170" s="42"/>
      <c r="G170" s="43"/>
      <c r="H170" s="43"/>
      <c r="I170" s="42"/>
      <c r="J170" s="44"/>
      <c r="K170" s="43"/>
      <c r="L170" s="42"/>
      <c r="M170" s="44"/>
      <c r="N170" s="43"/>
      <c r="O170" s="42"/>
      <c r="P170" s="44"/>
      <c r="Q170" s="43"/>
      <c r="R170" s="42"/>
      <c r="S170" s="43"/>
      <c r="T170" s="43"/>
      <c r="U170" s="42"/>
      <c r="V170" s="44"/>
      <c r="W170" s="43"/>
      <c r="X170" s="42"/>
      <c r="Y170" s="41"/>
      <c r="Z170" s="41"/>
      <c r="AA170" s="40"/>
    </row>
    <row r="171" spans="1:27" ht="13.8" thickBot="1" x14ac:dyDescent="0.3">
      <c r="A171" s="37" t="s">
        <v>7</v>
      </c>
      <c r="B171" s="39"/>
      <c r="C171" s="39"/>
      <c r="D171" s="38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6"/>
      <c r="AA171" s="35"/>
    </row>
    <row r="172" spans="1:27" x14ac:dyDescent="0.25">
      <c r="A172" s="14" t="s">
        <v>5</v>
      </c>
      <c r="B172" s="13"/>
      <c r="C172" s="12">
        <v>7</v>
      </c>
      <c r="D172" s="11">
        <f>D163+D165+D167+D169</f>
        <v>29</v>
      </c>
      <c r="E172" s="11">
        <f>E163+E165+E167+E169</f>
        <v>7</v>
      </c>
      <c r="F172" s="10">
        <f>F163+F165+F167+F169</f>
        <v>36</v>
      </c>
      <c r="G172" s="11">
        <f>G163+G165+G167+G169</f>
        <v>3</v>
      </c>
      <c r="H172" s="11">
        <f>H163+H165+H167+H169</f>
        <v>1</v>
      </c>
      <c r="I172" s="10">
        <f>I163+I165+I167+I169</f>
        <v>4</v>
      </c>
      <c r="J172" s="11">
        <f>J163+J165+J167+J169</f>
        <v>0</v>
      </c>
      <c r="K172" s="11">
        <f>K163+K165+K167+K169</f>
        <v>0</v>
      </c>
      <c r="L172" s="10">
        <f>L163+L165+L167+L169</f>
        <v>0</v>
      </c>
      <c r="M172" s="11">
        <f>M163+M165+M167+M169</f>
        <v>3</v>
      </c>
      <c r="N172" s="11">
        <f>N163+N165+N167+N169</f>
        <v>1</v>
      </c>
      <c r="O172" s="10">
        <f>O163+O165+O167+O169</f>
        <v>4</v>
      </c>
      <c r="P172" s="11">
        <f>P163+P165+P167+P169</f>
        <v>1</v>
      </c>
      <c r="Q172" s="11">
        <f>Q163+Q165+Q167+Q169</f>
        <v>0</v>
      </c>
      <c r="R172" s="10">
        <f>R163+R165+R167+R169</f>
        <v>1</v>
      </c>
      <c r="S172" s="11">
        <f>S163+S165+S167+S169</f>
        <v>0</v>
      </c>
      <c r="T172" s="11">
        <f>T163+T165+T167+T169</f>
        <v>0</v>
      </c>
      <c r="U172" s="10">
        <f>U163+U165+U167+U169</f>
        <v>0</v>
      </c>
      <c r="V172" s="11">
        <f>V163+V165+V167+V169</f>
        <v>1</v>
      </c>
      <c r="W172" s="11">
        <f>W163+W165+W167+W169</f>
        <v>0</v>
      </c>
      <c r="X172" s="10">
        <f>X163+X165+X167+X169</f>
        <v>1</v>
      </c>
      <c r="Y172" s="11">
        <f>Y163+Y165+Y167+Y169</f>
        <v>37</v>
      </c>
      <c r="Z172" s="11">
        <f>Z163+Z165+Z167+Z169</f>
        <v>9</v>
      </c>
      <c r="AA172" s="10">
        <f>AA163+AA165+AA167+AA169</f>
        <v>46</v>
      </c>
    </row>
    <row r="173" spans="1:27" ht="13.8" thickBot="1" x14ac:dyDescent="0.3">
      <c r="A173" s="14" t="s">
        <v>4</v>
      </c>
      <c r="B173" s="13"/>
      <c r="C173" s="13">
        <v>8</v>
      </c>
      <c r="D173" s="16">
        <f>D168+D166+D164</f>
        <v>2</v>
      </c>
      <c r="E173" s="11">
        <f>E168+E166+E164</f>
        <v>0</v>
      </c>
      <c r="F173" s="10">
        <f>F168+F166+F164</f>
        <v>2</v>
      </c>
      <c r="G173" s="16">
        <f>G168+G166+G164</f>
        <v>1</v>
      </c>
      <c r="H173" s="11">
        <f>H168+H166+H164</f>
        <v>0</v>
      </c>
      <c r="I173" s="10">
        <f>I168+I166+I164</f>
        <v>1</v>
      </c>
      <c r="J173" s="16">
        <f>J168+J166+J164</f>
        <v>0</v>
      </c>
      <c r="K173" s="11">
        <f>K168+K166+K164</f>
        <v>0</v>
      </c>
      <c r="L173" s="10">
        <f>L168+L166+L164</f>
        <v>0</v>
      </c>
      <c r="M173" s="16">
        <f>M168+M166+M164</f>
        <v>0</v>
      </c>
      <c r="N173" s="11">
        <f>N168+N166+N164</f>
        <v>0</v>
      </c>
      <c r="O173" s="10">
        <f>O168+O166+O164</f>
        <v>0</v>
      </c>
      <c r="P173" s="16">
        <f>P168+P166+P164</f>
        <v>0</v>
      </c>
      <c r="Q173" s="11">
        <f>Q168+Q166+Q164</f>
        <v>0</v>
      </c>
      <c r="R173" s="10">
        <f>R168+R166+R164</f>
        <v>0</v>
      </c>
      <c r="S173" s="16">
        <f>S168+S166+S164</f>
        <v>0</v>
      </c>
      <c r="T173" s="11">
        <f>T168+T166+T164</f>
        <v>0</v>
      </c>
      <c r="U173" s="10">
        <f>U168+U166+U164</f>
        <v>0</v>
      </c>
      <c r="V173" s="16">
        <f>V168+V166+V164</f>
        <v>0</v>
      </c>
      <c r="W173" s="11">
        <f>W168+W166+W164</f>
        <v>0</v>
      </c>
      <c r="X173" s="10">
        <f>X168+X166+X164</f>
        <v>0</v>
      </c>
      <c r="Y173" s="16">
        <f>Y168+Y166+Y164</f>
        <v>3</v>
      </c>
      <c r="Z173" s="11">
        <f>Z168+Z166+Z164</f>
        <v>0</v>
      </c>
      <c r="AA173" s="10">
        <f>AA168+AA166+AA164</f>
        <v>3</v>
      </c>
    </row>
    <row r="174" spans="1:27" ht="13.8" thickBot="1" x14ac:dyDescent="0.3">
      <c r="A174" s="33" t="s">
        <v>0</v>
      </c>
      <c r="B174" s="34"/>
      <c r="C174" s="34"/>
      <c r="D174" s="33">
        <f>SUBTOTAL(9,D161:D171)</f>
        <v>31</v>
      </c>
      <c r="E174" s="32">
        <f>SUBTOTAL(9,E161:E171)</f>
        <v>7</v>
      </c>
      <c r="F174" s="31">
        <f>SUBTOTAL(9,F161:F171)</f>
        <v>38</v>
      </c>
      <c r="G174" s="32">
        <f>SUBTOTAL(9,G161:G171)</f>
        <v>4</v>
      </c>
      <c r="H174" s="32">
        <f>SUBTOTAL(9,H161:H171)</f>
        <v>1</v>
      </c>
      <c r="I174" s="31">
        <f>SUBTOTAL(9,I161:I171)</f>
        <v>5</v>
      </c>
      <c r="J174" s="33">
        <f>SUBTOTAL(9,J161:J171)</f>
        <v>0</v>
      </c>
      <c r="K174" s="32">
        <f>SUBTOTAL(9,K161:K171)</f>
        <v>0</v>
      </c>
      <c r="L174" s="31">
        <f>SUBTOTAL(9,L161:L171)</f>
        <v>0</v>
      </c>
      <c r="M174" s="33">
        <f>SUBTOTAL(9,M161:M171)</f>
        <v>3</v>
      </c>
      <c r="N174" s="32">
        <f>SUBTOTAL(9,N161:N171)</f>
        <v>1</v>
      </c>
      <c r="O174" s="31">
        <f>SUBTOTAL(9,O161:O171)</f>
        <v>4</v>
      </c>
      <c r="P174" s="33">
        <f>SUBTOTAL(9,P161:P171)</f>
        <v>1</v>
      </c>
      <c r="Q174" s="32">
        <f>SUBTOTAL(9,Q161:Q171)</f>
        <v>0</v>
      </c>
      <c r="R174" s="31">
        <f>SUBTOTAL(9,R161:R171)</f>
        <v>1</v>
      </c>
      <c r="S174" s="32">
        <f>SUBTOTAL(9,S161:S171)</f>
        <v>0</v>
      </c>
      <c r="T174" s="32">
        <f>SUBTOTAL(9,T161:T171)</f>
        <v>0</v>
      </c>
      <c r="U174" s="31">
        <f>SUBTOTAL(9,U161:U171)</f>
        <v>0</v>
      </c>
      <c r="V174" s="33">
        <f>SUBTOTAL(9,V161:V171)</f>
        <v>1</v>
      </c>
      <c r="W174" s="32">
        <f>SUBTOTAL(9,W161:W171)</f>
        <v>0</v>
      </c>
      <c r="X174" s="31">
        <f>SUBTOTAL(9,X161:X171)</f>
        <v>1</v>
      </c>
      <c r="Y174" s="30">
        <f>SUM(Y172:Y173)</f>
        <v>40</v>
      </c>
      <c r="Z174" s="30">
        <f>SUM(Z172:Z173)</f>
        <v>9</v>
      </c>
      <c r="AA174" s="29">
        <f>SUM(AA172:AA173)</f>
        <v>49</v>
      </c>
    </row>
    <row r="175" spans="1:27" ht="13.8" thickBot="1" x14ac:dyDescent="0.3">
      <c r="A175" s="26"/>
      <c r="B175" s="28"/>
      <c r="C175" s="27"/>
      <c r="D175" s="25"/>
      <c r="E175" s="24"/>
      <c r="F175" s="23"/>
      <c r="G175" s="26"/>
      <c r="H175" s="26"/>
      <c r="I175" s="26"/>
      <c r="J175" s="25"/>
      <c r="K175" s="24"/>
      <c r="L175" s="23"/>
      <c r="M175" s="25"/>
      <c r="N175" s="26"/>
      <c r="O175" s="26"/>
      <c r="P175" s="25"/>
      <c r="Q175" s="24"/>
      <c r="R175" s="23"/>
      <c r="S175" s="26"/>
      <c r="T175" s="26"/>
      <c r="U175" s="26"/>
      <c r="V175" s="25"/>
      <c r="W175" s="24"/>
      <c r="X175" s="23"/>
      <c r="Y175" s="22"/>
      <c r="Z175" s="22"/>
      <c r="AA175" s="21"/>
    </row>
    <row r="176" spans="1:27" ht="13.8" thickBot="1" x14ac:dyDescent="0.3">
      <c r="A176" s="5" t="s">
        <v>6</v>
      </c>
      <c r="B176" s="7"/>
      <c r="C176" s="7"/>
      <c r="D176" s="20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8"/>
      <c r="AA176" s="17"/>
    </row>
    <row r="177" spans="1:27" x14ac:dyDescent="0.25">
      <c r="A177" s="14" t="s">
        <v>5</v>
      </c>
      <c r="B177" s="13"/>
      <c r="C177" s="12">
        <v>7</v>
      </c>
      <c r="D177" s="11">
        <f>D40+D72+D109+D136+D156+D172</f>
        <v>506</v>
      </c>
      <c r="E177" s="11">
        <f>E40+E72+E109+E136+E156+E172</f>
        <v>235</v>
      </c>
      <c r="F177" s="11">
        <f>F40+F72+F109+F136+F156+F172</f>
        <v>741</v>
      </c>
      <c r="G177" s="16">
        <f>G40+G72+G109+G136+G156+G172</f>
        <v>30</v>
      </c>
      <c r="H177" s="11">
        <f>H40+H72+H109+H136+H156+H172</f>
        <v>11</v>
      </c>
      <c r="I177" s="10">
        <f>I40+I72+I109+I136+I156+I172</f>
        <v>41</v>
      </c>
      <c r="J177" s="11">
        <f>J40+J72+J109+J136+J156+J172</f>
        <v>3</v>
      </c>
      <c r="K177" s="11">
        <f>K40+K72+K109+K136+K156+K172</f>
        <v>0</v>
      </c>
      <c r="L177" s="11">
        <f>L40+L72+L109+L136+L156+L172</f>
        <v>3</v>
      </c>
      <c r="M177" s="16">
        <f>M40+M72+M109+M136+M156+M172</f>
        <v>23</v>
      </c>
      <c r="N177" s="11">
        <f>N40+N72+N109+N136+N156+N172</f>
        <v>17</v>
      </c>
      <c r="O177" s="10">
        <f>O40+O72+O109+O136+O156+O172</f>
        <v>40</v>
      </c>
      <c r="P177" s="11">
        <f>P40+P72+P109+P136+P156+P172</f>
        <v>3</v>
      </c>
      <c r="Q177" s="11">
        <f>Q40+Q72+Q109+Q136+Q156+Q172</f>
        <v>5</v>
      </c>
      <c r="R177" s="11">
        <f>R40+R72+R109+R136+R156+R172</f>
        <v>8</v>
      </c>
      <c r="S177" s="16">
        <f>S40+S72+S109+S136+S156+S172</f>
        <v>31</v>
      </c>
      <c r="T177" s="11">
        <f>T40+T72+T109+T136+T156+T172</f>
        <v>50</v>
      </c>
      <c r="U177" s="10">
        <f>U40+U72+U109+U136+U156+U172</f>
        <v>81</v>
      </c>
      <c r="V177" s="11">
        <f>V40+V72+V109+V136+V156+V172</f>
        <v>16</v>
      </c>
      <c r="W177" s="11">
        <f>W40+W72+W109+W136+W156+W172</f>
        <v>21</v>
      </c>
      <c r="X177" s="11">
        <f>X40+X72+X109+X136+X156+X172</f>
        <v>37</v>
      </c>
      <c r="Y177" s="16">
        <f>Y40+Y72+Y109+Y136+Y156+Y172</f>
        <v>612</v>
      </c>
      <c r="Z177" s="11">
        <f>Z40+Z72+Z109+Z136+Z156+Z172</f>
        <v>339</v>
      </c>
      <c r="AA177" s="10">
        <f>AA40+AA72+AA109+AA136+AA156+AA172</f>
        <v>951</v>
      </c>
    </row>
    <row r="178" spans="1:27" x14ac:dyDescent="0.25">
      <c r="A178" s="14" t="s">
        <v>4</v>
      </c>
      <c r="B178" s="13"/>
      <c r="C178" s="12" t="s">
        <v>3</v>
      </c>
      <c r="D178" s="11">
        <f>D158+D173+D73+D110+D41</f>
        <v>79</v>
      </c>
      <c r="E178" s="11">
        <f>E158+E173+E73+E110+E41</f>
        <v>28</v>
      </c>
      <c r="F178" s="10">
        <f>F158+F173+F73+F110+F41</f>
        <v>107</v>
      </c>
      <c r="G178" s="11">
        <f>G158+G173+G73+G110+G41</f>
        <v>8</v>
      </c>
      <c r="H178" s="11">
        <f>H158+H173+H73+H110+H41</f>
        <v>1</v>
      </c>
      <c r="I178" s="10">
        <f>I158+I173+I73+I110+I41</f>
        <v>9</v>
      </c>
      <c r="J178" s="11">
        <f>J158+J173+J73+J110+J41</f>
        <v>0</v>
      </c>
      <c r="K178" s="11">
        <f>K158+K173+K73+K110+K41</f>
        <v>0</v>
      </c>
      <c r="L178" s="10">
        <f>L158+L173+L73+L110+L41</f>
        <v>0</v>
      </c>
      <c r="M178" s="11">
        <f>M158+M173+M73+M110+M41</f>
        <v>4</v>
      </c>
      <c r="N178" s="11">
        <f>N158+N173+N73+N110+N41</f>
        <v>1</v>
      </c>
      <c r="O178" s="10">
        <f>O158+O173+O73+O110+O41</f>
        <v>5</v>
      </c>
      <c r="P178" s="11">
        <f>P158+P173+P73+P110+P41</f>
        <v>2</v>
      </c>
      <c r="Q178" s="11">
        <f>Q158+Q173+Q73+Q110+Q41</f>
        <v>0</v>
      </c>
      <c r="R178" s="10">
        <f>R158+R173+R73+R110+R41</f>
        <v>2</v>
      </c>
      <c r="S178" s="11">
        <f>S158+S173+S73+S110+S41</f>
        <v>1</v>
      </c>
      <c r="T178" s="11">
        <f>T158+T173+T73+T110+T41</f>
        <v>7</v>
      </c>
      <c r="U178" s="10">
        <f>U158+U173+U73+U110+U41</f>
        <v>8</v>
      </c>
      <c r="V178" s="11">
        <f>V158+V173+V73+V110+V41</f>
        <v>3</v>
      </c>
      <c r="W178" s="11">
        <f>W158+W173+W73+W110+W41</f>
        <v>2</v>
      </c>
      <c r="X178" s="11">
        <f>X158+X173+X73+X110+X41</f>
        <v>5</v>
      </c>
      <c r="Y178" s="15">
        <f>D178+G178+J178+M178+P178+S178+V178</f>
        <v>97</v>
      </c>
      <c r="Z178" s="9">
        <f>E178+H178+K178+N178+Q178+T178+W178</f>
        <v>39</v>
      </c>
      <c r="AA178" s="8">
        <f>Y178+Z178</f>
        <v>136</v>
      </c>
    </row>
    <row r="179" spans="1:27" x14ac:dyDescent="0.25">
      <c r="A179" s="14" t="s">
        <v>2</v>
      </c>
      <c r="B179" s="13"/>
      <c r="C179" s="12">
        <v>8</v>
      </c>
      <c r="D179" s="11">
        <f>D111</f>
        <v>58</v>
      </c>
      <c r="E179" s="11">
        <f>E111</f>
        <v>13</v>
      </c>
      <c r="F179" s="10">
        <f>F111</f>
        <v>71</v>
      </c>
      <c r="G179" s="11">
        <f>G111</f>
        <v>6</v>
      </c>
      <c r="H179" s="11">
        <f>H111</f>
        <v>1</v>
      </c>
      <c r="I179" s="10">
        <f>I111</f>
        <v>7</v>
      </c>
      <c r="J179" s="11">
        <f>J111</f>
        <v>0</v>
      </c>
      <c r="K179" s="11">
        <f>K111</f>
        <v>0</v>
      </c>
      <c r="L179" s="10">
        <f>L111</f>
        <v>0</v>
      </c>
      <c r="M179" s="11">
        <f>M111</f>
        <v>1</v>
      </c>
      <c r="N179" s="11">
        <f>N111</f>
        <v>0</v>
      </c>
      <c r="O179" s="10">
        <f>O111</f>
        <v>1</v>
      </c>
      <c r="P179" s="11">
        <f>P111</f>
        <v>2</v>
      </c>
      <c r="Q179" s="11">
        <f>Q111</f>
        <v>0</v>
      </c>
      <c r="R179" s="10">
        <f>R111</f>
        <v>2</v>
      </c>
      <c r="S179" s="11">
        <f>S111</f>
        <v>0</v>
      </c>
      <c r="T179" s="11">
        <f>T111</f>
        <v>0</v>
      </c>
      <c r="U179" s="10">
        <f>U111</f>
        <v>0</v>
      </c>
      <c r="V179" s="11">
        <f>V111</f>
        <v>3</v>
      </c>
      <c r="W179" s="11">
        <f>W111</f>
        <v>1</v>
      </c>
      <c r="X179" s="10">
        <f>X111</f>
        <v>4</v>
      </c>
      <c r="Y179" s="9">
        <f>D179+G179+J179+M179+P179+S179+V179</f>
        <v>70</v>
      </c>
      <c r="Z179" s="9">
        <f>E179+H179+K179+N179+Q179+T179+W179</f>
        <v>15</v>
      </c>
      <c r="AA179" s="8">
        <f>Y179+Z179</f>
        <v>85</v>
      </c>
    </row>
    <row r="180" spans="1:27" ht="13.8" thickBot="1" x14ac:dyDescent="0.3">
      <c r="A180" s="14" t="s">
        <v>1</v>
      </c>
      <c r="B180" s="13"/>
      <c r="C180" s="12">
        <v>9</v>
      </c>
      <c r="D180" s="11">
        <f>D137+D112+D42+D157</f>
        <v>36</v>
      </c>
      <c r="E180" s="11">
        <f>E137+E112+E42+E157</f>
        <v>6</v>
      </c>
      <c r="F180" s="10">
        <f>F137+F112+F42+F157</f>
        <v>42</v>
      </c>
      <c r="G180" s="11">
        <f>G137+G112+G42+G157</f>
        <v>1</v>
      </c>
      <c r="H180" s="11">
        <f>H137+H112+H42+H157</f>
        <v>0</v>
      </c>
      <c r="I180" s="10">
        <f>I137+I112+I42+I157</f>
        <v>1</v>
      </c>
      <c r="J180" s="11">
        <f>J137+J112+J42+J157</f>
        <v>0</v>
      </c>
      <c r="K180" s="11">
        <f>K137+K112+K42+K157</f>
        <v>0</v>
      </c>
      <c r="L180" s="10">
        <f>L137+L112+L42+L157</f>
        <v>0</v>
      </c>
      <c r="M180" s="11">
        <f>M137+M112+M42+M157</f>
        <v>3</v>
      </c>
      <c r="N180" s="11">
        <f>N137+N112+N42+N157</f>
        <v>2</v>
      </c>
      <c r="O180" s="10">
        <f>O137+O112+O42+O157</f>
        <v>5</v>
      </c>
      <c r="P180" s="11">
        <f>P137+P112+P42+P157</f>
        <v>0</v>
      </c>
      <c r="Q180" s="11">
        <f>Q137+Q112+Q42+Q157</f>
        <v>0</v>
      </c>
      <c r="R180" s="10">
        <f>R137+R112+R42+R157</f>
        <v>0</v>
      </c>
      <c r="S180" s="11">
        <f>S137+S112+S42+S157</f>
        <v>3</v>
      </c>
      <c r="T180" s="11">
        <f>T137+T112+T42+T157</f>
        <v>10</v>
      </c>
      <c r="U180" s="10">
        <f>U137+U112+U42+U157</f>
        <v>13</v>
      </c>
      <c r="V180" s="11">
        <f>V137+V112+V42+V157</f>
        <v>0</v>
      </c>
      <c r="W180" s="11">
        <f>W137+W112+W42+W157</f>
        <v>0</v>
      </c>
      <c r="X180" s="10">
        <f>X137+X112+X42+X157</f>
        <v>0</v>
      </c>
      <c r="Y180" s="9">
        <f>D180+G180+J180+M180+P180+S180+V180</f>
        <v>43</v>
      </c>
      <c r="Z180" s="9">
        <f>E180+H180+K180+N180+Q180+T180+W180</f>
        <v>18</v>
      </c>
      <c r="AA180" s="8">
        <f>Y180+Z180</f>
        <v>61</v>
      </c>
    </row>
    <row r="181" spans="1:27" ht="13.8" thickBot="1" x14ac:dyDescent="0.3">
      <c r="A181" s="5" t="s">
        <v>0</v>
      </c>
      <c r="B181" s="7"/>
      <c r="C181" s="6"/>
      <c r="D181" s="5">
        <f>SUM(D177:D180)</f>
        <v>679</v>
      </c>
      <c r="E181" s="5">
        <f>SUM(E177:E180)</f>
        <v>282</v>
      </c>
      <c r="F181" s="4">
        <f>SUM(F177:F180)</f>
        <v>961</v>
      </c>
      <c r="G181" s="5">
        <f>SUM(G177:G180)</f>
        <v>45</v>
      </c>
      <c r="H181" s="5">
        <f>SUM(H177:H180)</f>
        <v>13</v>
      </c>
      <c r="I181" s="4">
        <f>SUM(I177:I180)</f>
        <v>58</v>
      </c>
      <c r="J181" s="5">
        <f>SUM(J177:J180)</f>
        <v>3</v>
      </c>
      <c r="K181" s="5">
        <f>SUM(K177:K180)</f>
        <v>0</v>
      </c>
      <c r="L181" s="4">
        <f>SUM(L177:L180)</f>
        <v>3</v>
      </c>
      <c r="M181" s="5">
        <f>SUM(M177:M180)</f>
        <v>31</v>
      </c>
      <c r="N181" s="5">
        <f>SUM(N177:N180)</f>
        <v>20</v>
      </c>
      <c r="O181" s="4">
        <f>SUM(O177:O180)</f>
        <v>51</v>
      </c>
      <c r="P181" s="5">
        <f>SUM(P177:P180)</f>
        <v>7</v>
      </c>
      <c r="Q181" s="5">
        <f>SUM(Q177:Q180)</f>
        <v>5</v>
      </c>
      <c r="R181" s="4">
        <f>SUM(R177:R180)</f>
        <v>12</v>
      </c>
      <c r="S181" s="5">
        <f>SUM(S177:S180)</f>
        <v>35</v>
      </c>
      <c r="T181" s="5">
        <f>SUM(T177:T180)</f>
        <v>67</v>
      </c>
      <c r="U181" s="4">
        <f>SUM(U177:U180)</f>
        <v>102</v>
      </c>
      <c r="V181" s="5">
        <f>SUM(V177:V180)</f>
        <v>22</v>
      </c>
      <c r="W181" s="5">
        <f>SUM(W177:W180)</f>
        <v>24</v>
      </c>
      <c r="X181" s="4">
        <f>SUM(X177:X180)</f>
        <v>46</v>
      </c>
      <c r="Y181" s="3">
        <f>SUM(Y177:Y180)</f>
        <v>822</v>
      </c>
      <c r="Z181" s="3">
        <f>SUM(Z177:Z180)</f>
        <v>411</v>
      </c>
      <c r="AA181" s="2">
        <f>Y181+Z181</f>
        <v>1233</v>
      </c>
    </row>
  </sheetData>
  <mergeCells count="36">
    <mergeCell ref="B2:B3"/>
    <mergeCell ref="D2:F2"/>
    <mergeCell ref="G2:I2"/>
    <mergeCell ref="J2:L2"/>
    <mergeCell ref="M2:O2"/>
    <mergeCell ref="P2:R2"/>
    <mergeCell ref="P75:R75"/>
    <mergeCell ref="S2:U2"/>
    <mergeCell ref="V2:X2"/>
    <mergeCell ref="Y2:AA2"/>
    <mergeCell ref="G44:I44"/>
    <mergeCell ref="J44:L44"/>
    <mergeCell ref="M44:O44"/>
    <mergeCell ref="P44:R44"/>
    <mergeCell ref="S44:U44"/>
    <mergeCell ref="V44:X44"/>
    <mergeCell ref="S75:U75"/>
    <mergeCell ref="V75:X75"/>
    <mergeCell ref="Y75:AA75"/>
    <mergeCell ref="A76:AA76"/>
    <mergeCell ref="A115:AA115"/>
    <mergeCell ref="Y44:AA44"/>
    <mergeCell ref="D75:F75"/>
    <mergeCell ref="G75:I75"/>
    <mergeCell ref="J75:L75"/>
    <mergeCell ref="M75:O75"/>
    <mergeCell ref="V160:X160"/>
    <mergeCell ref="Y160:AA160"/>
    <mergeCell ref="A161:AA161"/>
    <mergeCell ref="A140:AA140"/>
    <mergeCell ref="D160:F160"/>
    <mergeCell ref="G160:I160"/>
    <mergeCell ref="J160:L160"/>
    <mergeCell ref="M160:O160"/>
    <mergeCell ref="P160:R160"/>
    <mergeCell ref="S160:U160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2006-2007 degrees GRAD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 Yama</cp:lastModifiedBy>
  <dcterms:created xsi:type="dcterms:W3CDTF">2011-04-13T14:02:50Z</dcterms:created>
  <dcterms:modified xsi:type="dcterms:W3CDTF">2011-04-13T14:04:10Z</dcterms:modified>
</cp:coreProperties>
</file>