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60" yWindow="-105" windowWidth="12975" windowHeight="12555"/>
  </bookViews>
  <sheets>
    <sheet name="2009-2010 degrees GRAD" sheetId="1" r:id="rId1"/>
  </sheets>
  <calcPr calcId="125725"/>
</workbook>
</file>

<file path=xl/calcChain.xml><?xml version="1.0" encoding="utf-8"?>
<calcChain xmlns="http://schemas.openxmlformats.org/spreadsheetml/2006/main">
  <c r="Y165" i="1"/>
  <c r="X49"/>
  <c r="W49"/>
  <c r="V49"/>
  <c r="T49"/>
  <c r="S49"/>
  <c r="R49"/>
  <c r="Q49"/>
  <c r="P49"/>
  <c r="O49"/>
  <c r="N49"/>
  <c r="M49"/>
  <c r="L49"/>
  <c r="K49"/>
  <c r="J49"/>
  <c r="I49"/>
  <c r="H49"/>
  <c r="G49"/>
  <c r="F49"/>
  <c r="E49"/>
  <c r="D49"/>
  <c r="D52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D50"/>
  <c r="F51"/>
  <c r="E51"/>
  <c r="F50"/>
  <c r="X46"/>
  <c r="U46"/>
  <c r="R46"/>
  <c r="O46"/>
  <c r="L46"/>
  <c r="I46"/>
  <c r="F46"/>
  <c r="E50"/>
  <c r="AA46"/>
  <c r="Z46"/>
  <c r="Y46"/>
  <c r="AA50" l="1"/>
  <c r="Y50"/>
  <c r="Z50"/>
  <c r="F36" l="1"/>
  <c r="E36"/>
  <c r="D36"/>
  <c r="F7" l="1"/>
  <c r="I7"/>
  <c r="L7"/>
  <c r="O7"/>
  <c r="R7"/>
  <c r="U7"/>
  <c r="X7"/>
  <c r="Y7"/>
  <c r="Z7"/>
  <c r="F9"/>
  <c r="I9"/>
  <c r="I11" s="1"/>
  <c r="L9"/>
  <c r="O9"/>
  <c r="R9"/>
  <c r="U9"/>
  <c r="X9"/>
  <c r="Y9"/>
  <c r="Z9"/>
  <c r="F10"/>
  <c r="I10"/>
  <c r="L10"/>
  <c r="O10"/>
  <c r="R10"/>
  <c r="R11" s="1"/>
  <c r="U10"/>
  <c r="X10"/>
  <c r="Y10"/>
  <c r="Y11" s="1"/>
  <c r="Z10"/>
  <c r="D11"/>
  <c r="E11"/>
  <c r="F11"/>
  <c r="G11"/>
  <c r="H11"/>
  <c r="J11"/>
  <c r="K11"/>
  <c r="L11"/>
  <c r="M11"/>
  <c r="N11"/>
  <c r="O11"/>
  <c r="P11"/>
  <c r="Q11"/>
  <c r="S11"/>
  <c r="T11"/>
  <c r="V11"/>
  <c r="W11"/>
  <c r="X11"/>
  <c r="F13"/>
  <c r="I13"/>
  <c r="L13"/>
  <c r="O13"/>
  <c r="R13"/>
  <c r="U13"/>
  <c r="X13"/>
  <c r="Y13"/>
  <c r="Z13"/>
  <c r="F15"/>
  <c r="AA15" s="1"/>
  <c r="I15"/>
  <c r="L15"/>
  <c r="O15"/>
  <c r="R15"/>
  <c r="U15"/>
  <c r="X15"/>
  <c r="Y15"/>
  <c r="Z15"/>
  <c r="F17"/>
  <c r="I17"/>
  <c r="L17"/>
  <c r="O17"/>
  <c r="R17"/>
  <c r="U17"/>
  <c r="X17"/>
  <c r="Y17"/>
  <c r="Z17"/>
  <c r="F19"/>
  <c r="F21" s="1"/>
  <c r="I19"/>
  <c r="L19"/>
  <c r="O19"/>
  <c r="R19"/>
  <c r="R21" s="1"/>
  <c r="U19"/>
  <c r="X19"/>
  <c r="X21" s="1"/>
  <c r="Y19"/>
  <c r="Z19"/>
  <c r="F20"/>
  <c r="I20"/>
  <c r="L20"/>
  <c r="AA20" s="1"/>
  <c r="O20"/>
  <c r="R20"/>
  <c r="U20"/>
  <c r="X20"/>
  <c r="Y20"/>
  <c r="Z20"/>
  <c r="D21"/>
  <c r="E21"/>
  <c r="G21"/>
  <c r="H21"/>
  <c r="I21"/>
  <c r="J21"/>
  <c r="K21"/>
  <c r="L21"/>
  <c r="M21"/>
  <c r="N21"/>
  <c r="P21"/>
  <c r="Q21"/>
  <c r="S21"/>
  <c r="T21"/>
  <c r="U21"/>
  <c r="V21"/>
  <c r="W21"/>
  <c r="F23"/>
  <c r="F28" s="1"/>
  <c r="I23"/>
  <c r="I28" s="1"/>
  <c r="L23"/>
  <c r="O23"/>
  <c r="R23"/>
  <c r="U23"/>
  <c r="X23"/>
  <c r="Y23"/>
  <c r="Z23"/>
  <c r="F24"/>
  <c r="I24"/>
  <c r="L24"/>
  <c r="L28" s="1"/>
  <c r="O24"/>
  <c r="R24"/>
  <c r="U24"/>
  <c r="X24"/>
  <c r="Y24"/>
  <c r="Z24"/>
  <c r="F25"/>
  <c r="I25"/>
  <c r="L25"/>
  <c r="O25"/>
  <c r="R25"/>
  <c r="U25"/>
  <c r="X25"/>
  <c r="Y25"/>
  <c r="Z25"/>
  <c r="F26"/>
  <c r="AA26" s="1"/>
  <c r="I26"/>
  <c r="L26"/>
  <c r="O26"/>
  <c r="R26"/>
  <c r="U26"/>
  <c r="X26"/>
  <c r="Y26"/>
  <c r="Z26"/>
  <c r="F27"/>
  <c r="I27"/>
  <c r="L27"/>
  <c r="O27"/>
  <c r="R27"/>
  <c r="U27"/>
  <c r="X27"/>
  <c r="Y27"/>
  <c r="Z27"/>
  <c r="D28"/>
  <c r="E28"/>
  <c r="G28"/>
  <c r="H28"/>
  <c r="J28"/>
  <c r="K28"/>
  <c r="M28"/>
  <c r="N28"/>
  <c r="P28"/>
  <c r="Q28"/>
  <c r="R28"/>
  <c r="S28"/>
  <c r="T28"/>
  <c r="V28"/>
  <c r="W28"/>
  <c r="F30"/>
  <c r="AA30" s="1"/>
  <c r="I30"/>
  <c r="L30"/>
  <c r="O30"/>
  <c r="R30"/>
  <c r="U30"/>
  <c r="X30"/>
  <c r="Y30"/>
  <c r="Z30"/>
  <c r="F31"/>
  <c r="I31"/>
  <c r="I36" s="1"/>
  <c r="L31"/>
  <c r="O31"/>
  <c r="R31"/>
  <c r="U31"/>
  <c r="U36" s="1"/>
  <c r="X31"/>
  <c r="Y31"/>
  <c r="Z31"/>
  <c r="F32"/>
  <c r="AA32" s="1"/>
  <c r="I32"/>
  <c r="L32"/>
  <c r="L36" s="1"/>
  <c r="O32"/>
  <c r="R32"/>
  <c r="U32"/>
  <c r="X32"/>
  <c r="Y32"/>
  <c r="Z32"/>
  <c r="F33"/>
  <c r="I33"/>
  <c r="L33"/>
  <c r="O33"/>
  <c r="R33"/>
  <c r="U33"/>
  <c r="U39" s="1"/>
  <c r="X33"/>
  <c r="Y33"/>
  <c r="Z33"/>
  <c r="F34"/>
  <c r="AA34" s="1"/>
  <c r="I34"/>
  <c r="L34"/>
  <c r="O34"/>
  <c r="R34"/>
  <c r="U34"/>
  <c r="X34"/>
  <c r="Y34"/>
  <c r="Z34"/>
  <c r="F35"/>
  <c r="AA35" s="1"/>
  <c r="I35"/>
  <c r="L35"/>
  <c r="O35"/>
  <c r="R35"/>
  <c r="U35"/>
  <c r="X35"/>
  <c r="Y35"/>
  <c r="Z35"/>
  <c r="G36"/>
  <c r="H36"/>
  <c r="J36"/>
  <c r="K36"/>
  <c r="M36"/>
  <c r="N36"/>
  <c r="O36"/>
  <c r="P36"/>
  <c r="Q36"/>
  <c r="R36"/>
  <c r="S36"/>
  <c r="T36"/>
  <c r="V36"/>
  <c r="W36"/>
  <c r="F37"/>
  <c r="I37"/>
  <c r="L37"/>
  <c r="L39" s="1"/>
  <c r="O37"/>
  <c r="R37"/>
  <c r="U37"/>
  <c r="X37"/>
  <c r="Y37"/>
  <c r="Z37"/>
  <c r="F38"/>
  <c r="I38"/>
  <c r="L38"/>
  <c r="O38"/>
  <c r="R38"/>
  <c r="U38"/>
  <c r="X38"/>
  <c r="Y38"/>
  <c r="Z38"/>
  <c r="AA38"/>
  <c r="D39"/>
  <c r="E39"/>
  <c r="G39"/>
  <c r="H39"/>
  <c r="J39"/>
  <c r="K39"/>
  <c r="M39"/>
  <c r="N39"/>
  <c r="O39"/>
  <c r="P39"/>
  <c r="Q39"/>
  <c r="R39"/>
  <c r="S39"/>
  <c r="T39"/>
  <c r="V39"/>
  <c r="W39"/>
  <c r="F41"/>
  <c r="F43" s="1"/>
  <c r="I41"/>
  <c r="L41"/>
  <c r="L43" s="1"/>
  <c r="O41"/>
  <c r="R41"/>
  <c r="U41"/>
  <c r="X41"/>
  <c r="X43" s="1"/>
  <c r="Y41"/>
  <c r="Z41"/>
  <c r="F42"/>
  <c r="I42"/>
  <c r="I43" s="1"/>
  <c r="L42"/>
  <c r="O42"/>
  <c r="R42"/>
  <c r="U42"/>
  <c r="X42"/>
  <c r="Y42"/>
  <c r="Z42"/>
  <c r="G43"/>
  <c r="H43"/>
  <c r="J43"/>
  <c r="K43"/>
  <c r="M43"/>
  <c r="N43"/>
  <c r="O43"/>
  <c r="P43"/>
  <c r="Q43"/>
  <c r="R43"/>
  <c r="S43"/>
  <c r="T43"/>
  <c r="V43"/>
  <c r="W43"/>
  <c r="F45"/>
  <c r="I45"/>
  <c r="L45"/>
  <c r="O45"/>
  <c r="R45"/>
  <c r="U45"/>
  <c r="U49" s="1"/>
  <c r="X45"/>
  <c r="Y45"/>
  <c r="Z45"/>
  <c r="V52"/>
  <c r="D51"/>
  <c r="G51"/>
  <c r="H51"/>
  <c r="I51"/>
  <c r="J51"/>
  <c r="K51"/>
  <c r="L51"/>
  <c r="L52" s="1"/>
  <c r="M51"/>
  <c r="N51"/>
  <c r="O51"/>
  <c r="P51"/>
  <c r="Q51"/>
  <c r="R51"/>
  <c r="S51"/>
  <c r="T51"/>
  <c r="U51"/>
  <c r="V51"/>
  <c r="W51"/>
  <c r="X51"/>
  <c r="J52"/>
  <c r="K52"/>
  <c r="F56"/>
  <c r="I56"/>
  <c r="L56"/>
  <c r="L58" s="1"/>
  <c r="O56"/>
  <c r="R56"/>
  <c r="R58" s="1"/>
  <c r="U56"/>
  <c r="U58" s="1"/>
  <c r="X56"/>
  <c r="Y56"/>
  <c r="Z56"/>
  <c r="F57"/>
  <c r="AA57" s="1"/>
  <c r="I57"/>
  <c r="L57"/>
  <c r="O57"/>
  <c r="R57"/>
  <c r="U57"/>
  <c r="X57"/>
  <c r="Y57"/>
  <c r="Z57"/>
  <c r="D58"/>
  <c r="E58"/>
  <c r="G58"/>
  <c r="H58"/>
  <c r="I58"/>
  <c r="J58"/>
  <c r="K58"/>
  <c r="M58"/>
  <c r="N58"/>
  <c r="P58"/>
  <c r="Q58"/>
  <c r="S58"/>
  <c r="T58"/>
  <c r="V58"/>
  <c r="W58"/>
  <c r="X58"/>
  <c r="F60"/>
  <c r="I60"/>
  <c r="L60"/>
  <c r="O60"/>
  <c r="R60"/>
  <c r="U60"/>
  <c r="X60"/>
  <c r="Y60"/>
  <c r="Z60"/>
  <c r="AA60"/>
  <c r="F62"/>
  <c r="AA62" s="1"/>
  <c r="I62"/>
  <c r="L62"/>
  <c r="O62"/>
  <c r="R62"/>
  <c r="U62"/>
  <c r="X62"/>
  <c r="Y62"/>
  <c r="Z62"/>
  <c r="F64"/>
  <c r="I64"/>
  <c r="L64"/>
  <c r="O64"/>
  <c r="R64"/>
  <c r="U64"/>
  <c r="X64"/>
  <c r="Y64"/>
  <c r="Z64"/>
  <c r="F65"/>
  <c r="I65"/>
  <c r="L65"/>
  <c r="L69" s="1"/>
  <c r="O65"/>
  <c r="R65"/>
  <c r="U65"/>
  <c r="X65"/>
  <c r="X69" s="1"/>
  <c r="Y65"/>
  <c r="Z65"/>
  <c r="F66"/>
  <c r="I66"/>
  <c r="L66"/>
  <c r="O66"/>
  <c r="R66"/>
  <c r="U66"/>
  <c r="X66"/>
  <c r="Y66"/>
  <c r="Z66"/>
  <c r="F67"/>
  <c r="AA67" s="1"/>
  <c r="I67"/>
  <c r="L67"/>
  <c r="O67"/>
  <c r="R67"/>
  <c r="U67"/>
  <c r="X67"/>
  <c r="Y67"/>
  <c r="Z67"/>
  <c r="F68"/>
  <c r="AA68" s="1"/>
  <c r="I68"/>
  <c r="L68"/>
  <c r="O68"/>
  <c r="R68"/>
  <c r="U68"/>
  <c r="X68"/>
  <c r="Y68"/>
  <c r="Z68"/>
  <c r="D69"/>
  <c r="E69"/>
  <c r="G69"/>
  <c r="G84" s="1"/>
  <c r="H69"/>
  <c r="H84" s="1"/>
  <c r="J69"/>
  <c r="K69"/>
  <c r="K84" s="1"/>
  <c r="M69"/>
  <c r="N69"/>
  <c r="P69"/>
  <c r="Q69"/>
  <c r="S69"/>
  <c r="T69"/>
  <c r="V69"/>
  <c r="W69"/>
  <c r="F71"/>
  <c r="I71"/>
  <c r="L71"/>
  <c r="L73" s="1"/>
  <c r="O71"/>
  <c r="O73" s="1"/>
  <c r="R71"/>
  <c r="R73" s="1"/>
  <c r="U71"/>
  <c r="X71"/>
  <c r="X73" s="1"/>
  <c r="Y71"/>
  <c r="Z71"/>
  <c r="F72"/>
  <c r="I72"/>
  <c r="I73" s="1"/>
  <c r="L72"/>
  <c r="O72"/>
  <c r="AA72" s="1"/>
  <c r="R72"/>
  <c r="U72"/>
  <c r="X72"/>
  <c r="Y72"/>
  <c r="Z72"/>
  <c r="D73"/>
  <c r="E73"/>
  <c r="F73"/>
  <c r="G73"/>
  <c r="H73"/>
  <c r="J73"/>
  <c r="K73"/>
  <c r="M73"/>
  <c r="N73"/>
  <c r="P73"/>
  <c r="Q73"/>
  <c r="S73"/>
  <c r="T73"/>
  <c r="V73"/>
  <c r="W73"/>
  <c r="F75"/>
  <c r="I75"/>
  <c r="L75"/>
  <c r="O75"/>
  <c r="R75"/>
  <c r="U75"/>
  <c r="U83" s="1"/>
  <c r="X75"/>
  <c r="Y75"/>
  <c r="Z75"/>
  <c r="F77"/>
  <c r="AA77" s="1"/>
  <c r="I77"/>
  <c r="L77"/>
  <c r="O77"/>
  <c r="R77"/>
  <c r="U77"/>
  <c r="X77"/>
  <c r="Y77"/>
  <c r="Z77"/>
  <c r="F79"/>
  <c r="I79"/>
  <c r="L79"/>
  <c r="O79"/>
  <c r="R79"/>
  <c r="U79"/>
  <c r="X79"/>
  <c r="Y79"/>
  <c r="Z79"/>
  <c r="D82"/>
  <c r="E82"/>
  <c r="G82"/>
  <c r="H82"/>
  <c r="J82"/>
  <c r="K82"/>
  <c r="L82"/>
  <c r="M82"/>
  <c r="N82"/>
  <c r="P82"/>
  <c r="Q82"/>
  <c r="S82"/>
  <c r="T82"/>
  <c r="V82"/>
  <c r="W82"/>
  <c r="D83"/>
  <c r="E83"/>
  <c r="G83"/>
  <c r="H83"/>
  <c r="I83"/>
  <c r="J83"/>
  <c r="K83"/>
  <c r="L83"/>
  <c r="M83"/>
  <c r="N83"/>
  <c r="P83"/>
  <c r="Q83"/>
  <c r="R83"/>
  <c r="S83"/>
  <c r="T83"/>
  <c r="V83"/>
  <c r="W83"/>
  <c r="X83"/>
  <c r="J84"/>
  <c r="F88"/>
  <c r="F90" s="1"/>
  <c r="I88"/>
  <c r="I90" s="1"/>
  <c r="L88"/>
  <c r="L90" s="1"/>
  <c r="O88"/>
  <c r="R88"/>
  <c r="U88"/>
  <c r="X88"/>
  <c r="X90" s="1"/>
  <c r="Y88"/>
  <c r="Z88"/>
  <c r="F89"/>
  <c r="I89"/>
  <c r="L89"/>
  <c r="O89"/>
  <c r="R89"/>
  <c r="R123" s="1"/>
  <c r="U89"/>
  <c r="X89"/>
  <c r="Y89"/>
  <c r="Z89"/>
  <c r="D90"/>
  <c r="E90"/>
  <c r="G90"/>
  <c r="H90"/>
  <c r="J90"/>
  <c r="K90"/>
  <c r="M90"/>
  <c r="N90"/>
  <c r="P90"/>
  <c r="Q90"/>
  <c r="S90"/>
  <c r="T90"/>
  <c r="U90"/>
  <c r="V90"/>
  <c r="W90"/>
  <c r="F92"/>
  <c r="I92"/>
  <c r="L92"/>
  <c r="O92"/>
  <c r="R92"/>
  <c r="U92"/>
  <c r="X92"/>
  <c r="Y92"/>
  <c r="Z92"/>
  <c r="AA92"/>
  <c r="F94"/>
  <c r="I94"/>
  <c r="L94"/>
  <c r="O94"/>
  <c r="R94"/>
  <c r="U94"/>
  <c r="X94"/>
  <c r="Y94"/>
  <c r="Z94"/>
  <c r="F95"/>
  <c r="I95"/>
  <c r="L95"/>
  <c r="O95"/>
  <c r="R95"/>
  <c r="R122" s="1"/>
  <c r="R207" s="1"/>
  <c r="U95"/>
  <c r="U122" s="1"/>
  <c r="U207" s="1"/>
  <c r="X95"/>
  <c r="X99" s="1"/>
  <c r="Y95"/>
  <c r="Y122" s="1"/>
  <c r="Z95"/>
  <c r="Z122" s="1"/>
  <c r="F96"/>
  <c r="I96"/>
  <c r="L96"/>
  <c r="O96"/>
  <c r="R96"/>
  <c r="U96"/>
  <c r="X96"/>
  <c r="Y96"/>
  <c r="Z96"/>
  <c r="F97"/>
  <c r="I97"/>
  <c r="L97"/>
  <c r="O97"/>
  <c r="O121" s="1"/>
  <c r="R97"/>
  <c r="U97"/>
  <c r="X97"/>
  <c r="Y97"/>
  <c r="Z97"/>
  <c r="Z121" s="1"/>
  <c r="F98"/>
  <c r="I98"/>
  <c r="L98"/>
  <c r="O98"/>
  <c r="R98"/>
  <c r="U98"/>
  <c r="X98"/>
  <c r="Y98"/>
  <c r="Z98"/>
  <c r="D99"/>
  <c r="E99"/>
  <c r="G99"/>
  <c r="H99"/>
  <c r="J99"/>
  <c r="K99"/>
  <c r="L99"/>
  <c r="M99"/>
  <c r="N99"/>
  <c r="P99"/>
  <c r="Q99"/>
  <c r="S99"/>
  <c r="T99"/>
  <c r="V99"/>
  <c r="W99"/>
  <c r="F101"/>
  <c r="I101"/>
  <c r="L101"/>
  <c r="O101"/>
  <c r="O104" s="1"/>
  <c r="R101"/>
  <c r="U101"/>
  <c r="U104" s="1"/>
  <c r="X101"/>
  <c r="Y101"/>
  <c r="Z101"/>
  <c r="F102"/>
  <c r="I102"/>
  <c r="L102"/>
  <c r="L104" s="1"/>
  <c r="O102"/>
  <c r="R102"/>
  <c r="U102"/>
  <c r="X102"/>
  <c r="Y102"/>
  <c r="Z102"/>
  <c r="F103"/>
  <c r="I103"/>
  <c r="L103"/>
  <c r="O103"/>
  <c r="R103"/>
  <c r="U103"/>
  <c r="X103"/>
  <c r="Y103"/>
  <c r="Z103"/>
  <c r="AA103"/>
  <c r="D104"/>
  <c r="E104"/>
  <c r="G104"/>
  <c r="H104"/>
  <c r="J104"/>
  <c r="K104"/>
  <c r="M104"/>
  <c r="N104"/>
  <c r="P104"/>
  <c r="Q104"/>
  <c r="S104"/>
  <c r="T104"/>
  <c r="V104"/>
  <c r="W104"/>
  <c r="F106"/>
  <c r="I106"/>
  <c r="L106"/>
  <c r="O106"/>
  <c r="R106"/>
  <c r="U106"/>
  <c r="X106"/>
  <c r="Y106"/>
  <c r="Z106"/>
  <c r="F108"/>
  <c r="I108"/>
  <c r="L108"/>
  <c r="O108"/>
  <c r="R108"/>
  <c r="R112" s="1"/>
  <c r="U108"/>
  <c r="U112" s="1"/>
  <c r="X108"/>
  <c r="Y108"/>
  <c r="Z108"/>
  <c r="F109"/>
  <c r="I109"/>
  <c r="L109"/>
  <c r="O109"/>
  <c r="R109"/>
  <c r="U109"/>
  <c r="X109"/>
  <c r="X121" s="1"/>
  <c r="Y109"/>
  <c r="Z109"/>
  <c r="F110"/>
  <c r="AA110" s="1"/>
  <c r="I110"/>
  <c r="L110"/>
  <c r="O110"/>
  <c r="R110"/>
  <c r="U110"/>
  <c r="X110"/>
  <c r="Y110"/>
  <c r="Z110"/>
  <c r="F111"/>
  <c r="I111"/>
  <c r="L111"/>
  <c r="L112" s="1"/>
  <c r="O111"/>
  <c r="R111"/>
  <c r="U111"/>
  <c r="X111"/>
  <c r="Y111"/>
  <c r="Z111"/>
  <c r="D112"/>
  <c r="E112"/>
  <c r="G112"/>
  <c r="H112"/>
  <c r="J112"/>
  <c r="K112"/>
  <c r="M112"/>
  <c r="N112"/>
  <c r="P112"/>
  <c r="Q112"/>
  <c r="S112"/>
  <c r="T112"/>
  <c r="V112"/>
  <c r="W112"/>
  <c r="F114"/>
  <c r="I114"/>
  <c r="I117" s="1"/>
  <c r="L114"/>
  <c r="O114"/>
  <c r="R114"/>
  <c r="U114"/>
  <c r="U117" s="1"/>
  <c r="X114"/>
  <c r="Y114"/>
  <c r="Z114"/>
  <c r="F115"/>
  <c r="I115"/>
  <c r="L115"/>
  <c r="O115"/>
  <c r="R115"/>
  <c r="U115"/>
  <c r="X115"/>
  <c r="Y115"/>
  <c r="Z115"/>
  <c r="F116"/>
  <c r="I116"/>
  <c r="L116"/>
  <c r="L117" s="1"/>
  <c r="O116"/>
  <c r="R116"/>
  <c r="U116"/>
  <c r="X116"/>
  <c r="X117" s="1"/>
  <c r="Y116"/>
  <c r="Z116"/>
  <c r="D117"/>
  <c r="E117"/>
  <c r="G117"/>
  <c r="H117"/>
  <c r="J117"/>
  <c r="K117"/>
  <c r="M117"/>
  <c r="N117"/>
  <c r="O117"/>
  <c r="P117"/>
  <c r="Q117"/>
  <c r="S117"/>
  <c r="T117"/>
  <c r="V117"/>
  <c r="W117"/>
  <c r="D120"/>
  <c r="E120"/>
  <c r="G120"/>
  <c r="H120"/>
  <c r="J120"/>
  <c r="K120"/>
  <c r="L120"/>
  <c r="M120"/>
  <c r="N120"/>
  <c r="P120"/>
  <c r="Q120"/>
  <c r="S120"/>
  <c r="T120"/>
  <c r="V120"/>
  <c r="W120"/>
  <c r="D121"/>
  <c r="E121"/>
  <c r="F121"/>
  <c r="G121"/>
  <c r="H121"/>
  <c r="J121"/>
  <c r="K121"/>
  <c r="L121"/>
  <c r="M121"/>
  <c r="N121"/>
  <c r="P121"/>
  <c r="Q121"/>
  <c r="R121"/>
  <c r="S121"/>
  <c r="T121"/>
  <c r="V121"/>
  <c r="W121"/>
  <c r="D122"/>
  <c r="E122"/>
  <c r="F122"/>
  <c r="G122"/>
  <c r="H122"/>
  <c r="I122"/>
  <c r="J122"/>
  <c r="K122"/>
  <c r="L122"/>
  <c r="M122"/>
  <c r="N122"/>
  <c r="O122"/>
  <c r="P122"/>
  <c r="Q122"/>
  <c r="Q207" s="1"/>
  <c r="S122"/>
  <c r="S207" s="1"/>
  <c r="T122"/>
  <c r="V122"/>
  <c r="W122"/>
  <c r="X122"/>
  <c r="D123"/>
  <c r="E123"/>
  <c r="F123"/>
  <c r="G123"/>
  <c r="H123"/>
  <c r="J123"/>
  <c r="K123"/>
  <c r="L123"/>
  <c r="M123"/>
  <c r="N123"/>
  <c r="O123"/>
  <c r="P123"/>
  <c r="Q123"/>
  <c r="S123"/>
  <c r="T123"/>
  <c r="U123"/>
  <c r="V123"/>
  <c r="W123"/>
  <c r="X123"/>
  <c r="K124"/>
  <c r="F128"/>
  <c r="I128"/>
  <c r="L128"/>
  <c r="O128"/>
  <c r="R128"/>
  <c r="U128"/>
  <c r="X128"/>
  <c r="Y128"/>
  <c r="Z128"/>
  <c r="F129"/>
  <c r="I129"/>
  <c r="L129"/>
  <c r="O129"/>
  <c r="R129"/>
  <c r="U129"/>
  <c r="X129"/>
  <c r="Y129"/>
  <c r="Z129"/>
  <c r="F130"/>
  <c r="I130"/>
  <c r="L130"/>
  <c r="O130"/>
  <c r="R130"/>
  <c r="U130"/>
  <c r="X130"/>
  <c r="Y130"/>
  <c r="Z130"/>
  <c r="F131"/>
  <c r="I131"/>
  <c r="L131"/>
  <c r="O131"/>
  <c r="R131"/>
  <c r="U131"/>
  <c r="X131"/>
  <c r="Y131"/>
  <c r="Z131"/>
  <c r="F132"/>
  <c r="I132"/>
  <c r="L132"/>
  <c r="O132"/>
  <c r="R132"/>
  <c r="U132"/>
  <c r="X132"/>
  <c r="Y132"/>
  <c r="AA132" s="1"/>
  <c r="Z132"/>
  <c r="F133"/>
  <c r="I133"/>
  <c r="L133"/>
  <c r="O133"/>
  <c r="R133"/>
  <c r="U133"/>
  <c r="X133"/>
  <c r="Y133"/>
  <c r="Z133"/>
  <c r="D134"/>
  <c r="E134"/>
  <c r="G134"/>
  <c r="H134"/>
  <c r="I134"/>
  <c r="J134"/>
  <c r="K134"/>
  <c r="L134"/>
  <c r="M134"/>
  <c r="N134"/>
  <c r="P134"/>
  <c r="Q134"/>
  <c r="S134"/>
  <c r="T134"/>
  <c r="U134"/>
  <c r="V134"/>
  <c r="W134"/>
  <c r="X134"/>
  <c r="F136"/>
  <c r="I136"/>
  <c r="I139" s="1"/>
  <c r="L136"/>
  <c r="L139" s="1"/>
  <c r="O136"/>
  <c r="R136"/>
  <c r="U136"/>
  <c r="X136"/>
  <c r="X139" s="1"/>
  <c r="Y136"/>
  <c r="Z136"/>
  <c r="F137"/>
  <c r="I137"/>
  <c r="L137"/>
  <c r="O137"/>
  <c r="R137"/>
  <c r="U137"/>
  <c r="X137"/>
  <c r="Y137"/>
  <c r="Z137"/>
  <c r="F138"/>
  <c r="I138"/>
  <c r="O138"/>
  <c r="O139" s="1"/>
  <c r="R138"/>
  <c r="R154" s="1"/>
  <c r="U138"/>
  <c r="X138"/>
  <c r="Y138"/>
  <c r="Z138"/>
  <c r="D139"/>
  <c r="E139"/>
  <c r="G139"/>
  <c r="H139"/>
  <c r="J139"/>
  <c r="K139"/>
  <c r="M139"/>
  <c r="N139"/>
  <c r="P139"/>
  <c r="Q139"/>
  <c r="S139"/>
  <c r="T139"/>
  <c r="V139"/>
  <c r="W139"/>
  <c r="F141"/>
  <c r="I141"/>
  <c r="L141"/>
  <c r="O141"/>
  <c r="O144" s="1"/>
  <c r="R141"/>
  <c r="U141"/>
  <c r="X141"/>
  <c r="Y141"/>
  <c r="Z141"/>
  <c r="F142"/>
  <c r="I142"/>
  <c r="L142"/>
  <c r="O142"/>
  <c r="R142"/>
  <c r="U142"/>
  <c r="X142"/>
  <c r="X144" s="1"/>
  <c r="Y142"/>
  <c r="Z142"/>
  <c r="F143"/>
  <c r="I143"/>
  <c r="L143"/>
  <c r="O143"/>
  <c r="R143"/>
  <c r="U143"/>
  <c r="X143"/>
  <c r="Y143"/>
  <c r="Z143"/>
  <c r="D144"/>
  <c r="E144"/>
  <c r="G144"/>
  <c r="H144"/>
  <c r="I144"/>
  <c r="J144"/>
  <c r="J155" s="1"/>
  <c r="K144"/>
  <c r="K155" s="1"/>
  <c r="M144"/>
  <c r="N144"/>
  <c r="P144"/>
  <c r="Q144"/>
  <c r="S144"/>
  <c r="T144"/>
  <c r="V144"/>
  <c r="W144"/>
  <c r="F146"/>
  <c r="I146"/>
  <c r="L146"/>
  <c r="L148" s="1"/>
  <c r="O146"/>
  <c r="R146"/>
  <c r="U146"/>
  <c r="U148" s="1"/>
  <c r="X146"/>
  <c r="X148" s="1"/>
  <c r="Y146"/>
  <c r="Z146"/>
  <c r="F147"/>
  <c r="I147"/>
  <c r="L147"/>
  <c r="L154" s="1"/>
  <c r="O147"/>
  <c r="O148" s="1"/>
  <c r="R147"/>
  <c r="U147"/>
  <c r="X147"/>
  <c r="Y147"/>
  <c r="Z147"/>
  <c r="D148"/>
  <c r="E148"/>
  <c r="F148"/>
  <c r="G148"/>
  <c r="H148"/>
  <c r="J148"/>
  <c r="K148"/>
  <c r="M148"/>
  <c r="N148"/>
  <c r="P148"/>
  <c r="Q148"/>
  <c r="R148"/>
  <c r="S148"/>
  <c r="T148"/>
  <c r="V148"/>
  <c r="W148"/>
  <c r="W155" s="1"/>
  <c r="F150"/>
  <c r="I150"/>
  <c r="L150"/>
  <c r="O150"/>
  <c r="R150"/>
  <c r="U150"/>
  <c r="X150"/>
  <c r="Y150"/>
  <c r="Z150"/>
  <c r="D153"/>
  <c r="E153"/>
  <c r="G153"/>
  <c r="H153"/>
  <c r="J153"/>
  <c r="K153"/>
  <c r="M153"/>
  <c r="N153"/>
  <c r="P153"/>
  <c r="Q153"/>
  <c r="S153"/>
  <c r="T153"/>
  <c r="V153"/>
  <c r="W153"/>
  <c r="D154"/>
  <c r="E154"/>
  <c r="G154"/>
  <c r="H154"/>
  <c r="I154"/>
  <c r="J154"/>
  <c r="K154"/>
  <c r="M154"/>
  <c r="N154"/>
  <c r="P154"/>
  <c r="Q154"/>
  <c r="S154"/>
  <c r="T154"/>
  <c r="V154"/>
  <c r="W154"/>
  <c r="X154"/>
  <c r="F159"/>
  <c r="F161" s="1"/>
  <c r="I159"/>
  <c r="L159"/>
  <c r="O159"/>
  <c r="O161" s="1"/>
  <c r="R159"/>
  <c r="R161" s="1"/>
  <c r="U159"/>
  <c r="X159"/>
  <c r="Y159"/>
  <c r="Z159"/>
  <c r="F160"/>
  <c r="I160"/>
  <c r="L160"/>
  <c r="AA160" s="1"/>
  <c r="O160"/>
  <c r="R160"/>
  <c r="U160"/>
  <c r="X160"/>
  <c r="Y160"/>
  <c r="Z160"/>
  <c r="D161"/>
  <c r="E161"/>
  <c r="G161"/>
  <c r="H161"/>
  <c r="I161"/>
  <c r="J161"/>
  <c r="K161"/>
  <c r="L161"/>
  <c r="M161"/>
  <c r="N161"/>
  <c r="P161"/>
  <c r="Q161"/>
  <c r="S161"/>
  <c r="T161"/>
  <c r="V161"/>
  <c r="W161"/>
  <c r="X161"/>
  <c r="F163"/>
  <c r="I163"/>
  <c r="L163"/>
  <c r="O163"/>
  <c r="R163"/>
  <c r="U163"/>
  <c r="X163"/>
  <c r="Y163"/>
  <c r="Z163"/>
  <c r="F165"/>
  <c r="I165"/>
  <c r="L165"/>
  <c r="L180" s="1"/>
  <c r="O165"/>
  <c r="R165"/>
  <c r="U165"/>
  <c r="X165"/>
  <c r="X180" s="1"/>
  <c r="Z165"/>
  <c r="F166"/>
  <c r="F181" s="1"/>
  <c r="I166"/>
  <c r="I181" s="1"/>
  <c r="L166"/>
  <c r="O166"/>
  <c r="R166"/>
  <c r="U166"/>
  <c r="X166"/>
  <c r="Y166"/>
  <c r="Z166"/>
  <c r="F167"/>
  <c r="I167"/>
  <c r="L167"/>
  <c r="O167"/>
  <c r="R167"/>
  <c r="U167"/>
  <c r="X167"/>
  <c r="Y167"/>
  <c r="Z167"/>
  <c r="F168"/>
  <c r="I168"/>
  <c r="L168"/>
  <c r="L181" s="1"/>
  <c r="O168"/>
  <c r="R168"/>
  <c r="U168"/>
  <c r="U181" s="1"/>
  <c r="X168"/>
  <c r="Y168"/>
  <c r="Z168"/>
  <c r="F169"/>
  <c r="I169"/>
  <c r="L169"/>
  <c r="O169"/>
  <c r="R169"/>
  <c r="U169"/>
  <c r="X169"/>
  <c r="Y169"/>
  <c r="Z169"/>
  <c r="F170"/>
  <c r="I170"/>
  <c r="L170"/>
  <c r="O170"/>
  <c r="AA170" s="1"/>
  <c r="R170"/>
  <c r="U170"/>
  <c r="X170"/>
  <c r="Y170"/>
  <c r="Z170"/>
  <c r="F171"/>
  <c r="I171"/>
  <c r="L171"/>
  <c r="O171"/>
  <c r="R171"/>
  <c r="U171"/>
  <c r="X171"/>
  <c r="Y171"/>
  <c r="Z171"/>
  <c r="F172"/>
  <c r="I172"/>
  <c r="L172"/>
  <c r="O172"/>
  <c r="R172"/>
  <c r="U172"/>
  <c r="X172"/>
  <c r="Y172"/>
  <c r="Z172"/>
  <c r="AA172"/>
  <c r="F173"/>
  <c r="I173"/>
  <c r="L173"/>
  <c r="O173"/>
  <c r="R173"/>
  <c r="U173"/>
  <c r="X173"/>
  <c r="Y173"/>
  <c r="Z173"/>
  <c r="F174"/>
  <c r="I174"/>
  <c r="L174"/>
  <c r="L182" s="1"/>
  <c r="O174"/>
  <c r="O175" s="1"/>
  <c r="R174"/>
  <c r="U174"/>
  <c r="X174"/>
  <c r="X182" s="1"/>
  <c r="Y174"/>
  <c r="Z174"/>
  <c r="D175"/>
  <c r="E175"/>
  <c r="E183" s="1"/>
  <c r="G175"/>
  <c r="G183" s="1"/>
  <c r="H175"/>
  <c r="J175"/>
  <c r="J183" s="1"/>
  <c r="K175"/>
  <c r="K183" s="1"/>
  <c r="M175"/>
  <c r="N175"/>
  <c r="N183" s="1"/>
  <c r="P175"/>
  <c r="P183" s="1"/>
  <c r="Q175"/>
  <c r="Q183" s="1"/>
  <c r="S175"/>
  <c r="T175"/>
  <c r="V175"/>
  <c r="W175"/>
  <c r="W183" s="1"/>
  <c r="F177"/>
  <c r="I177"/>
  <c r="L177"/>
  <c r="O177"/>
  <c r="R177"/>
  <c r="U177"/>
  <c r="X177"/>
  <c r="Y177"/>
  <c r="Z177"/>
  <c r="D180"/>
  <c r="E180"/>
  <c r="G180"/>
  <c r="H180"/>
  <c r="J180"/>
  <c r="K180"/>
  <c r="M180"/>
  <c r="N180"/>
  <c r="P180"/>
  <c r="Q180"/>
  <c r="S180"/>
  <c r="T180"/>
  <c r="V180"/>
  <c r="W180"/>
  <c r="D181"/>
  <c r="E181"/>
  <c r="G181"/>
  <c r="G208" s="1"/>
  <c r="H181"/>
  <c r="J181"/>
  <c r="K181"/>
  <c r="K208" s="1"/>
  <c r="M181"/>
  <c r="N181"/>
  <c r="O181"/>
  <c r="P181"/>
  <c r="P208" s="1"/>
  <c r="Q181"/>
  <c r="R181"/>
  <c r="S181"/>
  <c r="T181"/>
  <c r="T208" s="1"/>
  <c r="V181"/>
  <c r="W181"/>
  <c r="X181"/>
  <c r="D182"/>
  <c r="E182"/>
  <c r="G182"/>
  <c r="H182"/>
  <c r="J182"/>
  <c r="K182"/>
  <c r="M182"/>
  <c r="N182"/>
  <c r="P182"/>
  <c r="Q182"/>
  <c r="S182"/>
  <c r="T182"/>
  <c r="V182"/>
  <c r="W182"/>
  <c r="W206" s="1"/>
  <c r="S183"/>
  <c r="F187"/>
  <c r="I187"/>
  <c r="L187"/>
  <c r="O187"/>
  <c r="R187"/>
  <c r="U187"/>
  <c r="X187"/>
  <c r="X202" s="1"/>
  <c r="Y187"/>
  <c r="Z187"/>
  <c r="F188"/>
  <c r="I188"/>
  <c r="L188"/>
  <c r="O188"/>
  <c r="R188"/>
  <c r="U188"/>
  <c r="X188"/>
  <c r="Y188"/>
  <c r="Z188"/>
  <c r="F189"/>
  <c r="I189"/>
  <c r="L189"/>
  <c r="O189"/>
  <c r="R189"/>
  <c r="U189"/>
  <c r="X189"/>
  <c r="Y189"/>
  <c r="Z189"/>
  <c r="F190"/>
  <c r="I190"/>
  <c r="L190"/>
  <c r="O190"/>
  <c r="R190"/>
  <c r="U190"/>
  <c r="X190"/>
  <c r="Y190"/>
  <c r="Z190"/>
  <c r="F191"/>
  <c r="I191"/>
  <c r="L191"/>
  <c r="L200" s="1"/>
  <c r="O191"/>
  <c r="R191"/>
  <c r="U191"/>
  <c r="X191"/>
  <c r="Y191"/>
  <c r="Y200" s="1"/>
  <c r="Z191"/>
  <c r="F192"/>
  <c r="I192"/>
  <c r="L192"/>
  <c r="O192"/>
  <c r="R192"/>
  <c r="U192"/>
  <c r="X192"/>
  <c r="Y192"/>
  <c r="Z192"/>
  <c r="F193"/>
  <c r="I193"/>
  <c r="L193"/>
  <c r="O193"/>
  <c r="O200" s="1"/>
  <c r="R193"/>
  <c r="U193"/>
  <c r="X193"/>
  <c r="Y193"/>
  <c r="Z193"/>
  <c r="F194"/>
  <c r="I194"/>
  <c r="I202" s="1"/>
  <c r="L194"/>
  <c r="O194"/>
  <c r="R194"/>
  <c r="U194"/>
  <c r="X194"/>
  <c r="Y194"/>
  <c r="Z194"/>
  <c r="F195"/>
  <c r="I195"/>
  <c r="L195"/>
  <c r="O195"/>
  <c r="R195"/>
  <c r="U195"/>
  <c r="X195"/>
  <c r="Y195"/>
  <c r="Z195"/>
  <c r="AA195"/>
  <c r="F196"/>
  <c r="F201" s="1"/>
  <c r="I196"/>
  <c r="L196"/>
  <c r="L201" s="1"/>
  <c r="O196"/>
  <c r="O201" s="1"/>
  <c r="R196"/>
  <c r="U196"/>
  <c r="X196"/>
  <c r="Y196"/>
  <c r="Y201" s="1"/>
  <c r="Z196"/>
  <c r="Z201" s="1"/>
  <c r="D199"/>
  <c r="E199"/>
  <c r="G199"/>
  <c r="H199"/>
  <c r="J199"/>
  <c r="K199"/>
  <c r="M199"/>
  <c r="N199"/>
  <c r="P199"/>
  <c r="Q199"/>
  <c r="S199"/>
  <c r="T199"/>
  <c r="V199"/>
  <c r="W199"/>
  <c r="D200"/>
  <c r="E200"/>
  <c r="G200"/>
  <c r="H200"/>
  <c r="I200"/>
  <c r="J200"/>
  <c r="J206" s="1"/>
  <c r="K200"/>
  <c r="M200"/>
  <c r="N200"/>
  <c r="N206" s="1"/>
  <c r="P200"/>
  <c r="Q200"/>
  <c r="S200"/>
  <c r="T200"/>
  <c r="V200"/>
  <c r="W200"/>
  <c r="X200"/>
  <c r="D201"/>
  <c r="E201"/>
  <c r="G201"/>
  <c r="H201"/>
  <c r="I201"/>
  <c r="J201"/>
  <c r="K201"/>
  <c r="M201"/>
  <c r="N201"/>
  <c r="P201"/>
  <c r="Q201"/>
  <c r="R201"/>
  <c r="S201"/>
  <c r="T201"/>
  <c r="U201"/>
  <c r="V201"/>
  <c r="W201"/>
  <c r="W208" s="1"/>
  <c r="X201"/>
  <c r="D202"/>
  <c r="E202"/>
  <c r="G202"/>
  <c r="H202"/>
  <c r="J202"/>
  <c r="K202"/>
  <c r="M202"/>
  <c r="N202"/>
  <c r="P202"/>
  <c r="Q202"/>
  <c r="S202"/>
  <c r="T202"/>
  <c r="V202"/>
  <c r="W202"/>
  <c r="K206"/>
  <c r="Q206"/>
  <c r="S206"/>
  <c r="T206"/>
  <c r="V206"/>
  <c r="D207"/>
  <c r="E207"/>
  <c r="F207"/>
  <c r="G207"/>
  <c r="H207"/>
  <c r="I207"/>
  <c r="J207"/>
  <c r="K207"/>
  <c r="L207"/>
  <c r="M207"/>
  <c r="N207"/>
  <c r="O207"/>
  <c r="P207"/>
  <c r="T207"/>
  <c r="V207"/>
  <c r="W207"/>
  <c r="X207"/>
  <c r="D208"/>
  <c r="H208"/>
  <c r="Q208"/>
  <c r="V208"/>
  <c r="X208"/>
  <c r="Y181" l="1"/>
  <c r="Y199"/>
  <c r="W52"/>
  <c r="N208"/>
  <c r="M208"/>
  <c r="U180"/>
  <c r="R139"/>
  <c r="U154"/>
  <c r="U208" s="1"/>
  <c r="R144"/>
  <c r="R208"/>
  <c r="O154"/>
  <c r="O208" s="1"/>
  <c r="O134"/>
  <c r="Q155"/>
  <c r="AA133"/>
  <c r="S208"/>
  <c r="S124"/>
  <c r="R90"/>
  <c r="U99"/>
  <c r="Q52"/>
  <c r="AA10"/>
  <c r="P52"/>
  <c r="N52"/>
  <c r="L202"/>
  <c r="J208"/>
  <c r="AA168"/>
  <c r="L208"/>
  <c r="E208"/>
  <c r="I180"/>
  <c r="I175"/>
  <c r="L144"/>
  <c r="Y154"/>
  <c r="I148"/>
  <c r="G155"/>
  <c r="Z154"/>
  <c r="F154"/>
  <c r="F208" s="1"/>
  <c r="Z123"/>
  <c r="AA98"/>
  <c r="I123"/>
  <c r="I208" s="1"/>
  <c r="I112"/>
  <c r="I52"/>
  <c r="X199"/>
  <c r="V155"/>
  <c r="R202"/>
  <c r="U182"/>
  <c r="R175"/>
  <c r="R183" s="1"/>
  <c r="R182"/>
  <c r="M183"/>
  <c r="O183"/>
  <c r="O180"/>
  <c r="R180"/>
  <c r="U161"/>
  <c r="P206"/>
  <c r="U139"/>
  <c r="P155"/>
  <c r="R134"/>
  <c r="R155" s="1"/>
  <c r="R153"/>
  <c r="F202"/>
  <c r="L199"/>
  <c r="L206"/>
  <c r="K205"/>
  <c r="K209" s="1"/>
  <c r="L175"/>
  <c r="L183" s="1"/>
  <c r="I182"/>
  <c r="H183"/>
  <c r="AA163"/>
  <c r="L153"/>
  <c r="L205" s="1"/>
  <c r="J205"/>
  <c r="I153"/>
  <c r="F134"/>
  <c r="X206"/>
  <c r="X39"/>
  <c r="R99"/>
  <c r="O99"/>
  <c r="M124"/>
  <c r="R117"/>
  <c r="Q84"/>
  <c r="Q205"/>
  <c r="Q209" s="1"/>
  <c r="P84"/>
  <c r="R82"/>
  <c r="O28"/>
  <c r="O21"/>
  <c r="Z11"/>
  <c r="V124"/>
  <c r="X52"/>
  <c r="H206"/>
  <c r="D206"/>
  <c r="F175"/>
  <c r="F183" s="1"/>
  <c r="D155"/>
  <c r="G205"/>
  <c r="R69"/>
  <c r="R84" s="1"/>
  <c r="N205"/>
  <c r="N209" s="1"/>
  <c r="H52"/>
  <c r="G52"/>
  <c r="X153"/>
  <c r="X36"/>
  <c r="U202"/>
  <c r="U124"/>
  <c r="U82"/>
  <c r="T124"/>
  <c r="U200"/>
  <c r="AA191"/>
  <c r="U199"/>
  <c r="R120"/>
  <c r="O182"/>
  <c r="O69"/>
  <c r="I199"/>
  <c r="I104"/>
  <c r="I99"/>
  <c r="I82"/>
  <c r="I69"/>
  <c r="I84" s="1"/>
  <c r="F180"/>
  <c r="E124"/>
  <c r="F117"/>
  <c r="F82"/>
  <c r="AA33"/>
  <c r="X28"/>
  <c r="V84"/>
  <c r="W124"/>
  <c r="AA147"/>
  <c r="AA188"/>
  <c r="AA173"/>
  <c r="Y180"/>
  <c r="M155"/>
  <c r="N155"/>
  <c r="H155"/>
  <c r="O120"/>
  <c r="H124"/>
  <c r="D124"/>
  <c r="G124"/>
  <c r="T84"/>
  <c r="U11"/>
  <c r="X175"/>
  <c r="X104"/>
  <c r="X120"/>
  <c r="W205"/>
  <c r="W209" s="1"/>
  <c r="AA31"/>
  <c r="AA187"/>
  <c r="T205"/>
  <c r="T209" s="1"/>
  <c r="S205"/>
  <c r="AA146"/>
  <c r="S155"/>
  <c r="U120"/>
  <c r="Y73"/>
  <c r="U73"/>
  <c r="Z21"/>
  <c r="Y21"/>
  <c r="U52"/>
  <c r="R200"/>
  <c r="R206" s="1"/>
  <c r="R199"/>
  <c r="Z199"/>
  <c r="M206"/>
  <c r="AA174"/>
  <c r="Y134"/>
  <c r="AA141"/>
  <c r="M84"/>
  <c r="AA64"/>
  <c r="O52"/>
  <c r="AA97"/>
  <c r="AA89"/>
  <c r="I120"/>
  <c r="Z69"/>
  <c r="Z182"/>
  <c r="Z139"/>
  <c r="F139"/>
  <c r="AA131"/>
  <c r="F144"/>
  <c r="F153"/>
  <c r="F99"/>
  <c r="F120"/>
  <c r="E84"/>
  <c r="D84"/>
  <c r="F58"/>
  <c r="D205"/>
  <c r="Z49"/>
  <c r="Y49"/>
  <c r="AA17"/>
  <c r="AA9"/>
  <c r="AA11" s="1"/>
  <c r="AA7"/>
  <c r="Z43"/>
  <c r="X82"/>
  <c r="W84"/>
  <c r="X112"/>
  <c r="AA138"/>
  <c r="Y139"/>
  <c r="Y148"/>
  <c r="V205"/>
  <c r="V209" s="1"/>
  <c r="V183"/>
  <c r="X183"/>
  <c r="AA190"/>
  <c r="AA189"/>
  <c r="Z200"/>
  <c r="O199"/>
  <c r="AA193"/>
  <c r="G206"/>
  <c r="AA196"/>
  <c r="AA201" s="1"/>
  <c r="F200"/>
  <c r="AA194"/>
  <c r="AA192"/>
  <c r="F199"/>
  <c r="E206"/>
  <c r="Z206" s="1"/>
  <c r="AA177"/>
  <c r="F182"/>
  <c r="Z181"/>
  <c r="AA171"/>
  <c r="Y182"/>
  <c r="AA167"/>
  <c r="Y175"/>
  <c r="AA166"/>
  <c r="T183"/>
  <c r="U175"/>
  <c r="AA165"/>
  <c r="Z175"/>
  <c r="Z161"/>
  <c r="Z180"/>
  <c r="H205"/>
  <c r="H209" s="1"/>
  <c r="I183"/>
  <c r="Y161"/>
  <c r="AA159"/>
  <c r="AA161" s="1"/>
  <c r="E205"/>
  <c r="D183"/>
  <c r="AA150"/>
  <c r="I155"/>
  <c r="U153"/>
  <c r="Z148"/>
  <c r="O153"/>
  <c r="U144"/>
  <c r="AA142"/>
  <c r="T155"/>
  <c r="Z134"/>
  <c r="Y144"/>
  <c r="Z144"/>
  <c r="P205"/>
  <c r="P209" s="1"/>
  <c r="Z153"/>
  <c r="Z155" s="1"/>
  <c r="AA137"/>
  <c r="O155"/>
  <c r="AA128"/>
  <c r="Y153"/>
  <c r="AA130"/>
  <c r="E155"/>
  <c r="AA143"/>
  <c r="AA136"/>
  <c r="AA129"/>
  <c r="AA114"/>
  <c r="Z117"/>
  <c r="AA116"/>
  <c r="AA106"/>
  <c r="Z120"/>
  <c r="Z124" s="1"/>
  <c r="R104"/>
  <c r="Q124"/>
  <c r="P124"/>
  <c r="Y99"/>
  <c r="Z112"/>
  <c r="O112"/>
  <c r="N124"/>
  <c r="AA108"/>
  <c r="Y112"/>
  <c r="Y123"/>
  <c r="Z104"/>
  <c r="AA101"/>
  <c r="Y207"/>
  <c r="J124"/>
  <c r="AA96"/>
  <c r="Z207"/>
  <c r="AA94"/>
  <c r="AA95"/>
  <c r="AA122" s="1"/>
  <c r="Y120"/>
  <c r="O90"/>
  <c r="Y90"/>
  <c r="Z90"/>
  <c r="AA88"/>
  <c r="AA90" s="1"/>
  <c r="AA75"/>
  <c r="AA79"/>
  <c r="Y83"/>
  <c r="Z83"/>
  <c r="F83"/>
  <c r="Z73"/>
  <c r="O83"/>
  <c r="O206" s="1"/>
  <c r="N84"/>
  <c r="AA71"/>
  <c r="AA73" s="1"/>
  <c r="S84"/>
  <c r="U69"/>
  <c r="U84" s="1"/>
  <c r="AA66"/>
  <c r="Y58"/>
  <c r="Y82"/>
  <c r="O82"/>
  <c r="O58"/>
  <c r="M205"/>
  <c r="AA65"/>
  <c r="Z82"/>
  <c r="Y69"/>
  <c r="F69"/>
  <c r="F84" s="1"/>
  <c r="Z58"/>
  <c r="AA56"/>
  <c r="AA58" s="1"/>
  <c r="R52"/>
  <c r="AA45"/>
  <c r="T52"/>
  <c r="Y43"/>
  <c r="U43"/>
  <c r="M52"/>
  <c r="AA51"/>
  <c r="S52"/>
  <c r="Y51"/>
  <c r="AA27"/>
  <c r="U28"/>
  <c r="Z36"/>
  <c r="Z39" s="1"/>
  <c r="AA25"/>
  <c r="AA23"/>
  <c r="Y28"/>
  <c r="AA24"/>
  <c r="AA37"/>
  <c r="AA41"/>
  <c r="AA42"/>
  <c r="F39"/>
  <c r="Y36"/>
  <c r="Y39" s="1"/>
  <c r="E52"/>
  <c r="Z28"/>
  <c r="Z51"/>
  <c r="AA19"/>
  <c r="AA21" s="1"/>
  <c r="AA13"/>
  <c r="X155"/>
  <c r="L155"/>
  <c r="L124"/>
  <c r="O202"/>
  <c r="AA169"/>
  <c r="Y121"/>
  <c r="X84"/>
  <c r="L84"/>
  <c r="AA115"/>
  <c r="AA109"/>
  <c r="F104"/>
  <c r="U121"/>
  <c r="U206" s="1"/>
  <c r="I121"/>
  <c r="I206" s="1"/>
  <c r="AA36"/>
  <c r="Y117"/>
  <c r="AA111"/>
  <c r="AA123" s="1"/>
  <c r="AA102"/>
  <c r="Z99"/>
  <c r="F112"/>
  <c r="Y104"/>
  <c r="I39"/>
  <c r="Y208" l="1"/>
  <c r="Y205"/>
  <c r="Y52"/>
  <c r="Z208"/>
  <c r="U155"/>
  <c r="S209"/>
  <c r="J209"/>
  <c r="Y155"/>
  <c r="AA148"/>
  <c r="AA112"/>
  <c r="U183"/>
  <c r="AA134"/>
  <c r="L209"/>
  <c r="Y202"/>
  <c r="D209"/>
  <c r="F206"/>
  <c r="AA180"/>
  <c r="I205"/>
  <c r="I209" s="1"/>
  <c r="R124"/>
  <c r="AA121"/>
  <c r="AA83"/>
  <c r="AA43"/>
  <c r="G209"/>
  <c r="I124"/>
  <c r="U205"/>
  <c r="U209" s="1"/>
  <c r="R205"/>
  <c r="R209" s="1"/>
  <c r="O84"/>
  <c r="AA28"/>
  <c r="Y183"/>
  <c r="Y84"/>
  <c r="AA175"/>
  <c r="AA200"/>
  <c r="M209"/>
  <c r="AA154"/>
  <c r="AA207"/>
  <c r="AA99"/>
  <c r="Z52"/>
  <c r="X124"/>
  <c r="X205"/>
  <c r="X209" s="1"/>
  <c r="Z183"/>
  <c r="Z202"/>
  <c r="AA139"/>
  <c r="O124"/>
  <c r="AA69"/>
  <c r="AA84" s="1"/>
  <c r="AA199"/>
  <c r="F155"/>
  <c r="AA144"/>
  <c r="AA153"/>
  <c r="AA104"/>
  <c r="F124"/>
  <c r="E209"/>
  <c r="F205"/>
  <c r="F52"/>
  <c r="Y206"/>
  <c r="AA181"/>
  <c r="Z205"/>
  <c r="Z209" s="1"/>
  <c r="O205"/>
  <c r="O209" s="1"/>
  <c r="Y124"/>
  <c r="Z84"/>
  <c r="AA82"/>
  <c r="AA49"/>
  <c r="AA52" s="1"/>
  <c r="AA39"/>
  <c r="AA117"/>
  <c r="AA120"/>
  <c r="AA124" s="1"/>
  <c r="AA182"/>
  <c r="AA208" l="1"/>
  <c r="AA206"/>
  <c r="Y209"/>
  <c r="AA209" s="1"/>
  <c r="F209"/>
  <c r="AA202"/>
  <c r="AA155"/>
  <c r="AA183"/>
  <c r="AA205"/>
</calcChain>
</file>

<file path=xl/sharedStrings.xml><?xml version="1.0" encoding="utf-8"?>
<sst xmlns="http://schemas.openxmlformats.org/spreadsheetml/2006/main" count="201" uniqueCount="158">
  <si>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</si>
  <si>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</si>
  <si>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</si>
  <si>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</si>
  <si>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</si>
  <si>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</si>
  <si>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</si>
  <si>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Doctor of Nursing Practice</t>
  </si>
  <si>
    <t>SON Total</t>
  </si>
  <si>
    <t>Nursing Education -Master's</t>
  </si>
  <si>
    <t>Family Nurse Practitioner - Post Master's Cert.</t>
  </si>
  <si>
    <t>Family Nurse Practitioner-Master's</t>
  </si>
  <si>
    <t>Adult Gerontological Nurse Practit PMCert.</t>
  </si>
  <si>
    <t>Adult Gerontological Nurse Practit. -Master's</t>
  </si>
  <si>
    <t>Adult Acute Care Nursing Specialist</t>
  </si>
  <si>
    <t>Nursing Anesthesia - Post Master's Certificate</t>
  </si>
  <si>
    <t>Nursing Anesthesia -Master's</t>
  </si>
  <si>
    <t>School of Nursing</t>
  </si>
  <si>
    <t>PhD</t>
  </si>
  <si>
    <t>SHS Total</t>
  </si>
  <si>
    <t>Wellness, Health Promotion</t>
  </si>
  <si>
    <t>Physical Therapy Total</t>
  </si>
  <si>
    <t>Complementary Med. &amp; Wellness Grad. Cert.</t>
  </si>
  <si>
    <t>Teaching &amp; Learning For Rehab Professionals</t>
  </si>
  <si>
    <t>Neurological Rehabilitation</t>
  </si>
  <si>
    <t>Orthopedics Graduate Certificate</t>
  </si>
  <si>
    <t>Pediatric Rehabilitation Graduate Certificat</t>
  </si>
  <si>
    <t>OMPT Graduate Certificate</t>
  </si>
  <si>
    <t>Physical Therapy tDPT</t>
  </si>
  <si>
    <t>Physical Therapy DScPT</t>
  </si>
  <si>
    <t>Physical Therapy DPT</t>
  </si>
  <si>
    <t>Physical Therapy-Master's</t>
  </si>
  <si>
    <t>Safety Management -Master's</t>
  </si>
  <si>
    <t>Exercise Science Total</t>
  </si>
  <si>
    <t>Clinical Exercise Science - Grad. Cert.</t>
  </si>
  <si>
    <t>Exercise Science -Master's</t>
  </si>
  <si>
    <t>School of Health Sciences</t>
  </si>
  <si>
    <t>SECS Total</t>
  </si>
  <si>
    <t>Engineering/Indust. Management -Master's</t>
  </si>
  <si>
    <t>Mechanical Engineering Total</t>
  </si>
  <si>
    <t>Mechanical Engineering - Ph.D</t>
  </si>
  <si>
    <t>Mechanical Engineering-Master's</t>
  </si>
  <si>
    <t>Systems Engineering Total</t>
  </si>
  <si>
    <t>Systems Engineering - Ph.D</t>
  </si>
  <si>
    <t>Systems Engineering -Master's</t>
  </si>
  <si>
    <t>Industrial &amp; Systems Engineering -Master's</t>
  </si>
  <si>
    <t>Electrical Engineering Total</t>
  </si>
  <si>
    <t xml:space="preserve">Electrical &amp; Computer Engineering - PhD </t>
  </si>
  <si>
    <t>Embedded Systems -Master's</t>
  </si>
  <si>
    <t>Electrical &amp; Computer Engineering-Master's</t>
  </si>
  <si>
    <t>CSE Total</t>
  </si>
  <si>
    <t>Computer Science &amp; Informatics - Ph.d</t>
  </si>
  <si>
    <t>Software Engineering -Master's</t>
  </si>
  <si>
    <t>Software Engineering  &amp; Info Tech-Master's</t>
  </si>
  <si>
    <t>Info Systems Engineering -Master's</t>
  </si>
  <si>
    <t>Computer Sci. &amp; Engineering - Master's</t>
  </si>
  <si>
    <t>Computer Science - Master's</t>
  </si>
  <si>
    <t>School of Engineering &amp; Computer Science</t>
  </si>
  <si>
    <t>6 &amp; 8</t>
  </si>
  <si>
    <t>Graduate Certificate</t>
  </si>
  <si>
    <t>SEHS Total</t>
  </si>
  <si>
    <t>TDES Totals</t>
  </si>
  <si>
    <t>Educational Studies - Master's</t>
  </si>
  <si>
    <t>Secondary Education - Master's</t>
  </si>
  <si>
    <t>Elementary Education - Master's</t>
  </si>
  <si>
    <t>Reading including Instructional Systems Total</t>
  </si>
  <si>
    <t>Reading - Ph.D</t>
  </si>
  <si>
    <t>Reading, Lang. Arts &amp; Lit. - Graduate Certificate</t>
  </si>
  <si>
    <t>Microcomputer Apps - Graduate Certificate</t>
  </si>
  <si>
    <t>Reading  - Master's</t>
  </si>
  <si>
    <t>Training &amp; Development - Master's</t>
  </si>
  <si>
    <t>Human Development/Child Studies Total</t>
  </si>
  <si>
    <t>Early Childhood - Ph.D.</t>
  </si>
  <si>
    <t>Special Education - Master's</t>
  </si>
  <si>
    <t>Early Childhood - Master's</t>
  </si>
  <si>
    <t xml:space="preserve">Education Leadership Totals </t>
  </si>
  <si>
    <t>Educational Leadership - Ph.D.</t>
  </si>
  <si>
    <t>Higher Education - Post Master's Cert.</t>
  </si>
  <si>
    <t>Educational Administration - Grad. Cert.</t>
  </si>
  <si>
    <t>4650/51</t>
  </si>
  <si>
    <t>Education Specialist - Grad. Cert.</t>
  </si>
  <si>
    <t>Educational Leadership - Master's</t>
  </si>
  <si>
    <t>Education - Master's</t>
  </si>
  <si>
    <t>Counseling Totals</t>
  </si>
  <si>
    <t>Counseling - Ph.D</t>
  </si>
  <si>
    <t>Counseling - Master's</t>
  </si>
  <si>
    <t>School of Education &amp; Human Services</t>
  </si>
  <si>
    <t>SBA Total</t>
  </si>
  <si>
    <t>Producation Operations Management - Grad. Cert.</t>
  </si>
  <si>
    <t>Human Resource Management - Grad. Cert.</t>
  </si>
  <si>
    <t>Marking - Graduate Certificate</t>
  </si>
  <si>
    <t>Management Information Systems Total</t>
  </si>
  <si>
    <t>Management Information Systems- Grad. Certificate</t>
  </si>
  <si>
    <t>Information Technology Management - Master's</t>
  </si>
  <si>
    <t>Management Total</t>
  </si>
  <si>
    <t>International Business - Graduate Certificate</t>
  </si>
  <si>
    <t>Business Administration - Graduate Certificate</t>
  </si>
  <si>
    <t>Management - Executive MBA</t>
  </si>
  <si>
    <t>MBA - Master's</t>
  </si>
  <si>
    <t>General Management - Graduate Certificate</t>
  </si>
  <si>
    <t>Finance - Graduate Certificate</t>
  </si>
  <si>
    <t>Business Economics - Graduate Certificate</t>
  </si>
  <si>
    <t>Accounting Total</t>
  </si>
  <si>
    <t>Accounting - Graduate Certificate</t>
  </si>
  <si>
    <t>Accounting - Master's</t>
  </si>
  <si>
    <t>School of Business Administration</t>
  </si>
  <si>
    <t>CAS Total</t>
  </si>
  <si>
    <t>Public Administration - Master's</t>
  </si>
  <si>
    <t>Physics Totals</t>
  </si>
  <si>
    <t xml:space="preserve">Biomed Sci: Medical Physics Ph.D. </t>
  </si>
  <si>
    <t>Physics - Master's</t>
  </si>
  <si>
    <t>MTD Total</t>
  </si>
  <si>
    <t>Music Education - Ph.D.</t>
  </si>
  <si>
    <t>Music Education - Grad Certificate</t>
  </si>
  <si>
    <t>Total Master's</t>
  </si>
  <si>
    <t>Conducting</t>
  </si>
  <si>
    <t>Piano Pedagogy</t>
  </si>
  <si>
    <t>Vocal Performance</t>
  </si>
  <si>
    <t>Vocal Pedagogy</t>
  </si>
  <si>
    <t>Music Education - Master's</t>
  </si>
  <si>
    <t>General Performance - Master's</t>
  </si>
  <si>
    <t>Mathematics Total</t>
  </si>
  <si>
    <t>Applied Mathematics - Ph.D.</t>
  </si>
  <si>
    <t>Statistical Methods - Graduate Certificate</t>
  </si>
  <si>
    <t>Mathematical Statistics - Master's</t>
  </si>
  <si>
    <t>Applied Mathematics - Master's</t>
  </si>
  <si>
    <t>Mathematics - Master's</t>
  </si>
  <si>
    <t>Linguistics Total</t>
  </si>
  <si>
    <t>Teaching ESL - Graduate Certificate</t>
  </si>
  <si>
    <t>Linguistics - Master's</t>
  </si>
  <si>
    <t>Liberal Studies Total  - Master's</t>
  </si>
  <si>
    <t>History Total - Master's</t>
  </si>
  <si>
    <t>English  Total - Master's</t>
  </si>
  <si>
    <t>Chemistry Total</t>
  </si>
  <si>
    <t>Biomed Science: Envi Chemistry - Ph.D.</t>
  </si>
  <si>
    <t>Chemistry - Master's</t>
  </si>
  <si>
    <t>Biological Sciences  Total - Master's</t>
  </si>
  <si>
    <t>COLLEGE OF ARTS AND SCIENCES</t>
  </si>
  <si>
    <t>UNIVERSITY PROGRAMS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</si>
  <si>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</si>
  <si>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</si>
  <si>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</si>
  <si>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</si>
  <si>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</si>
  <si>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</si>
  <si>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</si>
  <si>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</si>
  <si>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</si>
  <si>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</si>
  <si>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</si>
  <si>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</si>
  <si>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</si>
  <si>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</si>
  <si>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2010-2011 Degrees Awarded by Gender and Ethnicity</t>
  </si>
  <si>
    <t>Local Government Management - Post Master's</t>
  </si>
  <si>
    <t>4610/15</t>
  </si>
  <si>
    <t>Corrected on January 30th, 2012</t>
  </si>
  <si>
    <t>Nursing Education Post Master's Cert.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</si>
</sst>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3" fontId="2" fillId="2" borderId="2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/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1" fillId="3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/>
    <xf numFmtId="3" fontId="2" fillId="8" borderId="4" xfId="0" applyNumberFormat="1" applyFont="1" applyFill="1" applyBorder="1" applyAlignment="1">
      <alignment vertical="center"/>
    </xf>
    <xf numFmtId="3" fontId="2" fillId="8" borderId="0" xfId="0" applyNumberFormat="1" applyFont="1" applyFill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>
      <alignment vertical="center"/>
    </xf>
    <xf numFmtId="3" fontId="2" fillId="9" borderId="2" xfId="0" applyNumberFormat="1" applyFont="1" applyFill="1" applyBorder="1" applyAlignment="1">
      <alignment vertical="center"/>
    </xf>
    <xf numFmtId="3" fontId="2" fillId="9" borderId="3" xfId="0" applyNumberFormat="1" applyFont="1" applyFill="1" applyBorder="1" applyAlignment="1">
      <alignment vertical="center"/>
    </xf>
    <xf numFmtId="3" fontId="2" fillId="9" borderId="6" xfId="0" applyNumberFormat="1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3" fontId="4" fillId="10" borderId="2" xfId="0" applyNumberFormat="1" applyFont="1" applyFill="1" applyBorder="1" applyAlignment="1">
      <alignment vertical="center"/>
    </xf>
    <xf numFmtId="3" fontId="4" fillId="10" borderId="3" xfId="0" applyNumberFormat="1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vertical="center"/>
    </xf>
    <xf numFmtId="0" fontId="2" fillId="0" borderId="0" xfId="0" applyFont="1" applyBorder="1"/>
    <xf numFmtId="3" fontId="1" fillId="3" borderId="0" xfId="0" applyNumberFormat="1" applyFont="1" applyFill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1" fillId="0" borderId="0" xfId="0" applyFont="1" applyFill="1" applyBorder="1"/>
    <xf numFmtId="3" fontId="2" fillId="11" borderId="2" xfId="0" applyNumberFormat="1" applyFont="1" applyFill="1" applyBorder="1" applyAlignment="1">
      <alignment vertical="center"/>
    </xf>
    <xf numFmtId="3" fontId="2" fillId="11" borderId="3" xfId="0" applyNumberFormat="1" applyFont="1" applyFill="1" applyBorder="1" applyAlignment="1">
      <alignment vertical="center"/>
    </xf>
    <xf numFmtId="0" fontId="2" fillId="11" borderId="6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3" fontId="2" fillId="11" borderId="6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3" fontId="2" fillId="12" borderId="2" xfId="0" applyNumberFormat="1" applyFont="1" applyFill="1" applyBorder="1" applyAlignment="1">
      <alignment vertical="center"/>
    </xf>
    <xf numFmtId="3" fontId="2" fillId="12" borderId="3" xfId="0" applyNumberFormat="1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6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13" borderId="2" xfId="0" applyNumberFormat="1" applyFont="1" applyFill="1" applyBorder="1" applyAlignment="1">
      <alignment vertical="center"/>
    </xf>
    <xf numFmtId="3" fontId="2" fillId="13" borderId="3" xfId="0" applyNumberFormat="1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13" borderId="3" xfId="0" applyFont="1" applyFill="1" applyBorder="1" applyAlignment="1">
      <alignment vertical="center"/>
    </xf>
    <xf numFmtId="0" fontId="2" fillId="13" borderId="6" xfId="0" applyFont="1" applyFill="1" applyBorder="1" applyAlignment="1">
      <alignment vertical="center"/>
    </xf>
    <xf numFmtId="0" fontId="2" fillId="13" borderId="3" xfId="0" applyFont="1" applyFill="1" applyBorder="1" applyAlignment="1">
      <alignment horizontal="center" vertical="center"/>
    </xf>
    <xf numFmtId="3" fontId="4" fillId="14" borderId="2" xfId="0" applyNumberFormat="1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4" fillId="14" borderId="3" xfId="0" applyFont="1" applyFill="1" applyBorder="1" applyAlignment="1">
      <alignment vertical="center"/>
    </xf>
    <xf numFmtId="0" fontId="4" fillId="14" borderId="6" xfId="0" applyFont="1" applyFill="1" applyBorder="1" applyAlignment="1">
      <alignment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</xf>
    <xf numFmtId="3" fontId="2" fillId="15" borderId="2" xfId="0" applyNumberFormat="1" applyFont="1" applyFill="1" applyBorder="1" applyAlignment="1">
      <alignment vertical="center"/>
    </xf>
    <xf numFmtId="3" fontId="2" fillId="15" borderId="3" xfId="0" applyNumberFormat="1" applyFont="1" applyFill="1" applyBorder="1" applyAlignment="1">
      <alignment vertical="center"/>
    </xf>
    <xf numFmtId="3" fontId="2" fillId="15" borderId="6" xfId="0" applyNumberFormat="1" applyFont="1" applyFill="1" applyBorder="1" applyAlignment="1">
      <alignment vertical="center"/>
    </xf>
    <xf numFmtId="0" fontId="2" fillId="15" borderId="3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vertical="center"/>
    </xf>
    <xf numFmtId="3" fontId="4" fillId="16" borderId="2" xfId="0" applyNumberFormat="1" applyFont="1" applyFill="1" applyBorder="1" applyAlignment="1">
      <alignment vertical="center"/>
    </xf>
    <xf numFmtId="3" fontId="4" fillId="16" borderId="3" xfId="0" applyNumberFormat="1" applyFont="1" applyFill="1" applyBorder="1" applyAlignment="1">
      <alignment vertical="center"/>
    </xf>
    <xf numFmtId="0" fontId="4" fillId="16" borderId="3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0" fontId="0" fillId="0" borderId="0" xfId="0" applyBorder="1"/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15" borderId="2" xfId="0" applyFont="1" applyFill="1" applyBorder="1" applyAlignment="1">
      <alignment horizontal="left" vertical="center"/>
    </xf>
    <xf numFmtId="0" fontId="4" fillId="15" borderId="3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0" fontId="2" fillId="15" borderId="6" xfId="0" applyFont="1" applyFill="1" applyBorder="1" applyAlignment="1">
      <alignment horizontal="left" vertical="center"/>
    </xf>
    <xf numFmtId="3" fontId="5" fillId="9" borderId="2" xfId="0" applyNumberFormat="1" applyFont="1" applyFill="1" applyBorder="1" applyAlignment="1">
      <alignment horizontal="center" vertical="center"/>
    </xf>
    <xf numFmtId="3" fontId="5" fillId="9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1" fillId="0" borderId="6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9"/>
  <sheetViews>
    <sheetView tabSelected="1" zoomScaleNormal="100" workbookViewId="0">
      <pane xSplit="3" ySplit="3" topLeftCell="V182" activePane="bottomRight" state="frozen"/>
      <selection pane="topRight" activeCell="D1" sqref="D1"/>
      <selection pane="bottomLeft" activeCell="A4" sqref="A4"/>
      <selection pane="bottomRight" activeCell="M166" sqref="M166"/>
    </sheetView>
  </sheetViews>
  <sheetFormatPr defaultRowHeight="12.75"/>
  <cols>
    <col min="1" max="1" width="45.7109375" style="1" customWidth="1"/>
    <col min="2" max="2" width="10.5703125" style="1" bestFit="1" customWidth="1"/>
    <col min="3" max="3" width="8.85546875" style="1"/>
  </cols>
  <sheetData>
    <row r="1" spans="1:27" ht="15.75">
      <c r="A1" s="218" t="s">
        <v>153</v>
      </c>
      <c r="B1" s="28"/>
      <c r="C1" s="28"/>
      <c r="D1" s="53"/>
      <c r="E1" s="46"/>
      <c r="F1" s="217"/>
      <c r="G1" s="29"/>
      <c r="H1" s="29"/>
      <c r="I1" s="29"/>
      <c r="J1" s="53"/>
      <c r="K1" s="46"/>
      <c r="L1" s="217"/>
      <c r="M1" s="46"/>
      <c r="N1" s="29"/>
      <c r="O1" s="29"/>
      <c r="P1" s="53"/>
      <c r="Q1" s="46"/>
      <c r="R1" s="217"/>
      <c r="S1" s="29"/>
      <c r="T1" s="29"/>
      <c r="U1" s="29"/>
      <c r="V1" s="53"/>
      <c r="W1" s="46"/>
      <c r="X1" s="217"/>
      <c r="Y1" s="216"/>
      <c r="Z1" s="216"/>
      <c r="AA1" s="215"/>
    </row>
    <row r="2" spans="1:27">
      <c r="A2" s="214"/>
      <c r="B2" s="244" t="s">
        <v>152</v>
      </c>
      <c r="C2" s="205" t="s">
        <v>151</v>
      </c>
      <c r="D2" s="229" t="s">
        <v>150</v>
      </c>
      <c r="E2" s="230"/>
      <c r="F2" s="231"/>
      <c r="G2" s="228" t="s">
        <v>149</v>
      </c>
      <c r="H2" s="228"/>
      <c r="I2" s="228"/>
      <c r="J2" s="229" t="s">
        <v>148</v>
      </c>
      <c r="K2" s="230"/>
      <c r="L2" s="231"/>
      <c r="M2" s="228" t="s">
        <v>147</v>
      </c>
      <c r="N2" s="228"/>
      <c r="O2" s="228"/>
      <c r="P2" s="229" t="s">
        <v>146</v>
      </c>
      <c r="Q2" s="230"/>
      <c r="R2" s="231"/>
      <c r="S2" s="228" t="s">
        <v>145</v>
      </c>
      <c r="T2" s="228"/>
      <c r="U2" s="228"/>
      <c r="V2" s="229" t="s">
        <v>144</v>
      </c>
      <c r="W2" s="230"/>
      <c r="X2" s="231"/>
      <c r="Y2" s="241" t="s">
        <v>139</v>
      </c>
      <c r="Z2" s="242"/>
      <c r="AA2" s="243"/>
    </row>
    <row r="3" spans="1:27" ht="13.5" thickBot="1">
      <c r="A3" s="214"/>
      <c r="B3" s="245"/>
      <c r="C3" s="213" t="s">
        <v>143</v>
      </c>
      <c r="D3" s="211" t="s">
        <v>141</v>
      </c>
      <c r="E3" s="210" t="s">
        <v>142</v>
      </c>
      <c r="F3" s="209" t="s">
        <v>139</v>
      </c>
      <c r="G3" s="212" t="s">
        <v>141</v>
      </c>
      <c r="H3" s="212" t="s">
        <v>140</v>
      </c>
      <c r="I3" s="212" t="s">
        <v>139</v>
      </c>
      <c r="J3" s="207" t="s">
        <v>141</v>
      </c>
      <c r="K3" s="206" t="s">
        <v>140</v>
      </c>
      <c r="L3" s="205" t="s">
        <v>139</v>
      </c>
      <c r="M3" s="211" t="s">
        <v>141</v>
      </c>
      <c r="N3" s="208" t="s">
        <v>140</v>
      </c>
      <c r="O3" s="208" t="s">
        <v>139</v>
      </c>
      <c r="P3" s="211" t="s">
        <v>141</v>
      </c>
      <c r="Q3" s="210" t="s">
        <v>140</v>
      </c>
      <c r="R3" s="209" t="s">
        <v>139</v>
      </c>
      <c r="S3" s="208" t="s">
        <v>141</v>
      </c>
      <c r="T3" s="208" t="s">
        <v>140</v>
      </c>
      <c r="U3" s="208" t="s">
        <v>139</v>
      </c>
      <c r="V3" s="207" t="s">
        <v>141</v>
      </c>
      <c r="W3" s="206" t="s">
        <v>140</v>
      </c>
      <c r="X3" s="205" t="s">
        <v>139</v>
      </c>
      <c r="Y3" s="204" t="s">
        <v>141</v>
      </c>
      <c r="Z3" s="204" t="s">
        <v>140</v>
      </c>
      <c r="AA3" s="203" t="s">
        <v>139</v>
      </c>
    </row>
    <row r="4" spans="1:27" ht="13.5" thickBot="1">
      <c r="A4" s="202" t="s">
        <v>138</v>
      </c>
      <c r="B4" s="201"/>
      <c r="C4" s="200"/>
      <c r="D4" s="199"/>
      <c r="E4" s="199"/>
      <c r="F4" s="199"/>
      <c r="G4" s="198"/>
      <c r="H4" s="198"/>
      <c r="I4" s="198"/>
      <c r="J4" s="198"/>
      <c r="K4" s="198"/>
      <c r="L4" s="198"/>
      <c r="M4" s="199"/>
      <c r="N4" s="199"/>
      <c r="O4" s="199"/>
      <c r="P4" s="199"/>
      <c r="Q4" s="199"/>
      <c r="R4" s="199"/>
      <c r="S4" s="199"/>
      <c r="T4" s="199"/>
      <c r="U4" s="199"/>
      <c r="V4" s="198"/>
      <c r="W4" s="198"/>
      <c r="X4" s="198"/>
      <c r="Y4" s="197"/>
      <c r="Z4" s="197"/>
      <c r="AA4" s="196"/>
    </row>
    <row r="5" spans="1:27" ht="13.5" thickBot="1">
      <c r="A5" s="195" t="s">
        <v>137</v>
      </c>
      <c r="B5" s="194"/>
      <c r="C5" s="194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2"/>
    </row>
    <row r="6" spans="1:27">
      <c r="A6" s="110"/>
      <c r="B6" s="28"/>
      <c r="C6" s="28"/>
      <c r="D6" s="45"/>
      <c r="E6" s="44"/>
      <c r="F6" s="43"/>
      <c r="G6" s="104"/>
      <c r="H6" s="104"/>
      <c r="I6" s="104"/>
      <c r="J6" s="45"/>
      <c r="K6" s="44"/>
      <c r="L6" s="43"/>
      <c r="M6" s="45"/>
      <c r="N6" s="104"/>
      <c r="O6" s="104"/>
      <c r="P6" s="45"/>
      <c r="Q6" s="44"/>
      <c r="R6" s="43"/>
      <c r="S6" s="104"/>
      <c r="T6" s="104"/>
      <c r="U6" s="104"/>
      <c r="V6" s="45"/>
      <c r="W6" s="44"/>
      <c r="X6" s="43"/>
      <c r="Y6" s="42"/>
      <c r="Z6" s="42"/>
      <c r="AA6" s="41"/>
    </row>
    <row r="7" spans="1:27" s="1" customFormat="1">
      <c r="A7" s="29" t="s">
        <v>136</v>
      </c>
      <c r="B7" s="28">
        <v>1105</v>
      </c>
      <c r="C7" s="28">
        <v>7</v>
      </c>
      <c r="D7" s="80">
        <v>4</v>
      </c>
      <c r="E7" s="79">
        <v>1</v>
      </c>
      <c r="F7" s="12">
        <f>D7+E7</f>
        <v>5</v>
      </c>
      <c r="G7" s="144"/>
      <c r="H7" s="144"/>
      <c r="I7" s="12">
        <f>G7+H7</f>
        <v>0</v>
      </c>
      <c r="J7" s="80"/>
      <c r="K7" s="79"/>
      <c r="L7" s="12">
        <f>J7+K7</f>
        <v>0</v>
      </c>
      <c r="M7" s="80"/>
      <c r="N7" s="144"/>
      <c r="O7" s="12">
        <f>M7+N7</f>
        <v>0</v>
      </c>
      <c r="P7" s="80"/>
      <c r="Q7" s="79"/>
      <c r="R7" s="12">
        <f>P7+Q7</f>
        <v>0</v>
      </c>
      <c r="S7" s="144"/>
      <c r="T7" s="144"/>
      <c r="U7" s="12">
        <f>S7+T7</f>
        <v>0</v>
      </c>
      <c r="V7" s="80"/>
      <c r="W7" s="79"/>
      <c r="X7" s="12">
        <f>V7+W7</f>
        <v>0</v>
      </c>
      <c r="Y7" s="11">
        <f>D7+G7+J7+M7+P7+S7+V7</f>
        <v>4</v>
      </c>
      <c r="Z7" s="11">
        <f>E7+H7+K7+N7+Q7+T7+W7</f>
        <v>1</v>
      </c>
      <c r="AA7" s="188">
        <f>F7+I7+L7+O7+R7+U7+X7</f>
        <v>5</v>
      </c>
    </row>
    <row r="8" spans="1:27">
      <c r="A8" s="110"/>
      <c r="B8" s="28"/>
      <c r="C8" s="28"/>
      <c r="D8" s="167"/>
      <c r="E8" s="166"/>
      <c r="F8" s="43"/>
      <c r="G8" s="191"/>
      <c r="H8" s="191"/>
      <c r="I8" s="43"/>
      <c r="J8" s="166"/>
      <c r="K8" s="166"/>
      <c r="L8" s="44"/>
      <c r="M8" s="167"/>
      <c r="N8" s="191"/>
      <c r="O8" s="43"/>
      <c r="P8" s="166"/>
      <c r="Q8" s="166"/>
      <c r="R8" s="43"/>
      <c r="S8" s="191"/>
      <c r="T8" s="191"/>
      <c r="U8" s="43"/>
      <c r="V8" s="166"/>
      <c r="W8" s="166"/>
      <c r="X8" s="43"/>
      <c r="Y8" s="103"/>
      <c r="Z8" s="103"/>
      <c r="AA8" s="190"/>
    </row>
    <row r="9" spans="1:27" s="1" customFormat="1">
      <c r="A9" s="29" t="s">
        <v>135</v>
      </c>
      <c r="B9" s="98">
        <v>1230</v>
      </c>
      <c r="C9" s="98">
        <v>7</v>
      </c>
      <c r="D9" s="51">
        <v>4</v>
      </c>
      <c r="E9" s="50">
        <v>7</v>
      </c>
      <c r="F9" s="49">
        <f>D9+E9</f>
        <v>11</v>
      </c>
      <c r="G9" s="50">
        <v>1</v>
      </c>
      <c r="H9" s="50">
        <v>1</v>
      </c>
      <c r="I9" s="54">
        <f>G9+H9</f>
        <v>2</v>
      </c>
      <c r="J9" s="51"/>
      <c r="K9" s="50"/>
      <c r="L9" s="49">
        <f>J9+K9</f>
        <v>0</v>
      </c>
      <c r="M9" s="51">
        <v>1</v>
      </c>
      <c r="N9" s="50">
        <v>0</v>
      </c>
      <c r="O9" s="54">
        <f>M9+N9</f>
        <v>1</v>
      </c>
      <c r="P9" s="51">
        <v>0</v>
      </c>
      <c r="Q9" s="50">
        <v>0</v>
      </c>
      <c r="R9" s="49">
        <f>P9+Q9</f>
        <v>0</v>
      </c>
      <c r="S9" s="50">
        <v>4</v>
      </c>
      <c r="T9" s="50">
        <v>2</v>
      </c>
      <c r="U9" s="54">
        <f>S9+T9</f>
        <v>6</v>
      </c>
      <c r="V9" s="51"/>
      <c r="W9" s="50"/>
      <c r="X9" s="49">
        <f>V9+W9</f>
        <v>0</v>
      </c>
      <c r="Y9" s="48">
        <f t="shared" ref="Y9:AA10" si="0">D9+G9+J9+M9+P9+S9+V9</f>
        <v>10</v>
      </c>
      <c r="Z9" s="48">
        <f t="shared" si="0"/>
        <v>10</v>
      </c>
      <c r="AA9" s="180">
        <f t="shared" si="0"/>
        <v>20</v>
      </c>
    </row>
    <row r="10" spans="1:27" s="1" customFormat="1" ht="13.5" thickBot="1">
      <c r="A10" s="29" t="s">
        <v>134</v>
      </c>
      <c r="B10" s="98">
        <v>1350</v>
      </c>
      <c r="C10" s="98">
        <v>9</v>
      </c>
      <c r="D10" s="51"/>
      <c r="E10" s="50"/>
      <c r="F10" s="49">
        <f>D10+E10</f>
        <v>0</v>
      </c>
      <c r="G10" s="50"/>
      <c r="H10" s="50"/>
      <c r="I10" s="54">
        <f>G10+H10</f>
        <v>0</v>
      </c>
      <c r="J10" s="51"/>
      <c r="K10" s="50"/>
      <c r="L10" s="49">
        <f>J10+K10</f>
        <v>0</v>
      </c>
      <c r="M10" s="51">
        <v>0</v>
      </c>
      <c r="N10" s="50">
        <v>0</v>
      </c>
      <c r="O10" s="54">
        <f>M10+N10</f>
        <v>0</v>
      </c>
      <c r="P10" s="51">
        <v>0</v>
      </c>
      <c r="Q10" s="50">
        <v>0</v>
      </c>
      <c r="R10" s="49">
        <f>P10+Q10</f>
        <v>0</v>
      </c>
      <c r="S10" s="50">
        <v>1</v>
      </c>
      <c r="T10" s="50">
        <v>1</v>
      </c>
      <c r="U10" s="54">
        <f>S10+T10</f>
        <v>2</v>
      </c>
      <c r="V10" s="51">
        <v>1</v>
      </c>
      <c r="W10" s="50">
        <v>0</v>
      </c>
      <c r="X10" s="49">
        <f>V10+W10</f>
        <v>1</v>
      </c>
      <c r="Y10" s="48">
        <f t="shared" si="0"/>
        <v>2</v>
      </c>
      <c r="Z10" s="48">
        <f t="shared" si="0"/>
        <v>1</v>
      </c>
      <c r="AA10" s="180">
        <f t="shared" si="0"/>
        <v>3</v>
      </c>
    </row>
    <row r="11" spans="1:27" s="1" customFormat="1" ht="13.5" thickBot="1">
      <c r="A11" s="61" t="s">
        <v>133</v>
      </c>
      <c r="B11" s="60"/>
      <c r="C11" s="60"/>
      <c r="D11" s="92">
        <f t="shared" ref="D11:AA11" si="1">SUBTOTAL(9,D9:D10)</f>
        <v>4</v>
      </c>
      <c r="E11" s="91">
        <f t="shared" si="1"/>
        <v>7</v>
      </c>
      <c r="F11" s="90">
        <f t="shared" si="1"/>
        <v>11</v>
      </c>
      <c r="G11" s="92">
        <f t="shared" si="1"/>
        <v>1</v>
      </c>
      <c r="H11" s="91">
        <f t="shared" si="1"/>
        <v>1</v>
      </c>
      <c r="I11" s="90">
        <f t="shared" si="1"/>
        <v>2</v>
      </c>
      <c r="J11" s="92">
        <f t="shared" si="1"/>
        <v>0</v>
      </c>
      <c r="K11" s="91">
        <f t="shared" si="1"/>
        <v>0</v>
      </c>
      <c r="L11" s="90">
        <f t="shared" si="1"/>
        <v>0</v>
      </c>
      <c r="M11" s="92">
        <f t="shared" si="1"/>
        <v>1</v>
      </c>
      <c r="N11" s="91">
        <f t="shared" si="1"/>
        <v>0</v>
      </c>
      <c r="O11" s="90">
        <f t="shared" si="1"/>
        <v>1</v>
      </c>
      <c r="P11" s="92">
        <f t="shared" si="1"/>
        <v>0</v>
      </c>
      <c r="Q11" s="91">
        <f t="shared" si="1"/>
        <v>0</v>
      </c>
      <c r="R11" s="90">
        <f t="shared" si="1"/>
        <v>0</v>
      </c>
      <c r="S11" s="92">
        <f t="shared" si="1"/>
        <v>5</v>
      </c>
      <c r="T11" s="91">
        <f t="shared" si="1"/>
        <v>3</v>
      </c>
      <c r="U11" s="90">
        <f t="shared" si="1"/>
        <v>8</v>
      </c>
      <c r="V11" s="92">
        <f t="shared" si="1"/>
        <v>1</v>
      </c>
      <c r="W11" s="91">
        <f t="shared" si="1"/>
        <v>0</v>
      </c>
      <c r="X11" s="90">
        <f t="shared" si="1"/>
        <v>1</v>
      </c>
      <c r="Y11" s="92">
        <f t="shared" si="1"/>
        <v>12</v>
      </c>
      <c r="Z11" s="91">
        <f t="shared" si="1"/>
        <v>11</v>
      </c>
      <c r="AA11" s="90">
        <f t="shared" si="1"/>
        <v>23</v>
      </c>
    </row>
    <row r="12" spans="1:27">
      <c r="A12" s="29"/>
      <c r="B12" s="28"/>
      <c r="C12" s="28"/>
      <c r="D12" s="45"/>
      <c r="E12" s="44"/>
      <c r="F12" s="43"/>
      <c r="G12" s="104"/>
      <c r="H12" s="104"/>
      <c r="I12" s="104"/>
      <c r="J12" s="45"/>
      <c r="K12" s="44"/>
      <c r="L12" s="43"/>
      <c r="M12" s="45"/>
      <c r="N12" s="104"/>
      <c r="O12" s="104"/>
      <c r="P12" s="45"/>
      <c r="Q12" s="44"/>
      <c r="R12" s="43"/>
      <c r="S12" s="104"/>
      <c r="T12" s="104"/>
      <c r="U12" s="104"/>
      <c r="V12" s="45"/>
      <c r="W12" s="44"/>
      <c r="X12" s="43"/>
      <c r="Y12" s="103"/>
      <c r="Z12" s="103"/>
      <c r="AA12" s="41"/>
    </row>
    <row r="13" spans="1:27" s="1" customFormat="1">
      <c r="A13" s="29" t="s">
        <v>132</v>
      </c>
      <c r="B13" s="98">
        <v>1405</v>
      </c>
      <c r="C13" s="98">
        <v>7</v>
      </c>
      <c r="D13" s="80">
        <v>6</v>
      </c>
      <c r="E13" s="79">
        <v>2</v>
      </c>
      <c r="F13" s="12">
        <f>D13+E13</f>
        <v>8</v>
      </c>
      <c r="G13" s="144">
        <v>1</v>
      </c>
      <c r="H13" s="144">
        <v>0</v>
      </c>
      <c r="I13" s="143">
        <f>G13+H13</f>
        <v>1</v>
      </c>
      <c r="J13" s="80"/>
      <c r="K13" s="79"/>
      <c r="L13" s="12">
        <f>J13+K13</f>
        <v>0</v>
      </c>
      <c r="M13" s="80"/>
      <c r="N13" s="144"/>
      <c r="O13" s="143">
        <f>M13+N13</f>
        <v>0</v>
      </c>
      <c r="P13" s="80"/>
      <c r="Q13" s="79"/>
      <c r="R13" s="12">
        <f>P13+Q13</f>
        <v>0</v>
      </c>
      <c r="S13" s="144"/>
      <c r="T13" s="144"/>
      <c r="U13" s="143">
        <f>S13+T13</f>
        <v>0</v>
      </c>
      <c r="V13" s="80"/>
      <c r="W13" s="79"/>
      <c r="X13" s="12">
        <f>V13+W13</f>
        <v>0</v>
      </c>
      <c r="Y13" s="142">
        <f>D13+G13+J13+M13+P13+S13+V13</f>
        <v>7</v>
      </c>
      <c r="Z13" s="142">
        <f>E13+H13+K13+N13+Q13+T13+W13</f>
        <v>2</v>
      </c>
      <c r="AA13" s="188">
        <f>F13+I13+L13+O13+R13+U13+X13</f>
        <v>9</v>
      </c>
    </row>
    <row r="14" spans="1:27">
      <c r="A14" s="29"/>
      <c r="B14" s="98"/>
      <c r="C14" s="98"/>
      <c r="D14" s="45"/>
      <c r="E14" s="44"/>
      <c r="F14" s="43"/>
      <c r="G14" s="104"/>
      <c r="H14" s="104"/>
      <c r="I14" s="104"/>
      <c r="J14" s="45"/>
      <c r="K14" s="44"/>
      <c r="L14" s="43"/>
      <c r="M14" s="45"/>
      <c r="N14" s="104"/>
      <c r="O14" s="104"/>
      <c r="P14" s="45"/>
      <c r="Q14" s="44"/>
      <c r="R14" s="43"/>
      <c r="S14" s="104"/>
      <c r="T14" s="104"/>
      <c r="U14" s="104"/>
      <c r="V14" s="45"/>
      <c r="W14" s="44"/>
      <c r="X14" s="43"/>
      <c r="Y14" s="103"/>
      <c r="Z14" s="103"/>
      <c r="AA14" s="41"/>
    </row>
    <row r="15" spans="1:27" s="1" customFormat="1">
      <c r="A15" s="29" t="s">
        <v>131</v>
      </c>
      <c r="B15" s="98">
        <v>1505</v>
      </c>
      <c r="C15" s="98">
        <v>7</v>
      </c>
      <c r="D15" s="80">
        <v>3</v>
      </c>
      <c r="E15" s="79">
        <v>0</v>
      </c>
      <c r="F15" s="12">
        <f>D15+E15</f>
        <v>3</v>
      </c>
      <c r="G15" s="144"/>
      <c r="H15" s="144"/>
      <c r="I15" s="143">
        <f>G15+H15</f>
        <v>0</v>
      </c>
      <c r="J15" s="80"/>
      <c r="K15" s="79"/>
      <c r="L15" s="12">
        <f>J15+K15</f>
        <v>0</v>
      </c>
      <c r="M15" s="80"/>
      <c r="N15" s="144"/>
      <c r="O15" s="143">
        <f>M15+N15</f>
        <v>0</v>
      </c>
      <c r="P15" s="80"/>
      <c r="Q15" s="79"/>
      <c r="R15" s="12">
        <f>P15+Q15</f>
        <v>0</v>
      </c>
      <c r="S15" s="144"/>
      <c r="T15" s="144"/>
      <c r="U15" s="12">
        <f>S15+T15</f>
        <v>0</v>
      </c>
      <c r="V15" s="80"/>
      <c r="W15" s="79"/>
      <c r="X15" s="12">
        <f>V15+W15</f>
        <v>0</v>
      </c>
      <c r="Y15" s="142">
        <f>D15+G15+J15+M15+P15+S15+V15</f>
        <v>3</v>
      </c>
      <c r="Z15" s="142">
        <f>E15+H15+K15+N15+Q15+T15+W15</f>
        <v>0</v>
      </c>
      <c r="AA15" s="188">
        <f>F15+I15+L15+O15+R15+U15+X15</f>
        <v>3</v>
      </c>
    </row>
    <row r="16" spans="1:27" s="189" customFormat="1">
      <c r="A16" s="46"/>
      <c r="B16" s="52"/>
      <c r="C16" s="52"/>
      <c r="D16" s="45"/>
      <c r="E16" s="44"/>
      <c r="F16" s="43"/>
      <c r="G16" s="44"/>
      <c r="H16" s="44"/>
      <c r="I16" s="44"/>
      <c r="J16" s="45"/>
      <c r="K16" s="44"/>
      <c r="L16" s="43"/>
      <c r="M16" s="45"/>
      <c r="N16" s="44"/>
      <c r="O16" s="44"/>
      <c r="P16" s="45"/>
      <c r="Q16" s="44"/>
      <c r="R16" s="43"/>
      <c r="S16" s="44"/>
      <c r="T16" s="44"/>
      <c r="U16" s="44"/>
      <c r="V16" s="45"/>
      <c r="W16" s="44"/>
      <c r="X16" s="43"/>
      <c r="Y16" s="42"/>
      <c r="Z16" s="42"/>
      <c r="AA16" s="41"/>
    </row>
    <row r="17" spans="1:27" s="2" customFormat="1">
      <c r="A17" s="46" t="s">
        <v>130</v>
      </c>
      <c r="B17" s="52">
        <v>1700</v>
      </c>
      <c r="C17" s="52">
        <v>7</v>
      </c>
      <c r="D17" s="73">
        <v>2</v>
      </c>
      <c r="E17" s="16">
        <v>0</v>
      </c>
      <c r="F17" s="12">
        <f>D17+E17</f>
        <v>2</v>
      </c>
      <c r="G17" s="16"/>
      <c r="H17" s="16"/>
      <c r="I17" s="12">
        <f>G17+H17</f>
        <v>0</v>
      </c>
      <c r="J17" s="73"/>
      <c r="K17" s="16"/>
      <c r="L17" s="12">
        <f>J17+K17</f>
        <v>0</v>
      </c>
      <c r="M17" s="73"/>
      <c r="N17" s="16"/>
      <c r="O17" s="12">
        <f>M17+N17</f>
        <v>0</v>
      </c>
      <c r="P17" s="73"/>
      <c r="Q17" s="16"/>
      <c r="R17" s="12">
        <f>P17+Q17</f>
        <v>0</v>
      </c>
      <c r="S17" s="16"/>
      <c r="T17" s="16"/>
      <c r="U17" s="12">
        <f>S17+T17</f>
        <v>0</v>
      </c>
      <c r="V17" s="80"/>
      <c r="W17" s="79"/>
      <c r="X17" s="12">
        <f>V17+W17</f>
        <v>0</v>
      </c>
      <c r="Y17" s="11">
        <f>D17+G17+J17+M17+P17+S17+V17</f>
        <v>2</v>
      </c>
      <c r="Z17" s="11">
        <f>E17+H17+K17+N17+Q17+T17+W17</f>
        <v>0</v>
      </c>
      <c r="AA17" s="188">
        <f>F17+I17+L17+O17+R17+U17+X17</f>
        <v>2</v>
      </c>
    </row>
    <row r="18" spans="1:27">
      <c r="A18" s="46"/>
      <c r="B18" s="15"/>
      <c r="C18" s="15"/>
      <c r="D18" s="45"/>
      <c r="E18" s="44"/>
      <c r="F18" s="43"/>
      <c r="G18" s="44"/>
      <c r="H18" s="44"/>
      <c r="I18" s="44"/>
      <c r="J18" s="45"/>
      <c r="K18" s="44"/>
      <c r="L18" s="44"/>
      <c r="M18" s="45"/>
      <c r="N18" s="44"/>
      <c r="O18" s="44"/>
      <c r="P18" s="45"/>
      <c r="Q18" s="44"/>
      <c r="R18" s="43"/>
      <c r="S18" s="44"/>
      <c r="T18" s="44"/>
      <c r="U18" s="44"/>
      <c r="V18" s="45"/>
      <c r="W18" s="44"/>
      <c r="X18" s="43"/>
      <c r="Y18" s="42"/>
      <c r="Z18" s="42"/>
      <c r="AA18" s="41"/>
    </row>
    <row r="19" spans="1:27" s="1" customFormat="1">
      <c r="A19" s="46" t="s">
        <v>129</v>
      </c>
      <c r="B19" s="52">
        <v>1705</v>
      </c>
      <c r="C19" s="52">
        <v>7</v>
      </c>
      <c r="D19" s="51">
        <v>3</v>
      </c>
      <c r="E19" s="50">
        <v>0</v>
      </c>
      <c r="F19" s="49">
        <f>D19+E19</f>
        <v>3</v>
      </c>
      <c r="G19" s="50"/>
      <c r="H19" s="50"/>
      <c r="I19" s="54">
        <f>G19+H19</f>
        <v>0</v>
      </c>
      <c r="J19" s="51"/>
      <c r="K19" s="50"/>
      <c r="L19" s="49">
        <f>J19+K19</f>
        <v>0</v>
      </c>
      <c r="M19" s="51">
        <v>0</v>
      </c>
      <c r="N19" s="50">
        <v>0</v>
      </c>
      <c r="O19" s="54">
        <f>M19+N19</f>
        <v>0</v>
      </c>
      <c r="P19" s="51">
        <v>0</v>
      </c>
      <c r="Q19" s="50">
        <v>0</v>
      </c>
      <c r="R19" s="49">
        <f>P19+Q19</f>
        <v>0</v>
      </c>
      <c r="S19" s="50">
        <v>2</v>
      </c>
      <c r="T19" s="50">
        <v>1</v>
      </c>
      <c r="U19" s="96">
        <f>S19+T19</f>
        <v>3</v>
      </c>
      <c r="V19" s="51">
        <v>1</v>
      </c>
      <c r="W19" s="50">
        <v>1</v>
      </c>
      <c r="X19" s="49">
        <f>V19+W19</f>
        <v>2</v>
      </c>
      <c r="Y19" s="48">
        <f t="shared" ref="Y19:AA20" si="2">D19+G19+J19+M19+P19+S19+V19</f>
        <v>6</v>
      </c>
      <c r="Z19" s="48">
        <f t="shared" si="2"/>
        <v>2</v>
      </c>
      <c r="AA19" s="180">
        <f t="shared" si="2"/>
        <v>8</v>
      </c>
    </row>
    <row r="20" spans="1:27" s="1" customFormat="1" ht="13.5" thickBot="1">
      <c r="A20" s="46" t="s">
        <v>128</v>
      </c>
      <c r="B20" s="52">
        <v>1720</v>
      </c>
      <c r="C20" s="52">
        <v>6</v>
      </c>
      <c r="D20" s="51"/>
      <c r="E20" s="50"/>
      <c r="F20" s="49">
        <f>D20+E20</f>
        <v>0</v>
      </c>
      <c r="G20" s="50"/>
      <c r="H20" s="50"/>
      <c r="I20" s="54">
        <f>G20+H20</f>
        <v>0</v>
      </c>
      <c r="J20" s="51"/>
      <c r="K20" s="50"/>
      <c r="L20" s="49">
        <f>J20+K20</f>
        <v>0</v>
      </c>
      <c r="M20" s="51"/>
      <c r="N20" s="50"/>
      <c r="O20" s="96">
        <f>M20+N20</f>
        <v>0</v>
      </c>
      <c r="P20" s="51"/>
      <c r="Q20" s="50"/>
      <c r="R20" s="49">
        <f>P20+Q20</f>
        <v>0</v>
      </c>
      <c r="S20" s="50"/>
      <c r="T20" s="50"/>
      <c r="U20" s="96">
        <f>S20+T20</f>
        <v>0</v>
      </c>
      <c r="V20" s="51"/>
      <c r="W20" s="50"/>
      <c r="X20" s="49">
        <f>V20+W20</f>
        <v>0</v>
      </c>
      <c r="Y20" s="48">
        <f t="shared" si="2"/>
        <v>0</v>
      </c>
      <c r="Z20" s="48">
        <f t="shared" si="2"/>
        <v>0</v>
      </c>
      <c r="AA20" s="180">
        <f t="shared" si="2"/>
        <v>0</v>
      </c>
    </row>
    <row r="21" spans="1:27" s="1" customFormat="1" ht="13.5" thickBot="1">
      <c r="A21" s="61" t="s">
        <v>127</v>
      </c>
      <c r="B21" s="60"/>
      <c r="C21" s="60"/>
      <c r="D21" s="92">
        <f t="shared" ref="D21:X21" si="3">SUBTOTAL(9,D18:D20)</f>
        <v>3</v>
      </c>
      <c r="E21" s="91">
        <f t="shared" si="3"/>
        <v>0</v>
      </c>
      <c r="F21" s="90">
        <f t="shared" si="3"/>
        <v>3</v>
      </c>
      <c r="G21" s="92">
        <f t="shared" si="3"/>
        <v>0</v>
      </c>
      <c r="H21" s="91">
        <f t="shared" si="3"/>
        <v>0</v>
      </c>
      <c r="I21" s="90">
        <f t="shared" si="3"/>
        <v>0</v>
      </c>
      <c r="J21" s="92">
        <f t="shared" si="3"/>
        <v>0</v>
      </c>
      <c r="K21" s="91">
        <f t="shared" si="3"/>
        <v>0</v>
      </c>
      <c r="L21" s="90">
        <f t="shared" si="3"/>
        <v>0</v>
      </c>
      <c r="M21" s="92">
        <f t="shared" si="3"/>
        <v>0</v>
      </c>
      <c r="N21" s="91">
        <f t="shared" si="3"/>
        <v>0</v>
      </c>
      <c r="O21" s="90">
        <f t="shared" si="3"/>
        <v>0</v>
      </c>
      <c r="P21" s="92">
        <f t="shared" si="3"/>
        <v>0</v>
      </c>
      <c r="Q21" s="91">
        <f t="shared" si="3"/>
        <v>0</v>
      </c>
      <c r="R21" s="90">
        <f t="shared" si="3"/>
        <v>0</v>
      </c>
      <c r="S21" s="92">
        <f t="shared" si="3"/>
        <v>2</v>
      </c>
      <c r="T21" s="91">
        <f t="shared" si="3"/>
        <v>1</v>
      </c>
      <c r="U21" s="90">
        <f t="shared" si="3"/>
        <v>3</v>
      </c>
      <c r="V21" s="92">
        <f t="shared" si="3"/>
        <v>1</v>
      </c>
      <c r="W21" s="91">
        <f t="shared" si="3"/>
        <v>1</v>
      </c>
      <c r="X21" s="90">
        <f t="shared" si="3"/>
        <v>2</v>
      </c>
      <c r="Y21" s="89">
        <f>D21+G21+J21+M21+P21+S21+V21</f>
        <v>6</v>
      </c>
      <c r="Z21" s="89">
        <f>E21+H21+K21+N21+Q21+T21+W21</f>
        <v>2</v>
      </c>
      <c r="AA21" s="88">
        <f>SUBTOTAL(9,AA18:AA20)</f>
        <v>8</v>
      </c>
    </row>
    <row r="22" spans="1:27">
      <c r="A22" s="16"/>
      <c r="B22" s="15"/>
      <c r="C22" s="15"/>
      <c r="D22" s="45"/>
      <c r="E22" s="44"/>
      <c r="F22" s="43"/>
      <c r="G22" s="44"/>
      <c r="H22" s="44"/>
      <c r="I22" s="83"/>
      <c r="J22" s="44"/>
      <c r="K22" s="44"/>
      <c r="L22" s="44"/>
      <c r="M22" s="45"/>
      <c r="N22" s="44"/>
      <c r="O22" s="44"/>
      <c r="P22" s="45"/>
      <c r="Q22" s="44"/>
      <c r="R22" s="43"/>
      <c r="S22" s="44"/>
      <c r="T22" s="44"/>
      <c r="U22" s="44"/>
      <c r="V22" s="45"/>
      <c r="W22" s="44"/>
      <c r="X22" s="43"/>
      <c r="Y22" s="42"/>
      <c r="Z22" s="42"/>
      <c r="AA22" s="41"/>
    </row>
    <row r="23" spans="1:27" s="1" customFormat="1">
      <c r="A23" s="29" t="s">
        <v>126</v>
      </c>
      <c r="B23" s="98">
        <v>1805</v>
      </c>
      <c r="C23" s="98">
        <v>7</v>
      </c>
      <c r="D23" s="51">
        <v>0</v>
      </c>
      <c r="E23" s="50">
        <v>2</v>
      </c>
      <c r="F23" s="49">
        <f>D23+E23</f>
        <v>2</v>
      </c>
      <c r="G23" s="97"/>
      <c r="H23" s="97"/>
      <c r="I23" s="96">
        <f>G23+H23</f>
        <v>0</v>
      </c>
      <c r="J23" s="51"/>
      <c r="K23" s="50"/>
      <c r="L23" s="49">
        <f>J23+K23</f>
        <v>0</v>
      </c>
      <c r="M23" s="51">
        <v>0</v>
      </c>
      <c r="N23" s="97">
        <v>0</v>
      </c>
      <c r="O23" s="96">
        <f>M23+N23</f>
        <v>0</v>
      </c>
      <c r="P23" s="51">
        <v>0</v>
      </c>
      <c r="Q23" s="50">
        <v>0</v>
      </c>
      <c r="R23" s="49">
        <f>P23+Q23</f>
        <v>0</v>
      </c>
      <c r="S23" s="97">
        <v>1</v>
      </c>
      <c r="T23" s="97">
        <v>0</v>
      </c>
      <c r="U23" s="96">
        <f>S23+T23</f>
        <v>1</v>
      </c>
      <c r="V23" s="51"/>
      <c r="W23" s="50"/>
      <c r="X23" s="49">
        <f>V23+W23</f>
        <v>0</v>
      </c>
      <c r="Y23" s="133">
        <f t="shared" ref="Y23:AA27" si="4">D23+G23+J23+M23+P23+S23+V23</f>
        <v>1</v>
      </c>
      <c r="Z23" s="133">
        <f t="shared" si="4"/>
        <v>2</v>
      </c>
      <c r="AA23" s="180">
        <f t="shared" si="4"/>
        <v>3</v>
      </c>
    </row>
    <row r="24" spans="1:27" s="1" customFormat="1">
      <c r="A24" s="29" t="s">
        <v>125</v>
      </c>
      <c r="B24" s="98">
        <v>1860</v>
      </c>
      <c r="C24" s="98">
        <v>7</v>
      </c>
      <c r="D24" s="51"/>
      <c r="E24" s="50"/>
      <c r="F24" s="49">
        <f>D24+E24</f>
        <v>0</v>
      </c>
      <c r="G24" s="97"/>
      <c r="H24" s="97"/>
      <c r="I24" s="96">
        <f>G24+H24</f>
        <v>0</v>
      </c>
      <c r="J24" s="51"/>
      <c r="K24" s="50"/>
      <c r="L24" s="49">
        <f>J24+K24</f>
        <v>0</v>
      </c>
      <c r="M24" s="51"/>
      <c r="N24" s="97"/>
      <c r="O24" s="96">
        <f>M24+N24</f>
        <v>0</v>
      </c>
      <c r="P24" s="51"/>
      <c r="Q24" s="50"/>
      <c r="R24" s="49">
        <f>P24+Q24</f>
        <v>0</v>
      </c>
      <c r="S24" s="97"/>
      <c r="T24" s="97"/>
      <c r="U24" s="96">
        <f>S24+T24</f>
        <v>0</v>
      </c>
      <c r="V24" s="51"/>
      <c r="W24" s="50"/>
      <c r="X24" s="49">
        <f>V24+W24</f>
        <v>0</v>
      </c>
      <c r="Y24" s="133">
        <f t="shared" si="4"/>
        <v>0</v>
      </c>
      <c r="Z24" s="133">
        <f t="shared" si="4"/>
        <v>0</v>
      </c>
      <c r="AA24" s="180">
        <f t="shared" si="4"/>
        <v>0</v>
      </c>
    </row>
    <row r="25" spans="1:27" s="1" customFormat="1">
      <c r="A25" s="29" t="s">
        <v>124</v>
      </c>
      <c r="B25" s="98">
        <v>1835</v>
      </c>
      <c r="C25" s="98">
        <v>7</v>
      </c>
      <c r="D25" s="51"/>
      <c r="E25" s="50"/>
      <c r="F25" s="49">
        <f>D25+E25</f>
        <v>0</v>
      </c>
      <c r="G25" s="97"/>
      <c r="H25" s="97"/>
      <c r="I25" s="49">
        <f>G25+H25</f>
        <v>0</v>
      </c>
      <c r="J25" s="51"/>
      <c r="K25" s="50"/>
      <c r="L25" s="49">
        <f>J25+K25</f>
        <v>0</v>
      </c>
      <c r="M25" s="51">
        <v>1</v>
      </c>
      <c r="N25" s="97">
        <v>0</v>
      </c>
      <c r="O25" s="96">
        <f>M25+N25</f>
        <v>1</v>
      </c>
      <c r="P25" s="51">
        <v>0</v>
      </c>
      <c r="Q25" s="50">
        <v>0</v>
      </c>
      <c r="R25" s="49">
        <f>P25+Q25</f>
        <v>0</v>
      </c>
      <c r="S25" s="97">
        <v>0</v>
      </c>
      <c r="T25" s="97">
        <v>0</v>
      </c>
      <c r="U25" s="96">
        <f>S25+T25</f>
        <v>0</v>
      </c>
      <c r="V25" s="51"/>
      <c r="W25" s="50"/>
      <c r="X25" s="49">
        <f>V25+W25</f>
        <v>0</v>
      </c>
      <c r="Y25" s="133">
        <f t="shared" si="4"/>
        <v>1</v>
      </c>
      <c r="Z25" s="133">
        <f t="shared" si="4"/>
        <v>0</v>
      </c>
      <c r="AA25" s="180">
        <f t="shared" si="4"/>
        <v>1</v>
      </c>
    </row>
    <row r="26" spans="1:27" s="1" customFormat="1">
      <c r="A26" s="29" t="s">
        <v>123</v>
      </c>
      <c r="B26" s="98">
        <v>1880</v>
      </c>
      <c r="C26" s="98">
        <v>6</v>
      </c>
      <c r="D26" s="51"/>
      <c r="E26" s="50"/>
      <c r="F26" s="49">
        <f>D26+E26</f>
        <v>0</v>
      </c>
      <c r="G26" s="97"/>
      <c r="H26" s="97"/>
      <c r="I26" s="96">
        <f>G26+H26</f>
        <v>0</v>
      </c>
      <c r="J26" s="51"/>
      <c r="K26" s="50"/>
      <c r="L26" s="49">
        <f>J26+K26</f>
        <v>0</v>
      </c>
      <c r="M26" s="51"/>
      <c r="N26" s="97"/>
      <c r="O26" s="96">
        <f>M26+N26</f>
        <v>0</v>
      </c>
      <c r="P26" s="51"/>
      <c r="Q26" s="50"/>
      <c r="R26" s="49">
        <f>P26+Q26</f>
        <v>0</v>
      </c>
      <c r="S26" s="97"/>
      <c r="T26" s="97"/>
      <c r="U26" s="96">
        <f>S26+T26</f>
        <v>0</v>
      </c>
      <c r="V26" s="51"/>
      <c r="W26" s="50"/>
      <c r="X26" s="49">
        <f>V26+W26</f>
        <v>0</v>
      </c>
      <c r="Y26" s="133">
        <f t="shared" si="4"/>
        <v>0</v>
      </c>
      <c r="Z26" s="133">
        <f t="shared" si="4"/>
        <v>0</v>
      </c>
      <c r="AA26" s="180">
        <f t="shared" si="4"/>
        <v>0</v>
      </c>
    </row>
    <row r="27" spans="1:27" s="1" customFormat="1" ht="13.5" thickBot="1">
      <c r="A27" s="29" t="s">
        <v>122</v>
      </c>
      <c r="B27" s="98">
        <v>1900</v>
      </c>
      <c r="C27" s="98">
        <v>9</v>
      </c>
      <c r="D27" s="51"/>
      <c r="E27" s="50"/>
      <c r="F27" s="49">
        <f>D27+E27</f>
        <v>0</v>
      </c>
      <c r="G27" s="97"/>
      <c r="H27" s="97"/>
      <c r="I27" s="96">
        <f>G27+H27</f>
        <v>0</v>
      </c>
      <c r="J27" s="51"/>
      <c r="K27" s="50"/>
      <c r="L27" s="49">
        <f>J27+K27</f>
        <v>0</v>
      </c>
      <c r="M27" s="51"/>
      <c r="N27" s="97"/>
      <c r="O27" s="96">
        <f>M27+N27</f>
        <v>0</v>
      </c>
      <c r="P27" s="51"/>
      <c r="Q27" s="50"/>
      <c r="R27" s="49">
        <f>P27+Q27</f>
        <v>0</v>
      </c>
      <c r="S27" s="97"/>
      <c r="T27" s="97"/>
      <c r="U27" s="96">
        <f>S27+T27</f>
        <v>0</v>
      </c>
      <c r="V27" s="51"/>
      <c r="W27" s="50"/>
      <c r="X27" s="49">
        <f>V27+W27</f>
        <v>0</v>
      </c>
      <c r="Y27" s="133">
        <f t="shared" si="4"/>
        <v>0</v>
      </c>
      <c r="Z27" s="133">
        <f t="shared" si="4"/>
        <v>0</v>
      </c>
      <c r="AA27" s="187">
        <f t="shared" si="4"/>
        <v>0</v>
      </c>
    </row>
    <row r="28" spans="1:27" s="1" customFormat="1" ht="13.5" thickBot="1">
      <c r="A28" s="61" t="s">
        <v>121</v>
      </c>
      <c r="B28" s="60"/>
      <c r="C28" s="60"/>
      <c r="D28" s="92">
        <f t="shared" ref="D28:X28" si="5">SUBTOTAL(9,D23:D27)</f>
        <v>0</v>
      </c>
      <c r="E28" s="91">
        <f t="shared" si="5"/>
        <v>2</v>
      </c>
      <c r="F28" s="90">
        <f t="shared" si="5"/>
        <v>2</v>
      </c>
      <c r="G28" s="91">
        <f t="shared" si="5"/>
        <v>0</v>
      </c>
      <c r="H28" s="91">
        <f t="shared" si="5"/>
        <v>0</v>
      </c>
      <c r="I28" s="91">
        <f t="shared" si="5"/>
        <v>0</v>
      </c>
      <c r="J28" s="92">
        <f t="shared" si="5"/>
        <v>0</v>
      </c>
      <c r="K28" s="91">
        <f t="shared" si="5"/>
        <v>0</v>
      </c>
      <c r="L28" s="90">
        <f t="shared" si="5"/>
        <v>0</v>
      </c>
      <c r="M28" s="92">
        <f t="shared" si="5"/>
        <v>1</v>
      </c>
      <c r="N28" s="91">
        <f t="shared" si="5"/>
        <v>0</v>
      </c>
      <c r="O28" s="91">
        <f t="shared" si="5"/>
        <v>1</v>
      </c>
      <c r="P28" s="92">
        <f t="shared" si="5"/>
        <v>0</v>
      </c>
      <c r="Q28" s="91">
        <f t="shared" si="5"/>
        <v>0</v>
      </c>
      <c r="R28" s="90">
        <f t="shared" si="5"/>
        <v>0</v>
      </c>
      <c r="S28" s="91">
        <f t="shared" si="5"/>
        <v>1</v>
      </c>
      <c r="T28" s="91">
        <f t="shared" si="5"/>
        <v>0</v>
      </c>
      <c r="U28" s="91">
        <f t="shared" si="5"/>
        <v>1</v>
      </c>
      <c r="V28" s="92">
        <f t="shared" si="5"/>
        <v>0</v>
      </c>
      <c r="W28" s="91">
        <f t="shared" si="5"/>
        <v>0</v>
      </c>
      <c r="X28" s="90">
        <f t="shared" si="5"/>
        <v>0</v>
      </c>
      <c r="Y28" s="89">
        <f>D28+G28+J28+M28+P28+S28+V28</f>
        <v>2</v>
      </c>
      <c r="Z28" s="89">
        <f>E28+H28+K28+N28+Q28+T28+W28</f>
        <v>2</v>
      </c>
      <c r="AA28" s="88">
        <f>SUBTOTAL(9,AA23:AA27)</f>
        <v>4</v>
      </c>
    </row>
    <row r="29" spans="1:27">
      <c r="A29" s="29"/>
      <c r="B29" s="28"/>
      <c r="C29" s="28"/>
      <c r="D29" s="45"/>
      <c r="E29" s="44"/>
      <c r="F29" s="43"/>
      <c r="G29" s="104"/>
      <c r="H29" s="104"/>
      <c r="I29" s="104"/>
      <c r="J29" s="45"/>
      <c r="K29" s="44"/>
      <c r="L29" s="43"/>
      <c r="M29" s="45"/>
      <c r="N29" s="104"/>
      <c r="O29" s="104"/>
      <c r="P29" s="45"/>
      <c r="Q29" s="44"/>
      <c r="R29" s="43"/>
      <c r="S29" s="104"/>
      <c r="T29" s="104"/>
      <c r="U29" s="104"/>
      <c r="V29" s="45"/>
      <c r="W29" s="44"/>
      <c r="X29" s="43"/>
      <c r="Y29" s="103"/>
      <c r="Z29" s="103"/>
      <c r="AA29" s="41"/>
    </row>
    <row r="30" spans="1:27" s="1" customFormat="1">
      <c r="A30" s="29" t="s">
        <v>120</v>
      </c>
      <c r="B30" s="98">
        <v>2205</v>
      </c>
      <c r="C30" s="98">
        <v>7</v>
      </c>
      <c r="D30" s="51"/>
      <c r="E30" s="50"/>
      <c r="F30" s="49">
        <f t="shared" ref="F30:F35" si="6">D30+E30</f>
        <v>0</v>
      </c>
      <c r="G30" s="97"/>
      <c r="H30" s="97"/>
      <c r="I30" s="96">
        <f t="shared" ref="I30:I35" si="7">G30+H30</f>
        <v>0</v>
      </c>
      <c r="J30" s="51"/>
      <c r="K30" s="50"/>
      <c r="L30" s="49">
        <f t="shared" ref="L30:L35" si="8">J30+K30</f>
        <v>0</v>
      </c>
      <c r="M30" s="51"/>
      <c r="N30" s="97"/>
      <c r="O30" s="96">
        <f t="shared" ref="O30:O35" si="9">M30+N30</f>
        <v>0</v>
      </c>
      <c r="P30" s="51"/>
      <c r="Q30" s="50"/>
      <c r="R30" s="54">
        <f t="shared" ref="R30:R35" si="10">P30+Q30</f>
        <v>0</v>
      </c>
      <c r="S30" s="51"/>
      <c r="T30" s="97"/>
      <c r="U30" s="96">
        <f t="shared" ref="U30:U35" si="11">S30+T30</f>
        <v>0</v>
      </c>
      <c r="V30" s="51"/>
      <c r="W30" s="50"/>
      <c r="X30" s="54">
        <f t="shared" ref="X30:X35" si="12">V30+W30</f>
        <v>0</v>
      </c>
      <c r="Y30" s="99">
        <f t="shared" ref="Y30:AA35" si="13">D30+G30+J30+M30+P30+S30+V30</f>
        <v>0</v>
      </c>
      <c r="Z30" s="133">
        <f t="shared" si="13"/>
        <v>0</v>
      </c>
      <c r="AA30" s="180">
        <f t="shared" si="13"/>
        <v>0</v>
      </c>
    </row>
    <row r="31" spans="1:27" s="1" customFormat="1">
      <c r="A31" s="29" t="s">
        <v>119</v>
      </c>
      <c r="B31" s="98">
        <v>2305</v>
      </c>
      <c r="C31" s="98">
        <v>7</v>
      </c>
      <c r="D31" s="51">
        <v>3</v>
      </c>
      <c r="E31" s="50">
        <v>1</v>
      </c>
      <c r="F31" s="49">
        <f t="shared" si="6"/>
        <v>4</v>
      </c>
      <c r="G31" s="97"/>
      <c r="H31" s="97"/>
      <c r="I31" s="96">
        <f t="shared" si="7"/>
        <v>0</v>
      </c>
      <c r="J31" s="51"/>
      <c r="K31" s="50"/>
      <c r="L31" s="96">
        <f t="shared" si="8"/>
        <v>0</v>
      </c>
      <c r="M31" s="51"/>
      <c r="N31" s="97"/>
      <c r="O31" s="96">
        <f t="shared" si="9"/>
        <v>0</v>
      </c>
      <c r="P31" s="51"/>
      <c r="Q31" s="50"/>
      <c r="R31" s="96">
        <f t="shared" si="10"/>
        <v>0</v>
      </c>
      <c r="S31" s="51"/>
      <c r="T31" s="97"/>
      <c r="U31" s="96">
        <f t="shared" si="11"/>
        <v>0</v>
      </c>
      <c r="V31" s="51">
        <v>1</v>
      </c>
      <c r="W31" s="50">
        <v>0</v>
      </c>
      <c r="X31" s="96">
        <f t="shared" si="12"/>
        <v>1</v>
      </c>
      <c r="Y31" s="99">
        <f t="shared" si="13"/>
        <v>4</v>
      </c>
      <c r="Z31" s="133">
        <f t="shared" si="13"/>
        <v>1</v>
      </c>
      <c r="AA31" s="180">
        <f t="shared" si="13"/>
        <v>5</v>
      </c>
    </row>
    <row r="32" spans="1:27" s="1" customFormat="1">
      <c r="A32" s="29" t="s">
        <v>118</v>
      </c>
      <c r="B32" s="98">
        <v>2310</v>
      </c>
      <c r="C32" s="98">
        <v>7</v>
      </c>
      <c r="D32" s="51">
        <v>1</v>
      </c>
      <c r="E32" s="50">
        <v>1</v>
      </c>
      <c r="F32" s="49">
        <f t="shared" si="6"/>
        <v>2</v>
      </c>
      <c r="G32" s="97"/>
      <c r="H32" s="97"/>
      <c r="I32" s="96">
        <f t="shared" si="7"/>
        <v>0</v>
      </c>
      <c r="J32" s="51"/>
      <c r="K32" s="50"/>
      <c r="L32" s="96">
        <f t="shared" si="8"/>
        <v>0</v>
      </c>
      <c r="M32" s="51"/>
      <c r="N32" s="97"/>
      <c r="O32" s="96">
        <f t="shared" si="9"/>
        <v>0</v>
      </c>
      <c r="P32" s="51"/>
      <c r="Q32" s="50"/>
      <c r="R32" s="96">
        <f t="shared" si="10"/>
        <v>0</v>
      </c>
      <c r="S32" s="51"/>
      <c r="T32" s="97"/>
      <c r="U32" s="96">
        <f t="shared" si="11"/>
        <v>0</v>
      </c>
      <c r="V32" s="51"/>
      <c r="W32" s="50"/>
      <c r="X32" s="96">
        <f t="shared" si="12"/>
        <v>0</v>
      </c>
      <c r="Y32" s="99">
        <f t="shared" si="13"/>
        <v>1</v>
      </c>
      <c r="Z32" s="133">
        <f t="shared" si="13"/>
        <v>1</v>
      </c>
      <c r="AA32" s="180">
        <f t="shared" si="13"/>
        <v>2</v>
      </c>
    </row>
    <row r="33" spans="1:27" s="1" customFormat="1">
      <c r="A33" s="29" t="s">
        <v>117</v>
      </c>
      <c r="B33" s="98">
        <v>2315</v>
      </c>
      <c r="C33" s="98">
        <v>7</v>
      </c>
      <c r="D33" s="51">
        <v>1</v>
      </c>
      <c r="E33" s="50">
        <v>0</v>
      </c>
      <c r="F33" s="49">
        <f t="shared" si="6"/>
        <v>1</v>
      </c>
      <c r="G33" s="97"/>
      <c r="H33" s="97"/>
      <c r="I33" s="96">
        <f t="shared" si="7"/>
        <v>0</v>
      </c>
      <c r="J33" s="51"/>
      <c r="K33" s="50"/>
      <c r="L33" s="96">
        <f t="shared" si="8"/>
        <v>0</v>
      </c>
      <c r="M33" s="51"/>
      <c r="N33" s="97"/>
      <c r="O33" s="96">
        <f t="shared" si="9"/>
        <v>0</v>
      </c>
      <c r="P33" s="51"/>
      <c r="Q33" s="50"/>
      <c r="R33" s="96">
        <f t="shared" si="10"/>
        <v>0</v>
      </c>
      <c r="S33" s="51"/>
      <c r="T33" s="97"/>
      <c r="U33" s="96">
        <f t="shared" si="11"/>
        <v>0</v>
      </c>
      <c r="V33" s="51"/>
      <c r="W33" s="50"/>
      <c r="X33" s="96">
        <f t="shared" si="12"/>
        <v>0</v>
      </c>
      <c r="Y33" s="99">
        <f t="shared" si="13"/>
        <v>1</v>
      </c>
      <c r="Z33" s="133">
        <f t="shared" si="13"/>
        <v>0</v>
      </c>
      <c r="AA33" s="180">
        <f t="shared" si="13"/>
        <v>1</v>
      </c>
    </row>
    <row r="34" spans="1:27" s="1" customFormat="1">
      <c r="A34" s="29" t="s">
        <v>116</v>
      </c>
      <c r="B34" s="98">
        <v>2320</v>
      </c>
      <c r="C34" s="98">
        <v>7</v>
      </c>
      <c r="D34" s="51">
        <v>1</v>
      </c>
      <c r="E34" s="50">
        <v>0</v>
      </c>
      <c r="F34" s="49">
        <f t="shared" si="6"/>
        <v>1</v>
      </c>
      <c r="G34" s="97"/>
      <c r="H34" s="97"/>
      <c r="I34" s="96">
        <f t="shared" si="7"/>
        <v>0</v>
      </c>
      <c r="J34" s="51"/>
      <c r="K34" s="50"/>
      <c r="L34" s="96">
        <f t="shared" si="8"/>
        <v>0</v>
      </c>
      <c r="M34" s="51"/>
      <c r="N34" s="97"/>
      <c r="O34" s="96">
        <f t="shared" si="9"/>
        <v>0</v>
      </c>
      <c r="P34" s="51"/>
      <c r="Q34" s="50"/>
      <c r="R34" s="96">
        <f t="shared" si="10"/>
        <v>0</v>
      </c>
      <c r="S34" s="51"/>
      <c r="T34" s="97"/>
      <c r="U34" s="96">
        <f t="shared" si="11"/>
        <v>0</v>
      </c>
      <c r="V34" s="51"/>
      <c r="W34" s="50"/>
      <c r="X34" s="96">
        <f t="shared" si="12"/>
        <v>0</v>
      </c>
      <c r="Y34" s="99">
        <f t="shared" si="13"/>
        <v>1</v>
      </c>
      <c r="Z34" s="133">
        <f t="shared" si="13"/>
        <v>0</v>
      </c>
      <c r="AA34" s="180">
        <f t="shared" si="13"/>
        <v>1</v>
      </c>
    </row>
    <row r="35" spans="1:27" s="1" customFormat="1" ht="13.5" thickBot="1">
      <c r="A35" s="29" t="s">
        <v>115</v>
      </c>
      <c r="B35" s="98">
        <v>2335</v>
      </c>
      <c r="C35" s="98">
        <v>7</v>
      </c>
      <c r="D35" s="51">
        <v>1</v>
      </c>
      <c r="E35" s="50">
        <v>0</v>
      </c>
      <c r="F35" s="49">
        <f t="shared" si="6"/>
        <v>1</v>
      </c>
      <c r="G35" s="97"/>
      <c r="H35" s="97"/>
      <c r="I35" s="96">
        <f t="shared" si="7"/>
        <v>0</v>
      </c>
      <c r="J35" s="51"/>
      <c r="K35" s="50"/>
      <c r="L35" s="96">
        <f t="shared" si="8"/>
        <v>0</v>
      </c>
      <c r="M35" s="51"/>
      <c r="N35" s="97"/>
      <c r="O35" s="96">
        <f t="shared" si="9"/>
        <v>0</v>
      </c>
      <c r="P35" s="51"/>
      <c r="Q35" s="50"/>
      <c r="R35" s="96">
        <f t="shared" si="10"/>
        <v>0</v>
      </c>
      <c r="S35" s="51"/>
      <c r="T35" s="97"/>
      <c r="U35" s="96">
        <f t="shared" si="11"/>
        <v>0</v>
      </c>
      <c r="V35" s="51"/>
      <c r="W35" s="50"/>
      <c r="X35" s="96">
        <f t="shared" si="12"/>
        <v>0</v>
      </c>
      <c r="Y35" s="99">
        <f t="shared" si="13"/>
        <v>1</v>
      </c>
      <c r="Z35" s="133">
        <f t="shared" si="13"/>
        <v>0</v>
      </c>
      <c r="AA35" s="180">
        <f t="shared" si="13"/>
        <v>1</v>
      </c>
    </row>
    <row r="36" spans="1:27" s="56" customFormat="1" ht="13.5" thickBot="1">
      <c r="A36" s="186" t="s">
        <v>114</v>
      </c>
      <c r="B36" s="185"/>
      <c r="C36" s="185"/>
      <c r="D36" s="219">
        <f>SUM(D30:D35)</f>
        <v>7</v>
      </c>
      <c r="E36" s="219">
        <f>SUM(E30:E35)</f>
        <v>2</v>
      </c>
      <c r="F36" s="219">
        <f>SUM(F30:F35)</f>
        <v>9</v>
      </c>
      <c r="G36" s="184">
        <f>SUM(G30:G35)</f>
        <v>0</v>
      </c>
      <c r="H36" s="182">
        <f>SUM(H31:H35)</f>
        <v>0</v>
      </c>
      <c r="I36" s="181">
        <f>SUM(I30:I35)</f>
        <v>0</v>
      </c>
      <c r="J36" s="184">
        <f>SUM(J30:J35)</f>
        <v>0</v>
      </c>
      <c r="K36" s="182">
        <f>SUM(K31:K35)</f>
        <v>0</v>
      </c>
      <c r="L36" s="181">
        <f>SUM(L30:L35)</f>
        <v>0</v>
      </c>
      <c r="M36" s="184">
        <f>SUM(M30:M35)</f>
        <v>0</v>
      </c>
      <c r="N36" s="182">
        <f>SUM(N31:N35)</f>
        <v>0</v>
      </c>
      <c r="O36" s="181">
        <f>SUM(O30:O35)</f>
        <v>0</v>
      </c>
      <c r="P36" s="184">
        <f>SUM(P30:P35)</f>
        <v>0</v>
      </c>
      <c r="Q36" s="182">
        <f>SUM(Q31:Q35)</f>
        <v>0</v>
      </c>
      <c r="R36" s="181">
        <f>SUM(R30:R35)</f>
        <v>0</v>
      </c>
      <c r="S36" s="184">
        <f>SUM(S30:S35)</f>
        <v>0</v>
      </c>
      <c r="T36" s="182">
        <f>SUM(T31:T35)</f>
        <v>0</v>
      </c>
      <c r="U36" s="181">
        <f>SUM(U30:U35)</f>
        <v>0</v>
      </c>
      <c r="V36" s="184">
        <f>SUM(V30:V35)</f>
        <v>1</v>
      </c>
      <c r="W36" s="182">
        <f>SUM(W31:W35)</f>
        <v>0</v>
      </c>
      <c r="X36" s="181">
        <f>SUM(X30:X35)</f>
        <v>1</v>
      </c>
      <c r="Y36" s="183">
        <f>SUM(Y30:Y35)</f>
        <v>8</v>
      </c>
      <c r="Z36" s="182">
        <f>SUM(Z31:Z35)</f>
        <v>2</v>
      </c>
      <c r="AA36" s="181">
        <f>SUM(AA30:AA35)</f>
        <v>10</v>
      </c>
    </row>
    <row r="37" spans="1:27" s="1" customFormat="1">
      <c r="A37" s="29" t="s">
        <v>113</v>
      </c>
      <c r="B37" s="98">
        <v>2305</v>
      </c>
      <c r="C37" s="98">
        <v>6</v>
      </c>
      <c r="D37" s="51"/>
      <c r="E37" s="50"/>
      <c r="F37" s="49">
        <f>D37+E37</f>
        <v>0</v>
      </c>
      <c r="G37" s="97"/>
      <c r="H37" s="97"/>
      <c r="I37" s="54">
        <f>G37+H37</f>
        <v>0</v>
      </c>
      <c r="J37" s="51"/>
      <c r="K37" s="50"/>
      <c r="L37" s="49">
        <f>J37+K37</f>
        <v>0</v>
      </c>
      <c r="M37" s="51"/>
      <c r="N37" s="97"/>
      <c r="O37" s="96">
        <f>M37+N37</f>
        <v>0</v>
      </c>
      <c r="P37" s="51"/>
      <c r="Q37" s="50"/>
      <c r="R37" s="54">
        <f>P37+Q37</f>
        <v>0</v>
      </c>
      <c r="S37" s="51"/>
      <c r="T37" s="97"/>
      <c r="U37" s="96">
        <f>S37+T37</f>
        <v>0</v>
      </c>
      <c r="V37" s="51"/>
      <c r="W37" s="50"/>
      <c r="X37" s="54">
        <f>V37+W37</f>
        <v>0</v>
      </c>
      <c r="Y37" s="99">
        <f t="shared" ref="Y37:AA38" si="14">D37+G37+J37+M37+P37+S37+V37</f>
        <v>0</v>
      </c>
      <c r="Z37" s="133">
        <f t="shared" si="14"/>
        <v>0</v>
      </c>
      <c r="AA37" s="180">
        <f t="shared" si="14"/>
        <v>0</v>
      </c>
    </row>
    <row r="38" spans="1:27" s="1" customFormat="1" ht="13.5" thickBot="1">
      <c r="A38" s="29" t="s">
        <v>112</v>
      </c>
      <c r="B38" s="98">
        <v>2305</v>
      </c>
      <c r="C38" s="98">
        <v>9</v>
      </c>
      <c r="D38" s="51"/>
      <c r="E38" s="50"/>
      <c r="F38" s="49">
        <f>D38+E38</f>
        <v>0</v>
      </c>
      <c r="G38" s="97"/>
      <c r="H38" s="97"/>
      <c r="I38" s="54">
        <f>G38+H38</f>
        <v>0</v>
      </c>
      <c r="J38" s="51"/>
      <c r="K38" s="50"/>
      <c r="L38" s="49">
        <f>J38+K38</f>
        <v>0</v>
      </c>
      <c r="M38" s="51"/>
      <c r="N38" s="97"/>
      <c r="O38" s="96">
        <f>M38+N38</f>
        <v>0</v>
      </c>
      <c r="P38" s="51"/>
      <c r="Q38" s="50"/>
      <c r="R38" s="54">
        <f>P38+Q38</f>
        <v>0</v>
      </c>
      <c r="S38" s="51"/>
      <c r="T38" s="97"/>
      <c r="U38" s="96">
        <f>S38+T38</f>
        <v>0</v>
      </c>
      <c r="V38" s="51"/>
      <c r="W38" s="50"/>
      <c r="X38" s="54">
        <f>V38+W38</f>
        <v>0</v>
      </c>
      <c r="Y38" s="99">
        <f t="shared" si="14"/>
        <v>0</v>
      </c>
      <c r="Z38" s="133">
        <f t="shared" si="14"/>
        <v>0</v>
      </c>
      <c r="AA38" s="180">
        <f t="shared" si="14"/>
        <v>0</v>
      </c>
    </row>
    <row r="39" spans="1:27" s="1" customFormat="1" ht="13.5" thickBot="1">
      <c r="A39" s="61" t="s">
        <v>111</v>
      </c>
      <c r="B39" s="60"/>
      <c r="C39" s="60"/>
      <c r="D39" s="91">
        <f t="shared" ref="D39:X39" si="15">D30+D31+D32+D33+D34+D35+D38+D37</f>
        <v>7</v>
      </c>
      <c r="E39" s="91">
        <f t="shared" si="15"/>
        <v>2</v>
      </c>
      <c r="F39" s="91">
        <f t="shared" si="15"/>
        <v>9</v>
      </c>
      <c r="G39" s="91">
        <f t="shared" si="15"/>
        <v>0</v>
      </c>
      <c r="H39" s="91">
        <f t="shared" si="15"/>
        <v>0</v>
      </c>
      <c r="I39" s="91">
        <f t="shared" si="15"/>
        <v>0</v>
      </c>
      <c r="J39" s="91">
        <f t="shared" si="15"/>
        <v>0</v>
      </c>
      <c r="K39" s="91">
        <f t="shared" si="15"/>
        <v>0</v>
      </c>
      <c r="L39" s="91">
        <f t="shared" si="15"/>
        <v>0</v>
      </c>
      <c r="M39" s="91">
        <f t="shared" si="15"/>
        <v>0</v>
      </c>
      <c r="N39" s="91">
        <f t="shared" si="15"/>
        <v>0</v>
      </c>
      <c r="O39" s="91">
        <f t="shared" si="15"/>
        <v>0</v>
      </c>
      <c r="P39" s="91">
        <f t="shared" si="15"/>
        <v>0</v>
      </c>
      <c r="Q39" s="91">
        <f t="shared" si="15"/>
        <v>0</v>
      </c>
      <c r="R39" s="91">
        <f t="shared" si="15"/>
        <v>0</v>
      </c>
      <c r="S39" s="91">
        <f t="shared" si="15"/>
        <v>0</v>
      </c>
      <c r="T39" s="91">
        <f t="shared" si="15"/>
        <v>0</v>
      </c>
      <c r="U39" s="91">
        <f t="shared" si="15"/>
        <v>0</v>
      </c>
      <c r="V39" s="91">
        <f t="shared" si="15"/>
        <v>1</v>
      </c>
      <c r="W39" s="91">
        <f t="shared" si="15"/>
        <v>0</v>
      </c>
      <c r="X39" s="91">
        <f t="shared" si="15"/>
        <v>1</v>
      </c>
      <c r="Y39" s="89">
        <f>Y36+Y37+Y38</f>
        <v>8</v>
      </c>
      <c r="Z39" s="91">
        <f>Z36+Z37+Z38</f>
        <v>2</v>
      </c>
      <c r="AA39" s="88">
        <f>AA36+AA37+AA38</f>
        <v>10</v>
      </c>
    </row>
    <row r="40" spans="1:27" ht="14.25" customHeight="1">
      <c r="A40" s="16"/>
      <c r="B40" s="15"/>
      <c r="C40" s="15"/>
      <c r="D40" s="45"/>
      <c r="E40" s="44"/>
      <c r="F40" s="43"/>
      <c r="G40" s="44"/>
      <c r="H40" s="44"/>
      <c r="I40" s="44"/>
      <c r="J40" s="45"/>
      <c r="K40" s="44"/>
      <c r="L40" s="43"/>
      <c r="M40" s="44"/>
      <c r="N40" s="44"/>
      <c r="O40" s="44"/>
      <c r="P40" s="45"/>
      <c r="Q40" s="44"/>
      <c r="R40" s="43"/>
      <c r="S40" s="44"/>
      <c r="T40" s="44"/>
      <c r="U40" s="44"/>
      <c r="V40" s="45"/>
      <c r="W40" s="44"/>
      <c r="X40" s="43"/>
      <c r="Y40" s="42"/>
      <c r="Z40" s="42"/>
      <c r="AA40" s="41"/>
    </row>
    <row r="41" spans="1:27" s="1" customFormat="1">
      <c r="A41" s="46" t="s">
        <v>110</v>
      </c>
      <c r="B41" s="98">
        <v>2405</v>
      </c>
      <c r="C41" s="98">
        <v>7</v>
      </c>
      <c r="D41" s="51">
        <v>0</v>
      </c>
      <c r="E41" s="50">
        <v>1</v>
      </c>
      <c r="F41" s="49">
        <f>D41+E41</f>
        <v>1</v>
      </c>
      <c r="G41" s="97"/>
      <c r="H41" s="97"/>
      <c r="I41" s="96">
        <f>G41+H41</f>
        <v>0</v>
      </c>
      <c r="J41" s="51"/>
      <c r="K41" s="50"/>
      <c r="L41" s="49">
        <f>J41+K41</f>
        <v>0</v>
      </c>
      <c r="M41" s="51"/>
      <c r="N41" s="97"/>
      <c r="O41" s="96">
        <f>M41+N41</f>
        <v>0</v>
      </c>
      <c r="P41" s="51"/>
      <c r="Q41" s="50"/>
      <c r="R41" s="49">
        <f>P41+Q41</f>
        <v>0</v>
      </c>
      <c r="S41" s="97"/>
      <c r="T41" s="97"/>
      <c r="U41" s="96">
        <f>S41+T41</f>
        <v>0</v>
      </c>
      <c r="V41" s="51"/>
      <c r="W41" s="50"/>
      <c r="X41" s="49">
        <f>V41+W41</f>
        <v>0</v>
      </c>
      <c r="Y41" s="133">
        <f t="shared" ref="Y41:Z43" si="16">D41+G41+J41+M41+P41+S41+V41</f>
        <v>0</v>
      </c>
      <c r="Z41" s="133">
        <f t="shared" si="16"/>
        <v>1</v>
      </c>
      <c r="AA41" s="47">
        <f>Y41+Z41</f>
        <v>1</v>
      </c>
    </row>
    <row r="42" spans="1:27" s="1" customFormat="1" ht="13.5" thickBot="1">
      <c r="A42" s="46" t="s">
        <v>109</v>
      </c>
      <c r="B42" s="98">
        <v>2490</v>
      </c>
      <c r="C42" s="98">
        <v>9</v>
      </c>
      <c r="D42" s="51">
        <v>0</v>
      </c>
      <c r="E42" s="50">
        <v>1</v>
      </c>
      <c r="F42" s="49">
        <f>D42+E42</f>
        <v>1</v>
      </c>
      <c r="G42" s="97">
        <v>0</v>
      </c>
      <c r="H42" s="97">
        <v>0</v>
      </c>
      <c r="I42" s="96">
        <f>G42+H42</f>
        <v>0</v>
      </c>
      <c r="J42" s="51">
        <v>0</v>
      </c>
      <c r="K42" s="50">
        <v>0</v>
      </c>
      <c r="L42" s="49">
        <f>J42+K42</f>
        <v>0</v>
      </c>
      <c r="M42" s="51"/>
      <c r="N42" s="97"/>
      <c r="O42" s="96">
        <f>M42+N42</f>
        <v>0</v>
      </c>
      <c r="P42" s="51"/>
      <c r="Q42" s="50"/>
      <c r="R42" s="49">
        <f>P42+Q42</f>
        <v>0</v>
      </c>
      <c r="S42" s="97"/>
      <c r="T42" s="97"/>
      <c r="U42" s="96">
        <f>S42+T42</f>
        <v>0</v>
      </c>
      <c r="V42" s="51"/>
      <c r="W42" s="50"/>
      <c r="X42" s="49">
        <f>V42+W42</f>
        <v>0</v>
      </c>
      <c r="Y42" s="133">
        <f t="shared" si="16"/>
        <v>0</v>
      </c>
      <c r="Z42" s="133">
        <f t="shared" si="16"/>
        <v>1</v>
      </c>
      <c r="AA42" s="47">
        <f>Y42+Z42</f>
        <v>1</v>
      </c>
    </row>
    <row r="43" spans="1:27" s="1" customFormat="1" ht="13.5" thickBot="1">
      <c r="A43" s="61" t="s">
        <v>108</v>
      </c>
      <c r="B43" s="60"/>
      <c r="C43" s="60"/>
      <c r="D43" s="92"/>
      <c r="E43" s="91"/>
      <c r="F43" s="90">
        <f t="shared" ref="F43:X43" si="17">SUBTOTAL(9,F41:F42)</f>
        <v>2</v>
      </c>
      <c r="G43" s="91">
        <f t="shared" si="17"/>
        <v>0</v>
      </c>
      <c r="H43" s="91">
        <f t="shared" si="17"/>
        <v>0</v>
      </c>
      <c r="I43" s="91">
        <f t="shared" si="17"/>
        <v>0</v>
      </c>
      <c r="J43" s="92">
        <f t="shared" si="17"/>
        <v>0</v>
      </c>
      <c r="K43" s="91">
        <f t="shared" si="17"/>
        <v>0</v>
      </c>
      <c r="L43" s="90">
        <f t="shared" si="17"/>
        <v>0</v>
      </c>
      <c r="M43" s="92">
        <f t="shared" si="17"/>
        <v>0</v>
      </c>
      <c r="N43" s="91">
        <f t="shared" si="17"/>
        <v>0</v>
      </c>
      <c r="O43" s="91">
        <f t="shared" si="17"/>
        <v>0</v>
      </c>
      <c r="P43" s="92">
        <f t="shared" si="17"/>
        <v>0</v>
      </c>
      <c r="Q43" s="91">
        <f t="shared" si="17"/>
        <v>0</v>
      </c>
      <c r="R43" s="90">
        <f t="shared" si="17"/>
        <v>0</v>
      </c>
      <c r="S43" s="91">
        <f t="shared" si="17"/>
        <v>0</v>
      </c>
      <c r="T43" s="91">
        <f t="shared" si="17"/>
        <v>0</v>
      </c>
      <c r="U43" s="91">
        <f t="shared" si="17"/>
        <v>0</v>
      </c>
      <c r="V43" s="92">
        <f t="shared" si="17"/>
        <v>0</v>
      </c>
      <c r="W43" s="91">
        <f t="shared" si="17"/>
        <v>0</v>
      </c>
      <c r="X43" s="90">
        <f t="shared" si="17"/>
        <v>0</v>
      </c>
      <c r="Y43" s="89">
        <f t="shared" si="16"/>
        <v>0</v>
      </c>
      <c r="Z43" s="89">
        <f t="shared" si="16"/>
        <v>0</v>
      </c>
      <c r="AA43" s="88">
        <f>SUBTOTAL(9,AA41:AA42)</f>
        <v>2</v>
      </c>
    </row>
    <row r="44" spans="1:27">
      <c r="A44" s="29"/>
      <c r="B44" s="28"/>
      <c r="C44" s="28"/>
      <c r="D44" s="45"/>
      <c r="E44" s="44"/>
      <c r="F44" s="43"/>
      <c r="G44" s="104"/>
      <c r="H44" s="104"/>
      <c r="I44" s="104"/>
      <c r="J44" s="45"/>
      <c r="K44" s="44"/>
      <c r="L44" s="43"/>
      <c r="M44" s="45"/>
      <c r="N44" s="104"/>
      <c r="O44" s="104"/>
      <c r="P44" s="45"/>
      <c r="Q44" s="44"/>
      <c r="R44" s="43"/>
      <c r="S44" s="104"/>
      <c r="T44" s="104"/>
      <c r="U44" s="104"/>
      <c r="V44" s="45"/>
      <c r="W44" s="44"/>
      <c r="X44" s="43"/>
      <c r="Y44" s="103"/>
      <c r="Z44" s="103"/>
      <c r="AA44" s="41"/>
    </row>
    <row r="45" spans="1:27" s="1" customFormat="1">
      <c r="A45" s="110" t="s">
        <v>107</v>
      </c>
      <c r="B45" s="28">
        <v>2560</v>
      </c>
      <c r="C45" s="28">
        <v>7</v>
      </c>
      <c r="D45" s="80">
        <v>16</v>
      </c>
      <c r="E45" s="79">
        <v>7</v>
      </c>
      <c r="F45" s="12">
        <f>D45+E45</f>
        <v>23</v>
      </c>
      <c r="G45" s="80">
        <v>2</v>
      </c>
      <c r="H45" s="79">
        <v>3</v>
      </c>
      <c r="I45" s="12">
        <f>G45+H45</f>
        <v>5</v>
      </c>
      <c r="J45" s="80"/>
      <c r="K45" s="79"/>
      <c r="L45" s="12">
        <f>J45+K45</f>
        <v>0</v>
      </c>
      <c r="M45" s="80">
        <v>1</v>
      </c>
      <c r="N45" s="79">
        <v>0</v>
      </c>
      <c r="O45" s="12">
        <f>M45+N45</f>
        <v>1</v>
      </c>
      <c r="P45" s="80">
        <v>0</v>
      </c>
      <c r="Q45" s="79">
        <v>0</v>
      </c>
      <c r="R45" s="12">
        <f>P45+Q45</f>
        <v>0</v>
      </c>
      <c r="S45" s="144"/>
      <c r="T45" s="144">
        <v>1</v>
      </c>
      <c r="U45" s="143">
        <f>S45+T45</f>
        <v>1</v>
      </c>
      <c r="V45" s="80">
        <v>2</v>
      </c>
      <c r="W45" s="79">
        <v>1</v>
      </c>
      <c r="X45" s="12">
        <f>V45+W45</f>
        <v>3</v>
      </c>
      <c r="Y45" s="142">
        <f>D45+G45+J45+M45+P45+S45+V45</f>
        <v>21</v>
      </c>
      <c r="Z45" s="142">
        <f>E45+H45+K45+N45+Q45+T45+W45</f>
        <v>12</v>
      </c>
      <c r="AA45" s="10">
        <f>Y45+Z45</f>
        <v>33</v>
      </c>
    </row>
    <row r="46" spans="1:27" s="1" customFormat="1">
      <c r="A46" s="220" t="s">
        <v>154</v>
      </c>
      <c r="B46" s="221">
        <v>2568</v>
      </c>
      <c r="C46" s="221">
        <v>8</v>
      </c>
      <c r="D46" s="80">
        <v>0</v>
      </c>
      <c r="E46" s="79">
        <v>1</v>
      </c>
      <c r="F46" s="12">
        <f>D46+E46</f>
        <v>1</v>
      </c>
      <c r="G46" s="79"/>
      <c r="H46" s="79"/>
      <c r="I46" s="12">
        <f>G46+H46</f>
        <v>0</v>
      </c>
      <c r="J46" s="80"/>
      <c r="K46" s="79"/>
      <c r="L46" s="12">
        <f>J46+K46</f>
        <v>0</v>
      </c>
      <c r="M46" s="80"/>
      <c r="N46" s="79"/>
      <c r="O46" s="12">
        <f>M46+N46</f>
        <v>0</v>
      </c>
      <c r="P46" s="80"/>
      <c r="Q46" s="79"/>
      <c r="R46" s="12">
        <f>P46+Q46</f>
        <v>0</v>
      </c>
      <c r="S46" s="144"/>
      <c r="T46" s="144"/>
      <c r="U46" s="12">
        <f>S46+T46</f>
        <v>0</v>
      </c>
      <c r="V46" s="80"/>
      <c r="W46" s="79"/>
      <c r="X46" s="12">
        <f>V46+W46</f>
        <v>0</v>
      </c>
      <c r="Y46" s="142">
        <f>D46+G46+J46+M46+P46+S46+V46</f>
        <v>0</v>
      </c>
      <c r="Z46" s="142">
        <f>E46+H46+K46+N46+Q46+T46+W46</f>
        <v>1</v>
      </c>
      <c r="AA46" s="10">
        <f>Y46+Z46</f>
        <v>1</v>
      </c>
    </row>
    <row r="47" spans="1:27" ht="13.5" thickBot="1">
      <c r="A47" s="29"/>
      <c r="B47" s="28"/>
      <c r="C47" s="28"/>
      <c r="D47" s="45"/>
      <c r="E47" s="44"/>
      <c r="F47" s="43"/>
      <c r="G47" s="104"/>
      <c r="H47" s="104"/>
      <c r="I47" s="104"/>
      <c r="J47" s="45"/>
      <c r="K47" s="44"/>
      <c r="L47" s="43"/>
      <c r="M47" s="45"/>
      <c r="N47" s="104"/>
      <c r="O47" s="104"/>
      <c r="P47" s="45"/>
      <c r="Q47" s="44"/>
      <c r="R47" s="43"/>
      <c r="S47" s="104"/>
      <c r="T47" s="104"/>
      <c r="U47" s="104"/>
      <c r="V47" s="45"/>
      <c r="W47" s="44"/>
      <c r="X47" s="43"/>
      <c r="Y47" s="103"/>
      <c r="Z47" s="103"/>
      <c r="AA47" s="41"/>
    </row>
    <row r="48" spans="1:27" ht="13.5" thickBot="1">
      <c r="A48" s="179" t="s">
        <v>106</v>
      </c>
      <c r="B48" s="178"/>
      <c r="C48" s="178"/>
      <c r="D48" s="177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5"/>
      <c r="AA48" s="174"/>
    </row>
    <row r="49" spans="1:27" s="1" customFormat="1">
      <c r="A49" s="110" t="s">
        <v>5</v>
      </c>
      <c r="B49" s="28"/>
      <c r="C49" s="28">
        <v>7</v>
      </c>
      <c r="D49" s="18">
        <f t="shared" ref="D49:L49" si="18">D7+D9+D13+D15+D19+D23+D24+D25+D30+D31+D32+D33+D34+D35+D41+D45+D17</f>
        <v>45</v>
      </c>
      <c r="E49" s="13">
        <f t="shared" si="18"/>
        <v>22</v>
      </c>
      <c r="F49" s="12">
        <f t="shared" si="18"/>
        <v>67</v>
      </c>
      <c r="G49" s="18">
        <f t="shared" si="18"/>
        <v>4</v>
      </c>
      <c r="H49" s="13">
        <f t="shared" si="18"/>
        <v>4</v>
      </c>
      <c r="I49" s="12">
        <f t="shared" si="18"/>
        <v>8</v>
      </c>
      <c r="J49" s="18">
        <f t="shared" si="18"/>
        <v>0</v>
      </c>
      <c r="K49" s="13">
        <f t="shared" si="18"/>
        <v>0</v>
      </c>
      <c r="L49" s="12">
        <f t="shared" si="18"/>
        <v>0</v>
      </c>
      <c r="M49" s="18">
        <f t="shared" ref="M49:X49" si="19">M7+M9+M13+M15+M19+M23+M24+M25+M30+M31+M32+M33+M34+M35+M41+M45+M17</f>
        <v>3</v>
      </c>
      <c r="N49" s="13">
        <f t="shared" si="19"/>
        <v>0</v>
      </c>
      <c r="O49" s="12">
        <f t="shared" si="19"/>
        <v>3</v>
      </c>
      <c r="P49" s="18">
        <f t="shared" si="19"/>
        <v>0</v>
      </c>
      <c r="Q49" s="13">
        <f t="shared" si="19"/>
        <v>0</v>
      </c>
      <c r="R49" s="12">
        <f t="shared" si="19"/>
        <v>0</v>
      </c>
      <c r="S49" s="18">
        <f t="shared" si="19"/>
        <v>7</v>
      </c>
      <c r="T49" s="13">
        <f t="shared" si="19"/>
        <v>4</v>
      </c>
      <c r="U49" s="12">
        <f t="shared" si="19"/>
        <v>11</v>
      </c>
      <c r="V49" s="18">
        <f t="shared" si="19"/>
        <v>4</v>
      </c>
      <c r="W49" s="13">
        <f t="shared" si="19"/>
        <v>2</v>
      </c>
      <c r="X49" s="12">
        <f t="shared" si="19"/>
        <v>6</v>
      </c>
      <c r="Y49" s="18">
        <f t="shared" ref="Y49:AA49" si="20">Y7+Y9+Y13+Y15+Y19+Y23+Y24+Y25+Y30+Y31+Y32+Y33+Y34+Y35+Y41+Y45+Y17</f>
        <v>63</v>
      </c>
      <c r="Z49" s="13">
        <f t="shared" si="20"/>
        <v>32</v>
      </c>
      <c r="AA49" s="12">
        <f t="shared" si="20"/>
        <v>95</v>
      </c>
    </row>
    <row r="50" spans="1:27" s="1" customFormat="1">
      <c r="A50" s="110" t="s">
        <v>59</v>
      </c>
      <c r="B50" s="28"/>
      <c r="C50" s="28" t="s">
        <v>3</v>
      </c>
      <c r="D50" s="18">
        <f t="shared" ref="D50:X50" si="21">D26+D20+D37+D46</f>
        <v>0</v>
      </c>
      <c r="E50" s="13">
        <f t="shared" si="21"/>
        <v>1</v>
      </c>
      <c r="F50" s="12">
        <f t="shared" si="21"/>
        <v>1</v>
      </c>
      <c r="G50" s="18">
        <f t="shared" si="21"/>
        <v>0</v>
      </c>
      <c r="H50" s="13">
        <f t="shared" si="21"/>
        <v>0</v>
      </c>
      <c r="I50" s="12">
        <f t="shared" si="21"/>
        <v>0</v>
      </c>
      <c r="J50" s="18">
        <f t="shared" si="21"/>
        <v>0</v>
      </c>
      <c r="K50" s="13">
        <f t="shared" si="21"/>
        <v>0</v>
      </c>
      <c r="L50" s="12">
        <f t="shared" si="21"/>
        <v>0</v>
      </c>
      <c r="M50" s="18">
        <f t="shared" si="21"/>
        <v>0</v>
      </c>
      <c r="N50" s="13">
        <f t="shared" si="21"/>
        <v>0</v>
      </c>
      <c r="O50" s="12">
        <f t="shared" si="21"/>
        <v>0</v>
      </c>
      <c r="P50" s="18">
        <f t="shared" si="21"/>
        <v>0</v>
      </c>
      <c r="Q50" s="13">
        <f t="shared" si="21"/>
        <v>0</v>
      </c>
      <c r="R50" s="12">
        <f t="shared" si="21"/>
        <v>0</v>
      </c>
      <c r="S50" s="18">
        <f t="shared" si="21"/>
        <v>0</v>
      </c>
      <c r="T50" s="13">
        <f t="shared" si="21"/>
        <v>0</v>
      </c>
      <c r="U50" s="12">
        <f t="shared" si="21"/>
        <v>0</v>
      </c>
      <c r="V50" s="18">
        <f t="shared" si="21"/>
        <v>0</v>
      </c>
      <c r="W50" s="13">
        <f t="shared" si="21"/>
        <v>0</v>
      </c>
      <c r="X50" s="12">
        <f t="shared" si="21"/>
        <v>0</v>
      </c>
      <c r="Y50" s="17">
        <f>D50+G50+J50+M50+P50+S50+V50</f>
        <v>0</v>
      </c>
      <c r="Z50" s="11">
        <f>E50+H50+K50+N50+Q50+T50+W50</f>
        <v>1</v>
      </c>
      <c r="AA50" s="10">
        <f>F50+I50+L50+O50+R50+U50+X50</f>
        <v>1</v>
      </c>
    </row>
    <row r="51" spans="1:27" s="1" customFormat="1" ht="13.5" thickBot="1">
      <c r="A51" s="110" t="s">
        <v>1</v>
      </c>
      <c r="B51" s="28"/>
      <c r="C51" s="28">
        <v>9</v>
      </c>
      <c r="D51" s="70">
        <f t="shared" ref="D51:X51" si="22">D10+D27+D42+D38</f>
        <v>0</v>
      </c>
      <c r="E51" s="69">
        <f>E10+E27+E42+E38</f>
        <v>1</v>
      </c>
      <c r="F51" s="68">
        <f>F10+F27+F42+F38</f>
        <v>1</v>
      </c>
      <c r="G51" s="70">
        <f t="shared" si="22"/>
        <v>0</v>
      </c>
      <c r="H51" s="69">
        <f t="shared" si="22"/>
        <v>0</v>
      </c>
      <c r="I51" s="68">
        <f t="shared" si="22"/>
        <v>0</v>
      </c>
      <c r="J51" s="70">
        <f t="shared" si="22"/>
        <v>0</v>
      </c>
      <c r="K51" s="69">
        <f t="shared" si="22"/>
        <v>0</v>
      </c>
      <c r="L51" s="68">
        <f t="shared" si="22"/>
        <v>0</v>
      </c>
      <c r="M51" s="70">
        <f t="shared" si="22"/>
        <v>0</v>
      </c>
      <c r="N51" s="69">
        <f t="shared" si="22"/>
        <v>0</v>
      </c>
      <c r="O51" s="68">
        <f t="shared" si="22"/>
        <v>0</v>
      </c>
      <c r="P51" s="70">
        <f t="shared" si="22"/>
        <v>0</v>
      </c>
      <c r="Q51" s="69">
        <f t="shared" si="22"/>
        <v>0</v>
      </c>
      <c r="R51" s="68">
        <f t="shared" si="22"/>
        <v>0</v>
      </c>
      <c r="S51" s="70">
        <f t="shared" si="22"/>
        <v>1</v>
      </c>
      <c r="T51" s="69">
        <f t="shared" si="22"/>
        <v>1</v>
      </c>
      <c r="U51" s="68">
        <f t="shared" si="22"/>
        <v>2</v>
      </c>
      <c r="V51" s="70">
        <f t="shared" si="22"/>
        <v>1</v>
      </c>
      <c r="W51" s="69">
        <f t="shared" si="22"/>
        <v>0</v>
      </c>
      <c r="X51" s="68">
        <f t="shared" si="22"/>
        <v>1</v>
      </c>
      <c r="Y51" s="124">
        <f t="shared" ref="Y51:AA51" si="23">D51+G51+J51+M51+P51+S51+V51</f>
        <v>2</v>
      </c>
      <c r="Z51" s="123">
        <f t="shared" si="23"/>
        <v>2</v>
      </c>
      <c r="AA51" s="122">
        <f t="shared" si="23"/>
        <v>4</v>
      </c>
    </row>
    <row r="52" spans="1:27" s="1" customFormat="1" ht="13.5" thickBot="1">
      <c r="A52" s="173" t="s">
        <v>0</v>
      </c>
      <c r="B52" s="172"/>
      <c r="C52" s="172"/>
      <c r="D52" s="171">
        <f>SUM(D49:D51)</f>
        <v>45</v>
      </c>
      <c r="E52" s="170">
        <f t="shared" ref="E52:X52" si="24">SUM(E49:E51)</f>
        <v>24</v>
      </c>
      <c r="F52" s="169">
        <f t="shared" si="24"/>
        <v>69</v>
      </c>
      <c r="G52" s="171">
        <f t="shared" si="24"/>
        <v>4</v>
      </c>
      <c r="H52" s="170">
        <f t="shared" si="24"/>
        <v>4</v>
      </c>
      <c r="I52" s="169">
        <f t="shared" si="24"/>
        <v>8</v>
      </c>
      <c r="J52" s="171">
        <f t="shared" si="24"/>
        <v>0</v>
      </c>
      <c r="K52" s="170">
        <f t="shared" si="24"/>
        <v>0</v>
      </c>
      <c r="L52" s="169">
        <f t="shared" si="24"/>
        <v>0</v>
      </c>
      <c r="M52" s="171">
        <f t="shared" si="24"/>
        <v>3</v>
      </c>
      <c r="N52" s="170">
        <f t="shared" si="24"/>
        <v>0</v>
      </c>
      <c r="O52" s="169">
        <f t="shared" si="24"/>
        <v>3</v>
      </c>
      <c r="P52" s="171">
        <f t="shared" si="24"/>
        <v>0</v>
      </c>
      <c r="Q52" s="170">
        <f t="shared" si="24"/>
        <v>0</v>
      </c>
      <c r="R52" s="169">
        <f t="shared" si="24"/>
        <v>0</v>
      </c>
      <c r="S52" s="171">
        <f t="shared" si="24"/>
        <v>8</v>
      </c>
      <c r="T52" s="170">
        <f t="shared" si="24"/>
        <v>5</v>
      </c>
      <c r="U52" s="169">
        <f t="shared" si="24"/>
        <v>13</v>
      </c>
      <c r="V52" s="171">
        <f t="shared" si="24"/>
        <v>5</v>
      </c>
      <c r="W52" s="170">
        <f t="shared" si="24"/>
        <v>2</v>
      </c>
      <c r="X52" s="169">
        <f t="shared" si="24"/>
        <v>7</v>
      </c>
      <c r="Y52" s="171">
        <f>D52+G52+J52+M52+P52+S52+V52</f>
        <v>65</v>
      </c>
      <c r="Z52" s="170">
        <f>E52+H52+K52+N52+Q52+T52+W52</f>
        <v>35</v>
      </c>
      <c r="AA52" s="169">
        <f>SUM(AA49:AA51)</f>
        <v>100</v>
      </c>
    </row>
    <row r="53" spans="1:27" s="135" customFormat="1" ht="13.5" thickBot="1">
      <c r="A53" s="59"/>
      <c r="B53" s="60"/>
      <c r="C53" s="60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s="1" customFormat="1" ht="13.5" thickBot="1">
      <c r="A54" s="158" t="s">
        <v>105</v>
      </c>
      <c r="B54" s="159"/>
      <c r="C54" s="159"/>
      <c r="D54" s="158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4"/>
    </row>
    <row r="55" spans="1:27">
      <c r="A55" s="29"/>
      <c r="B55" s="28"/>
      <c r="C55" s="28"/>
      <c r="D55" s="45"/>
      <c r="E55" s="44"/>
      <c r="F55" s="43"/>
      <c r="G55" s="104"/>
      <c r="H55" s="104"/>
      <c r="I55" s="104"/>
      <c r="J55" s="45"/>
      <c r="K55" s="44"/>
      <c r="L55" s="43"/>
      <c r="M55" s="45"/>
      <c r="N55" s="104"/>
      <c r="O55" s="104"/>
      <c r="P55" s="45"/>
      <c r="Q55" s="44"/>
      <c r="R55" s="43"/>
      <c r="S55" s="104"/>
      <c r="T55" s="104"/>
      <c r="U55" s="104"/>
      <c r="V55" s="45"/>
      <c r="W55" s="44"/>
      <c r="X55" s="43"/>
      <c r="Y55" s="103"/>
      <c r="Z55" s="103"/>
      <c r="AA55" s="41"/>
    </row>
    <row r="56" spans="1:27" s="1" customFormat="1">
      <c r="A56" s="29" t="s">
        <v>104</v>
      </c>
      <c r="B56" s="98">
        <v>3100</v>
      </c>
      <c r="C56" s="98">
        <v>7</v>
      </c>
      <c r="D56" s="51">
        <v>13</v>
      </c>
      <c r="E56" s="50">
        <v>19</v>
      </c>
      <c r="F56" s="168">
        <f>D56+E56</f>
        <v>32</v>
      </c>
      <c r="G56" s="97"/>
      <c r="H56" s="97"/>
      <c r="I56" s="96">
        <f>G56+H56</f>
        <v>0</v>
      </c>
      <c r="J56" s="51">
        <v>1</v>
      </c>
      <c r="K56" s="50"/>
      <c r="L56" s="49">
        <f>J56+K56</f>
        <v>1</v>
      </c>
      <c r="M56" s="51">
        <v>2</v>
      </c>
      <c r="N56" s="97">
        <v>0</v>
      </c>
      <c r="O56" s="96">
        <f>M56+N56</f>
        <v>2</v>
      </c>
      <c r="P56" s="51">
        <v>0</v>
      </c>
      <c r="Q56" s="50">
        <v>0</v>
      </c>
      <c r="R56" s="49">
        <f>P56+Q56</f>
        <v>0</v>
      </c>
      <c r="S56" s="97">
        <v>2</v>
      </c>
      <c r="T56" s="97">
        <v>0</v>
      </c>
      <c r="U56" s="96">
        <f>S56+T56</f>
        <v>2</v>
      </c>
      <c r="V56" s="51"/>
      <c r="W56" s="50"/>
      <c r="X56" s="49">
        <f>V56+W56</f>
        <v>0</v>
      </c>
      <c r="Y56" s="133">
        <f t="shared" ref="Y56:AA57" si="25">D56+G56+J56+M56+P56+S56+V56</f>
        <v>18</v>
      </c>
      <c r="Z56" s="133">
        <f t="shared" si="25"/>
        <v>19</v>
      </c>
      <c r="AA56" s="47">
        <f t="shared" si="25"/>
        <v>37</v>
      </c>
    </row>
    <row r="57" spans="1:27" s="1" customFormat="1" ht="13.5" thickBot="1">
      <c r="A57" s="29" t="s">
        <v>103</v>
      </c>
      <c r="B57" s="98">
        <v>3100</v>
      </c>
      <c r="C57" s="98">
        <v>8</v>
      </c>
      <c r="D57" s="51"/>
      <c r="E57" s="50">
        <v>1</v>
      </c>
      <c r="F57" s="168">
        <f>D57+E57</f>
        <v>1</v>
      </c>
      <c r="G57" s="97"/>
      <c r="H57" s="97"/>
      <c r="I57" s="96">
        <f>G57+H57</f>
        <v>0</v>
      </c>
      <c r="J57" s="51"/>
      <c r="K57" s="50"/>
      <c r="L57" s="49">
        <f>J57+K57</f>
        <v>0</v>
      </c>
      <c r="M57" s="51"/>
      <c r="N57" s="97"/>
      <c r="O57" s="96">
        <f>M57+N57</f>
        <v>0</v>
      </c>
      <c r="P57" s="51"/>
      <c r="Q57" s="50"/>
      <c r="R57" s="49">
        <f>P57+Q57</f>
        <v>0</v>
      </c>
      <c r="S57" s="97"/>
      <c r="T57" s="97"/>
      <c r="U57" s="96">
        <f>S57+T57</f>
        <v>0</v>
      </c>
      <c r="V57" s="51"/>
      <c r="W57" s="50"/>
      <c r="X57" s="49">
        <f>V57+W57</f>
        <v>0</v>
      </c>
      <c r="Y57" s="133">
        <f t="shared" si="25"/>
        <v>0</v>
      </c>
      <c r="Z57" s="133">
        <f t="shared" si="25"/>
        <v>1</v>
      </c>
      <c r="AA57" s="47">
        <f t="shared" si="25"/>
        <v>1</v>
      </c>
    </row>
    <row r="58" spans="1:27" s="1" customFormat="1" ht="13.5" thickBot="1">
      <c r="A58" s="61" t="s">
        <v>102</v>
      </c>
      <c r="B58" s="60"/>
      <c r="C58" s="60"/>
      <c r="D58" s="113">
        <f t="shared" ref="D58:X58" si="26">SUBTOTAL(9,D56:D57)</f>
        <v>13</v>
      </c>
      <c r="E58" s="112">
        <f t="shared" si="26"/>
        <v>20</v>
      </c>
      <c r="F58" s="111">
        <f t="shared" si="26"/>
        <v>33</v>
      </c>
      <c r="G58" s="91">
        <f t="shared" si="26"/>
        <v>0</v>
      </c>
      <c r="H58" s="91">
        <f t="shared" si="26"/>
        <v>0</v>
      </c>
      <c r="I58" s="91">
        <f t="shared" si="26"/>
        <v>0</v>
      </c>
      <c r="J58" s="92">
        <f t="shared" si="26"/>
        <v>1</v>
      </c>
      <c r="K58" s="91">
        <f t="shared" si="26"/>
        <v>0</v>
      </c>
      <c r="L58" s="90">
        <f t="shared" si="26"/>
        <v>1</v>
      </c>
      <c r="M58" s="92">
        <f t="shared" si="26"/>
        <v>2</v>
      </c>
      <c r="N58" s="91">
        <f t="shared" si="26"/>
        <v>0</v>
      </c>
      <c r="O58" s="91">
        <f t="shared" si="26"/>
        <v>2</v>
      </c>
      <c r="P58" s="92">
        <f t="shared" si="26"/>
        <v>0</v>
      </c>
      <c r="Q58" s="91">
        <f t="shared" si="26"/>
        <v>0</v>
      </c>
      <c r="R58" s="90">
        <f t="shared" si="26"/>
        <v>0</v>
      </c>
      <c r="S58" s="91">
        <f t="shared" si="26"/>
        <v>2</v>
      </c>
      <c r="T58" s="91">
        <f t="shared" si="26"/>
        <v>0</v>
      </c>
      <c r="U58" s="91">
        <f t="shared" si="26"/>
        <v>2</v>
      </c>
      <c r="V58" s="92">
        <f t="shared" si="26"/>
        <v>0</v>
      </c>
      <c r="W58" s="91">
        <f t="shared" si="26"/>
        <v>0</v>
      </c>
      <c r="X58" s="90">
        <f t="shared" si="26"/>
        <v>0</v>
      </c>
      <c r="Y58" s="89">
        <f>D58+G58+J58+M58+P58+S58+V58</f>
        <v>18</v>
      </c>
      <c r="Z58" s="89">
        <f>E58+H58+K58+N58+Q58+T58+W58</f>
        <v>20</v>
      </c>
      <c r="AA58" s="88">
        <f>SUBTOTAL(9,AA56:AA57)</f>
        <v>38</v>
      </c>
    </row>
    <row r="59" spans="1:27">
      <c r="A59" s="29"/>
      <c r="B59" s="28"/>
      <c r="C59" s="28"/>
      <c r="D59" s="45"/>
      <c r="E59" s="44"/>
      <c r="F59" s="43"/>
      <c r="G59" s="104"/>
      <c r="H59" s="104"/>
      <c r="I59" s="104"/>
      <c r="J59" s="45"/>
      <c r="K59" s="44"/>
      <c r="L59" s="43"/>
      <c r="M59" s="45"/>
      <c r="N59" s="104"/>
      <c r="O59" s="104"/>
      <c r="P59" s="45"/>
      <c r="Q59" s="44"/>
      <c r="R59" s="43"/>
      <c r="S59" s="104"/>
      <c r="T59" s="104"/>
      <c r="U59" s="104"/>
      <c r="V59" s="45"/>
      <c r="W59" s="44"/>
      <c r="X59" s="43"/>
      <c r="Y59" s="103"/>
      <c r="Z59" s="103"/>
      <c r="AA59" s="41"/>
    </row>
    <row r="60" spans="1:27" s="105" customFormat="1">
      <c r="A60" s="110" t="s">
        <v>101</v>
      </c>
      <c r="B60" s="28">
        <v>3705</v>
      </c>
      <c r="C60" s="28">
        <v>8</v>
      </c>
      <c r="D60" s="80"/>
      <c r="E60" s="79"/>
      <c r="F60" s="12">
        <f>D60+E60</f>
        <v>0</v>
      </c>
      <c r="G60" s="144"/>
      <c r="H60" s="144"/>
      <c r="I60" s="143">
        <f>G60+H60</f>
        <v>0</v>
      </c>
      <c r="J60" s="80"/>
      <c r="K60" s="79"/>
      <c r="L60" s="12">
        <f>J60+K60</f>
        <v>0</v>
      </c>
      <c r="M60" s="80"/>
      <c r="N60" s="144"/>
      <c r="O60" s="143">
        <f>M60+N60</f>
        <v>0</v>
      </c>
      <c r="P60" s="80"/>
      <c r="Q60" s="79"/>
      <c r="R60" s="12">
        <f>P60+Q60</f>
        <v>0</v>
      </c>
      <c r="S60" s="144"/>
      <c r="T60" s="144"/>
      <c r="U60" s="143">
        <f>S60+T60</f>
        <v>0</v>
      </c>
      <c r="V60" s="80"/>
      <c r="W60" s="79"/>
      <c r="X60" s="12">
        <f>V60+W60</f>
        <v>0</v>
      </c>
      <c r="Y60" s="142">
        <f>D60+G60+J60+M60+P60+S60+V60</f>
        <v>0</v>
      </c>
      <c r="Z60" s="142">
        <f>E60+H60+K60+N60+Q60+T60+W60</f>
        <v>0</v>
      </c>
      <c r="AA60" s="10">
        <f>F60+I60+L60+O60+R60+U60+X60</f>
        <v>0</v>
      </c>
    </row>
    <row r="61" spans="1:27">
      <c r="A61" s="29"/>
      <c r="B61" s="28"/>
      <c r="C61" s="28"/>
      <c r="D61" s="45"/>
      <c r="E61" s="44"/>
      <c r="F61" s="43"/>
      <c r="G61" s="104"/>
      <c r="H61" s="104"/>
      <c r="I61" s="104"/>
      <c r="J61" s="45"/>
      <c r="K61" s="44"/>
      <c r="L61" s="43"/>
      <c r="M61" s="45"/>
      <c r="N61" s="104"/>
      <c r="O61" s="104"/>
      <c r="P61" s="45"/>
      <c r="Q61" s="44"/>
      <c r="R61" s="43"/>
      <c r="S61" s="104"/>
      <c r="T61" s="104"/>
      <c r="U61" s="104"/>
      <c r="V61" s="45"/>
      <c r="W61" s="44"/>
      <c r="X61" s="43"/>
      <c r="Y61" s="103"/>
      <c r="Z61" s="103"/>
      <c r="AA61" s="41"/>
    </row>
    <row r="62" spans="1:27" s="105" customFormat="1">
      <c r="A62" s="110" t="s">
        <v>100</v>
      </c>
      <c r="B62" s="28">
        <v>3200</v>
      </c>
      <c r="C62" s="28">
        <v>8</v>
      </c>
      <c r="D62" s="80">
        <v>1</v>
      </c>
      <c r="E62" s="79">
        <v>0</v>
      </c>
      <c r="F62" s="12">
        <f>D62+E62</f>
        <v>1</v>
      </c>
      <c r="G62" s="144"/>
      <c r="H62" s="144"/>
      <c r="I62" s="143">
        <f>G62+H62</f>
        <v>0</v>
      </c>
      <c r="J62" s="80"/>
      <c r="K62" s="79"/>
      <c r="L62" s="12">
        <f>J62+K62</f>
        <v>0</v>
      </c>
      <c r="M62" s="80"/>
      <c r="N62" s="144"/>
      <c r="O62" s="143">
        <f>M62+N62</f>
        <v>0</v>
      </c>
      <c r="P62" s="80"/>
      <c r="Q62" s="79"/>
      <c r="R62" s="12">
        <f>P62+Q62</f>
        <v>0</v>
      </c>
      <c r="S62" s="144"/>
      <c r="T62" s="144"/>
      <c r="U62" s="143">
        <f>S62+T62</f>
        <v>0</v>
      </c>
      <c r="V62" s="80"/>
      <c r="W62" s="79"/>
      <c r="X62" s="12">
        <f>V62+W62</f>
        <v>0</v>
      </c>
      <c r="Y62" s="142">
        <f>D62+G62+J62+M62+P62+S62+V62</f>
        <v>1</v>
      </c>
      <c r="Z62" s="142">
        <f>E62+H62+K62+N62+Q62+T62+W62</f>
        <v>0</v>
      </c>
      <c r="AA62" s="10">
        <f>F62+I62+L62+O62+R62+U62+X62</f>
        <v>1</v>
      </c>
    </row>
    <row r="63" spans="1:27">
      <c r="A63" s="16"/>
      <c r="B63" s="15"/>
      <c r="C63" s="15"/>
      <c r="D63" s="45"/>
      <c r="E63" s="44"/>
      <c r="F63" s="43"/>
      <c r="G63" s="44"/>
      <c r="H63" s="44"/>
      <c r="I63" s="44"/>
      <c r="J63" s="45"/>
      <c r="K63" s="44"/>
      <c r="L63" s="43"/>
      <c r="M63" s="45"/>
      <c r="N63" s="44"/>
      <c r="O63" s="44"/>
      <c r="P63" s="45"/>
      <c r="Q63" s="44"/>
      <c r="R63" s="43"/>
      <c r="S63" s="44"/>
      <c r="T63" s="44"/>
      <c r="U63" s="44"/>
      <c r="V63" s="45"/>
      <c r="W63" s="44"/>
      <c r="X63" s="43"/>
      <c r="Y63" s="42"/>
      <c r="Z63" s="42"/>
      <c r="AA63" s="41"/>
    </row>
    <row r="64" spans="1:27" s="1" customFormat="1">
      <c r="A64" s="46" t="s">
        <v>99</v>
      </c>
      <c r="B64" s="52">
        <v>3300</v>
      </c>
      <c r="C64" s="52">
        <v>8</v>
      </c>
      <c r="D64" s="51">
        <v>0</v>
      </c>
      <c r="E64" s="50">
        <v>1</v>
      </c>
      <c r="F64" s="49">
        <f>D64+E64</f>
        <v>1</v>
      </c>
      <c r="G64" s="50"/>
      <c r="H64" s="50"/>
      <c r="I64" s="54">
        <f>G64+H64</f>
        <v>0</v>
      </c>
      <c r="J64" s="51"/>
      <c r="K64" s="50"/>
      <c r="L64" s="49">
        <f>J64+K64</f>
        <v>0</v>
      </c>
      <c r="M64" s="51">
        <v>1</v>
      </c>
      <c r="N64" s="50">
        <v>0</v>
      </c>
      <c r="O64" s="54">
        <f>M64+N64</f>
        <v>1</v>
      </c>
      <c r="P64" s="51">
        <v>0</v>
      </c>
      <c r="Q64" s="50">
        <v>0</v>
      </c>
      <c r="R64" s="49">
        <f>P64+Q64</f>
        <v>0</v>
      </c>
      <c r="S64" s="50">
        <v>0</v>
      </c>
      <c r="T64" s="50">
        <v>0</v>
      </c>
      <c r="U64" s="54">
        <f>S64+T64</f>
        <v>0</v>
      </c>
      <c r="V64" s="51"/>
      <c r="W64" s="50"/>
      <c r="X64" s="49">
        <f>V64+W64</f>
        <v>0</v>
      </c>
      <c r="Y64" s="48">
        <f t="shared" ref="Y64:AA68" si="27">D64+G64+J64+M64+P64+S64+V64</f>
        <v>1</v>
      </c>
      <c r="Z64" s="48">
        <f t="shared" si="27"/>
        <v>1</v>
      </c>
      <c r="AA64" s="47">
        <f t="shared" si="27"/>
        <v>2</v>
      </c>
    </row>
    <row r="65" spans="1:27" s="1" customFormat="1">
      <c r="A65" s="46" t="s">
        <v>98</v>
      </c>
      <c r="B65" s="52">
        <v>3900</v>
      </c>
      <c r="C65" s="52">
        <v>7</v>
      </c>
      <c r="D65" s="51">
        <v>28</v>
      </c>
      <c r="E65" s="50">
        <v>56</v>
      </c>
      <c r="F65" s="49">
        <f>D65+E65</f>
        <v>84</v>
      </c>
      <c r="G65" s="50">
        <v>1</v>
      </c>
      <c r="H65" s="50">
        <v>3</v>
      </c>
      <c r="I65" s="54">
        <f>G65+H65</f>
        <v>4</v>
      </c>
      <c r="J65" s="51">
        <v>1</v>
      </c>
      <c r="K65" s="50">
        <v>0</v>
      </c>
      <c r="L65" s="54">
        <f>J65+K65</f>
        <v>1</v>
      </c>
      <c r="M65" s="51">
        <v>2</v>
      </c>
      <c r="N65" s="50">
        <v>5</v>
      </c>
      <c r="O65" s="54">
        <f>M65+N65</f>
        <v>7</v>
      </c>
      <c r="P65" s="51">
        <v>5</v>
      </c>
      <c r="Q65" s="50">
        <v>2</v>
      </c>
      <c r="R65" s="49">
        <f>P65+Q65</f>
        <v>7</v>
      </c>
      <c r="S65" s="50">
        <v>1</v>
      </c>
      <c r="T65" s="50">
        <v>2</v>
      </c>
      <c r="U65" s="54">
        <f>S65+T65</f>
        <v>3</v>
      </c>
      <c r="V65" s="51">
        <v>1</v>
      </c>
      <c r="W65" s="50">
        <v>6</v>
      </c>
      <c r="X65" s="49">
        <f>V65+W65</f>
        <v>7</v>
      </c>
      <c r="Y65" s="48">
        <f t="shared" si="27"/>
        <v>39</v>
      </c>
      <c r="Z65" s="48">
        <f t="shared" si="27"/>
        <v>74</v>
      </c>
      <c r="AA65" s="47">
        <f t="shared" si="27"/>
        <v>113</v>
      </c>
    </row>
    <row r="66" spans="1:27" s="1" customFormat="1">
      <c r="A66" s="46" t="s">
        <v>97</v>
      </c>
      <c r="B66" s="52">
        <v>3901</v>
      </c>
      <c r="C66" s="52">
        <v>7</v>
      </c>
      <c r="D66" s="51">
        <v>6</v>
      </c>
      <c r="E66" s="50">
        <v>7</v>
      </c>
      <c r="F66" s="49">
        <f>D66+E66</f>
        <v>13</v>
      </c>
      <c r="G66" s="50">
        <v>2</v>
      </c>
      <c r="H66" s="50">
        <v>2</v>
      </c>
      <c r="I66" s="54">
        <f>G66+H66</f>
        <v>4</v>
      </c>
      <c r="J66" s="51"/>
      <c r="K66" s="50"/>
      <c r="L66" s="49">
        <f>J66+K66</f>
        <v>0</v>
      </c>
      <c r="M66" s="51">
        <v>1</v>
      </c>
      <c r="N66" s="50">
        <v>3</v>
      </c>
      <c r="O66" s="54">
        <f>M66+N66</f>
        <v>4</v>
      </c>
      <c r="P66" s="51">
        <v>0</v>
      </c>
      <c r="Q66" s="50">
        <v>0</v>
      </c>
      <c r="R66" s="49">
        <f>P66+Q66</f>
        <v>0</v>
      </c>
      <c r="S66" s="50">
        <v>0</v>
      </c>
      <c r="T66" s="50">
        <v>0</v>
      </c>
      <c r="U66" s="54">
        <f>S66+T66</f>
        <v>0</v>
      </c>
      <c r="V66" s="51">
        <v>0</v>
      </c>
      <c r="W66" s="50">
        <v>3</v>
      </c>
      <c r="X66" s="49">
        <f>V66+W66</f>
        <v>3</v>
      </c>
      <c r="Y66" s="48">
        <f t="shared" si="27"/>
        <v>9</v>
      </c>
      <c r="Z66" s="48">
        <f t="shared" si="27"/>
        <v>15</v>
      </c>
      <c r="AA66" s="47">
        <f t="shared" si="27"/>
        <v>24</v>
      </c>
    </row>
    <row r="67" spans="1:27" s="1" customFormat="1">
      <c r="A67" s="46" t="s">
        <v>96</v>
      </c>
      <c r="B67" s="52">
        <v>3900</v>
      </c>
      <c r="C67" s="52">
        <v>8</v>
      </c>
      <c r="D67" s="51"/>
      <c r="E67" s="50"/>
      <c r="F67" s="49">
        <f>D67+E67</f>
        <v>0</v>
      </c>
      <c r="G67" s="50"/>
      <c r="H67" s="50"/>
      <c r="I67" s="54">
        <f>G67+H67</f>
        <v>0</v>
      </c>
      <c r="J67" s="51"/>
      <c r="K67" s="50"/>
      <c r="L67" s="49">
        <f>J67+K67</f>
        <v>0</v>
      </c>
      <c r="M67" s="51"/>
      <c r="N67" s="50"/>
      <c r="O67" s="54">
        <f>M67+N67</f>
        <v>0</v>
      </c>
      <c r="P67" s="51"/>
      <c r="Q67" s="50"/>
      <c r="R67" s="49">
        <f>P67+Q67</f>
        <v>0</v>
      </c>
      <c r="S67" s="50"/>
      <c r="T67" s="50"/>
      <c r="U67" s="54">
        <f>S67+T67</f>
        <v>0</v>
      </c>
      <c r="V67" s="51"/>
      <c r="W67" s="50"/>
      <c r="X67" s="49">
        <f>V67+W67</f>
        <v>0</v>
      </c>
      <c r="Y67" s="48">
        <f t="shared" si="27"/>
        <v>0</v>
      </c>
      <c r="Z67" s="48">
        <f t="shared" si="27"/>
        <v>0</v>
      </c>
      <c r="AA67" s="47">
        <f t="shared" si="27"/>
        <v>0</v>
      </c>
    </row>
    <row r="68" spans="1:27" s="1" customFormat="1" ht="13.5" thickBot="1">
      <c r="A68" s="29" t="s">
        <v>95</v>
      </c>
      <c r="B68" s="98">
        <v>3305</v>
      </c>
      <c r="C68" s="98">
        <v>8</v>
      </c>
      <c r="D68" s="51"/>
      <c r="E68" s="50"/>
      <c r="F68" s="49">
        <f>D68+E68</f>
        <v>0</v>
      </c>
      <c r="G68" s="97"/>
      <c r="H68" s="97"/>
      <c r="I68" s="96">
        <f>G68+H68</f>
        <v>0</v>
      </c>
      <c r="J68" s="51"/>
      <c r="K68" s="50"/>
      <c r="L68" s="49">
        <f>J68+K68</f>
        <v>0</v>
      </c>
      <c r="M68" s="51"/>
      <c r="N68" s="97"/>
      <c r="O68" s="96">
        <f>M68+N68</f>
        <v>0</v>
      </c>
      <c r="P68" s="51"/>
      <c r="Q68" s="50"/>
      <c r="R68" s="49">
        <f>P68+Q68</f>
        <v>0</v>
      </c>
      <c r="S68" s="97"/>
      <c r="T68" s="97"/>
      <c r="U68" s="96">
        <f>S68+T68</f>
        <v>0</v>
      </c>
      <c r="V68" s="51"/>
      <c r="W68" s="50"/>
      <c r="X68" s="49">
        <f>V68+W68</f>
        <v>0</v>
      </c>
      <c r="Y68" s="48">
        <f t="shared" si="27"/>
        <v>0</v>
      </c>
      <c r="Z68" s="48">
        <f t="shared" si="27"/>
        <v>0</v>
      </c>
      <c r="AA68" s="47">
        <f t="shared" si="27"/>
        <v>0</v>
      </c>
    </row>
    <row r="69" spans="1:27" s="1" customFormat="1" ht="13.5" thickBot="1">
      <c r="A69" s="61" t="s">
        <v>94</v>
      </c>
      <c r="B69" s="60"/>
      <c r="C69" s="60"/>
      <c r="D69" s="92">
        <f t="shared" ref="D69:X69" si="28">SUBTOTAL(9,D64:D68)</f>
        <v>34</v>
      </c>
      <c r="E69" s="91">
        <f t="shared" si="28"/>
        <v>64</v>
      </c>
      <c r="F69" s="90">
        <f t="shared" si="28"/>
        <v>98</v>
      </c>
      <c r="G69" s="91">
        <f t="shared" si="28"/>
        <v>3</v>
      </c>
      <c r="H69" s="91">
        <f t="shared" si="28"/>
        <v>5</v>
      </c>
      <c r="I69" s="91">
        <f t="shared" si="28"/>
        <v>8</v>
      </c>
      <c r="J69" s="92">
        <f t="shared" si="28"/>
        <v>1</v>
      </c>
      <c r="K69" s="91">
        <f t="shared" si="28"/>
        <v>0</v>
      </c>
      <c r="L69" s="90">
        <f t="shared" si="28"/>
        <v>1</v>
      </c>
      <c r="M69" s="92">
        <f t="shared" si="28"/>
        <v>4</v>
      </c>
      <c r="N69" s="91">
        <f t="shared" si="28"/>
        <v>8</v>
      </c>
      <c r="O69" s="91">
        <f t="shared" si="28"/>
        <v>12</v>
      </c>
      <c r="P69" s="92">
        <f t="shared" si="28"/>
        <v>5</v>
      </c>
      <c r="Q69" s="91">
        <f t="shared" si="28"/>
        <v>2</v>
      </c>
      <c r="R69" s="90">
        <f t="shared" si="28"/>
        <v>7</v>
      </c>
      <c r="S69" s="91">
        <f t="shared" si="28"/>
        <v>1</v>
      </c>
      <c r="T69" s="91">
        <f t="shared" si="28"/>
        <v>2</v>
      </c>
      <c r="U69" s="91">
        <f t="shared" si="28"/>
        <v>3</v>
      </c>
      <c r="V69" s="92">
        <f t="shared" si="28"/>
        <v>1</v>
      </c>
      <c r="W69" s="91">
        <f t="shared" si="28"/>
        <v>9</v>
      </c>
      <c r="X69" s="90">
        <f t="shared" si="28"/>
        <v>10</v>
      </c>
      <c r="Y69" s="89">
        <f>D69+G69+J69+M69+P69+S69+V69</f>
        <v>49</v>
      </c>
      <c r="Z69" s="89">
        <f>E69+H69+K69+N69+Q69+T69+W69</f>
        <v>90</v>
      </c>
      <c r="AA69" s="88">
        <f>SUBTOTAL(9,AA64:AA68)</f>
        <v>139</v>
      </c>
    </row>
    <row r="70" spans="1:27">
      <c r="A70" s="16"/>
      <c r="B70" s="15"/>
      <c r="C70" s="15"/>
      <c r="D70" s="45"/>
      <c r="E70" s="44"/>
      <c r="F70" s="43"/>
      <c r="G70" s="44"/>
      <c r="H70" s="44"/>
      <c r="I70" s="44"/>
      <c r="J70" s="45"/>
      <c r="K70" s="44"/>
      <c r="L70" s="43"/>
      <c r="M70" s="45"/>
      <c r="N70" s="44"/>
      <c r="O70" s="44"/>
      <c r="P70" s="45"/>
      <c r="Q70" s="44"/>
      <c r="R70" s="43"/>
      <c r="S70" s="44"/>
      <c r="T70" s="44"/>
      <c r="U70" s="44"/>
      <c r="V70" s="45"/>
      <c r="W70" s="44"/>
      <c r="X70" s="43"/>
      <c r="Y70" s="42"/>
      <c r="Z70" s="42"/>
      <c r="AA70" s="41"/>
    </row>
    <row r="71" spans="1:27" s="1" customFormat="1">
      <c r="A71" s="46" t="s">
        <v>93</v>
      </c>
      <c r="B71" s="52">
        <v>3550</v>
      </c>
      <c r="C71" s="52">
        <v>7</v>
      </c>
      <c r="D71" s="51">
        <v>0</v>
      </c>
      <c r="E71" s="50">
        <v>7</v>
      </c>
      <c r="F71" s="49">
        <f>D71+E71</f>
        <v>7</v>
      </c>
      <c r="G71" s="50"/>
      <c r="H71" s="50"/>
      <c r="I71" s="54">
        <f>G71+H71</f>
        <v>0</v>
      </c>
      <c r="J71" s="51"/>
      <c r="K71" s="50"/>
      <c r="L71" s="49">
        <f>J71+K71</f>
        <v>0</v>
      </c>
      <c r="M71" s="51">
        <v>0</v>
      </c>
      <c r="N71" s="50">
        <v>0</v>
      </c>
      <c r="O71" s="54">
        <f>M71+N71</f>
        <v>0</v>
      </c>
      <c r="P71" s="51">
        <v>0</v>
      </c>
      <c r="Q71" s="50">
        <v>0</v>
      </c>
      <c r="R71" s="49">
        <f>P71+Q71</f>
        <v>0</v>
      </c>
      <c r="S71" s="50">
        <v>1</v>
      </c>
      <c r="T71" s="50">
        <v>1</v>
      </c>
      <c r="U71" s="54">
        <f>S71+T71</f>
        <v>2</v>
      </c>
      <c r="V71" s="51">
        <v>0</v>
      </c>
      <c r="W71" s="50">
        <v>1</v>
      </c>
      <c r="X71" s="49">
        <f>V71+W71</f>
        <v>1</v>
      </c>
      <c r="Y71" s="48">
        <f t="shared" ref="Y71:AA72" si="29">D71+G71+J71+M71+P71+S71+V71</f>
        <v>1</v>
      </c>
      <c r="Z71" s="48">
        <f t="shared" si="29"/>
        <v>9</v>
      </c>
      <c r="AA71" s="47">
        <f t="shared" si="29"/>
        <v>10</v>
      </c>
    </row>
    <row r="72" spans="1:27" s="1" customFormat="1" ht="13.5" thickBot="1">
      <c r="A72" s="29" t="s">
        <v>92</v>
      </c>
      <c r="B72" s="98">
        <v>3500</v>
      </c>
      <c r="C72" s="98">
        <v>8</v>
      </c>
      <c r="D72" s="51"/>
      <c r="E72" s="50"/>
      <c r="F72" s="49">
        <f>D72+E72</f>
        <v>0</v>
      </c>
      <c r="G72" s="97"/>
      <c r="H72" s="97"/>
      <c r="I72" s="96">
        <f>G72+H72</f>
        <v>0</v>
      </c>
      <c r="J72" s="51"/>
      <c r="K72" s="50"/>
      <c r="L72" s="49">
        <f>J72+K72</f>
        <v>0</v>
      </c>
      <c r="M72" s="51"/>
      <c r="N72" s="97"/>
      <c r="O72" s="96">
        <f>M72+N72</f>
        <v>0</v>
      </c>
      <c r="P72" s="51"/>
      <c r="Q72" s="50"/>
      <c r="R72" s="49">
        <f>P72+Q72</f>
        <v>0</v>
      </c>
      <c r="S72" s="97"/>
      <c r="T72" s="97"/>
      <c r="U72" s="96">
        <f>S72+T72</f>
        <v>0</v>
      </c>
      <c r="V72" s="51"/>
      <c r="W72" s="50"/>
      <c r="X72" s="49">
        <f>V72+W72</f>
        <v>0</v>
      </c>
      <c r="Y72" s="48">
        <f t="shared" si="29"/>
        <v>0</v>
      </c>
      <c r="Z72" s="133">
        <f t="shared" si="29"/>
        <v>0</v>
      </c>
      <c r="AA72" s="47">
        <f t="shared" si="29"/>
        <v>0</v>
      </c>
    </row>
    <row r="73" spans="1:27" s="1" customFormat="1" ht="13.5" thickBot="1">
      <c r="A73" s="61" t="s">
        <v>91</v>
      </c>
      <c r="B73" s="60"/>
      <c r="C73" s="60"/>
      <c r="D73" s="92">
        <f t="shared" ref="D73:X73" si="30">SUBTOTAL(9,D71:D72)</f>
        <v>0</v>
      </c>
      <c r="E73" s="91">
        <f t="shared" si="30"/>
        <v>7</v>
      </c>
      <c r="F73" s="90">
        <f t="shared" si="30"/>
        <v>7</v>
      </c>
      <c r="G73" s="92">
        <f t="shared" si="30"/>
        <v>0</v>
      </c>
      <c r="H73" s="91">
        <f t="shared" si="30"/>
        <v>0</v>
      </c>
      <c r="I73" s="91">
        <f t="shared" si="30"/>
        <v>0</v>
      </c>
      <c r="J73" s="92">
        <f t="shared" si="30"/>
        <v>0</v>
      </c>
      <c r="K73" s="91">
        <f t="shared" si="30"/>
        <v>0</v>
      </c>
      <c r="L73" s="90">
        <f t="shared" si="30"/>
        <v>0</v>
      </c>
      <c r="M73" s="92">
        <f t="shared" si="30"/>
        <v>0</v>
      </c>
      <c r="N73" s="91">
        <f t="shared" si="30"/>
        <v>0</v>
      </c>
      <c r="O73" s="91">
        <f t="shared" si="30"/>
        <v>0</v>
      </c>
      <c r="P73" s="92">
        <f t="shared" si="30"/>
        <v>0</v>
      </c>
      <c r="Q73" s="91">
        <f t="shared" si="30"/>
        <v>0</v>
      </c>
      <c r="R73" s="90">
        <f t="shared" si="30"/>
        <v>0</v>
      </c>
      <c r="S73" s="92">
        <f t="shared" si="30"/>
        <v>1</v>
      </c>
      <c r="T73" s="91">
        <f t="shared" si="30"/>
        <v>1</v>
      </c>
      <c r="U73" s="91">
        <f t="shared" si="30"/>
        <v>2</v>
      </c>
      <c r="V73" s="92">
        <f t="shared" si="30"/>
        <v>0</v>
      </c>
      <c r="W73" s="91">
        <f t="shared" si="30"/>
        <v>1</v>
      </c>
      <c r="X73" s="90">
        <f t="shared" si="30"/>
        <v>1</v>
      </c>
      <c r="Y73" s="89">
        <f>D73+G73+J73+M73+P73+S73+V73</f>
        <v>1</v>
      </c>
      <c r="Z73" s="89">
        <f>E73+H73+K73+N73+Q73+T73+W73</f>
        <v>9</v>
      </c>
      <c r="AA73" s="88">
        <f>SUBTOTAL(9,AA71:AA72)</f>
        <v>10</v>
      </c>
    </row>
    <row r="74" spans="1:27">
      <c r="A74" s="29"/>
      <c r="B74" s="28"/>
      <c r="C74" s="28"/>
      <c r="D74" s="45"/>
      <c r="E74" s="44"/>
      <c r="F74" s="43"/>
      <c r="G74" s="104"/>
      <c r="H74" s="104"/>
      <c r="I74" s="104"/>
      <c r="J74" s="45"/>
      <c r="K74" s="44"/>
      <c r="L74" s="43"/>
      <c r="M74" s="45"/>
      <c r="N74" s="104"/>
      <c r="O74" s="104"/>
      <c r="P74" s="45"/>
      <c r="Q74" s="44"/>
      <c r="R74" s="43"/>
      <c r="S74" s="104"/>
      <c r="T74" s="104"/>
      <c r="U74" s="104"/>
      <c r="V74" s="45"/>
      <c r="W74" s="44"/>
      <c r="X74" s="43"/>
      <c r="Y74" s="103"/>
      <c r="Z74" s="103"/>
      <c r="AA74" s="41"/>
    </row>
    <row r="75" spans="1:27" s="105" customFormat="1">
      <c r="A75" s="16" t="s">
        <v>90</v>
      </c>
      <c r="B75" s="15">
        <v>3600</v>
      </c>
      <c r="C75" s="15">
        <v>8</v>
      </c>
      <c r="D75" s="80">
        <v>1</v>
      </c>
      <c r="E75" s="79">
        <v>0</v>
      </c>
      <c r="F75" s="12">
        <f>D75+E75</f>
        <v>1</v>
      </c>
      <c r="G75" s="79"/>
      <c r="H75" s="79"/>
      <c r="I75" s="13">
        <f>G75+H75</f>
        <v>0</v>
      </c>
      <c r="J75" s="80"/>
      <c r="K75" s="79"/>
      <c r="L75" s="12">
        <f>J75+K75</f>
        <v>0</v>
      </c>
      <c r="M75" s="80"/>
      <c r="N75" s="79"/>
      <c r="O75" s="13">
        <f>M75+N75</f>
        <v>0</v>
      </c>
      <c r="P75" s="80"/>
      <c r="Q75" s="79"/>
      <c r="R75" s="12">
        <f>P75+Q75</f>
        <v>0</v>
      </c>
      <c r="S75" s="79"/>
      <c r="T75" s="79"/>
      <c r="U75" s="13">
        <f>S75+T75</f>
        <v>0</v>
      </c>
      <c r="V75" s="80"/>
      <c r="W75" s="79"/>
      <c r="X75" s="12">
        <f>V75+W75</f>
        <v>0</v>
      </c>
      <c r="Y75" s="11">
        <f>D75+G75+J75+M75+P75+S75+V75</f>
        <v>1</v>
      </c>
      <c r="Z75" s="11">
        <f>E75+H75+K75+N75+Q75+T75+W75</f>
        <v>0</v>
      </c>
      <c r="AA75" s="10">
        <f>F75+I75+L75+O75+R75+U75+X75</f>
        <v>1</v>
      </c>
    </row>
    <row r="76" spans="1:27">
      <c r="A76" s="29"/>
      <c r="B76" s="28"/>
      <c r="C76" s="28"/>
      <c r="D76" s="45"/>
      <c r="E76" s="44"/>
      <c r="F76" s="43"/>
      <c r="G76" s="104"/>
      <c r="H76" s="104"/>
      <c r="I76" s="104"/>
      <c r="J76" s="45"/>
      <c r="K76" s="44"/>
      <c r="L76" s="43"/>
      <c r="M76" s="45"/>
      <c r="N76" s="104"/>
      <c r="O76" s="104"/>
      <c r="P76" s="45"/>
      <c r="Q76" s="44"/>
      <c r="R76" s="43"/>
      <c r="S76" s="104"/>
      <c r="T76" s="104"/>
      <c r="U76" s="104"/>
      <c r="V76" s="45"/>
      <c r="W76" s="44"/>
      <c r="X76" s="43"/>
      <c r="Y76" s="103"/>
      <c r="Z76" s="103"/>
      <c r="AA76" s="41"/>
    </row>
    <row r="77" spans="1:27" s="105" customFormat="1">
      <c r="A77" s="110" t="s">
        <v>89</v>
      </c>
      <c r="B77" s="28">
        <v>3400</v>
      </c>
      <c r="C77" s="28">
        <v>8</v>
      </c>
      <c r="D77" s="80">
        <v>1</v>
      </c>
      <c r="E77" s="79">
        <v>1</v>
      </c>
      <c r="F77" s="12">
        <f>D77+E77</f>
        <v>2</v>
      </c>
      <c r="G77" s="144"/>
      <c r="H77" s="144"/>
      <c r="I77" s="143">
        <f>G77+H77</f>
        <v>0</v>
      </c>
      <c r="J77" s="80"/>
      <c r="K77" s="79"/>
      <c r="L77" s="12">
        <f>J77+K77</f>
        <v>0</v>
      </c>
      <c r="M77" s="80"/>
      <c r="N77" s="144"/>
      <c r="O77" s="143">
        <f>M77+N77</f>
        <v>0</v>
      </c>
      <c r="P77" s="80"/>
      <c r="Q77" s="79"/>
      <c r="R77" s="12">
        <f>P77+Q77</f>
        <v>0</v>
      </c>
      <c r="S77" s="144"/>
      <c r="T77" s="144"/>
      <c r="U77" s="13">
        <f>S77+T77</f>
        <v>0</v>
      </c>
      <c r="V77" s="80"/>
      <c r="W77" s="79"/>
      <c r="X77" s="12">
        <f>V77+W77</f>
        <v>0</v>
      </c>
      <c r="Y77" s="142">
        <f>D77+G77+J77+M77+P77+S77+V77</f>
        <v>1</v>
      </c>
      <c r="Z77" s="142">
        <f>E77+H77+K77+N77+Q77+T77+W77</f>
        <v>1</v>
      </c>
      <c r="AA77" s="10">
        <f>F77+I77+L77+O77+R77+U77+X77</f>
        <v>2</v>
      </c>
    </row>
    <row r="78" spans="1:27">
      <c r="A78" s="16"/>
      <c r="B78" s="15"/>
      <c r="C78" s="15"/>
      <c r="D78" s="45"/>
      <c r="E78" s="44"/>
      <c r="F78" s="43"/>
      <c r="G78" s="44"/>
      <c r="H78" s="44"/>
      <c r="I78" s="44"/>
      <c r="J78" s="45"/>
      <c r="K78" s="44"/>
      <c r="L78" s="43"/>
      <c r="M78" s="45"/>
      <c r="N78" s="44"/>
      <c r="O78" s="44"/>
      <c r="P78" s="45"/>
      <c r="Q78" s="44"/>
      <c r="R78" s="43"/>
      <c r="S78" s="44"/>
      <c r="T78" s="44"/>
      <c r="U78" s="44"/>
      <c r="V78" s="45"/>
      <c r="W78" s="44"/>
      <c r="X78" s="43"/>
      <c r="Y78" s="42"/>
      <c r="Z78" s="42"/>
      <c r="AA78" s="41"/>
    </row>
    <row r="79" spans="1:27" s="105" customFormat="1">
      <c r="A79" s="110" t="s">
        <v>88</v>
      </c>
      <c r="B79" s="28">
        <v>3805</v>
      </c>
      <c r="C79" s="28">
        <v>8</v>
      </c>
      <c r="D79" s="80"/>
      <c r="E79" s="79"/>
      <c r="F79" s="12">
        <f>D79+E79</f>
        <v>0</v>
      </c>
      <c r="G79" s="144"/>
      <c r="H79" s="144"/>
      <c r="I79" s="143">
        <f>G79+H79</f>
        <v>0</v>
      </c>
      <c r="J79" s="80"/>
      <c r="K79" s="79"/>
      <c r="L79" s="12">
        <f>J79+K79</f>
        <v>0</v>
      </c>
      <c r="M79" s="80"/>
      <c r="N79" s="144"/>
      <c r="O79" s="143">
        <f>M79+N79</f>
        <v>0</v>
      </c>
      <c r="P79" s="80"/>
      <c r="Q79" s="79"/>
      <c r="R79" s="12">
        <f>P79+Q79</f>
        <v>0</v>
      </c>
      <c r="S79" s="144"/>
      <c r="T79" s="144"/>
      <c r="U79" s="13">
        <f>S79+T79</f>
        <v>0</v>
      </c>
      <c r="V79" s="80"/>
      <c r="W79" s="79"/>
      <c r="X79" s="12">
        <f>V79+W79</f>
        <v>0</v>
      </c>
      <c r="Y79" s="142">
        <f>D79+G79+J79+M79+P79+S79+V79</f>
        <v>0</v>
      </c>
      <c r="Z79" s="142">
        <f>E79+H79+K79+N79+Q79+T79+W79</f>
        <v>0</v>
      </c>
      <c r="AA79" s="10">
        <f>F79+I79+L79+O79+R79+U79+X79</f>
        <v>0</v>
      </c>
    </row>
    <row r="80" spans="1:27" ht="13.5" thickBot="1">
      <c r="A80" s="29"/>
      <c r="B80" s="28"/>
      <c r="C80" s="28"/>
      <c r="D80" s="167"/>
      <c r="E80" s="166"/>
      <c r="F80" s="43"/>
      <c r="G80" s="104"/>
      <c r="H80" s="104"/>
      <c r="I80" s="104"/>
      <c r="J80" s="45"/>
      <c r="K80" s="44"/>
      <c r="L80" s="43"/>
      <c r="M80" s="45"/>
      <c r="N80" s="104"/>
      <c r="O80" s="104"/>
      <c r="P80" s="45"/>
      <c r="Q80" s="44"/>
      <c r="R80" s="43"/>
      <c r="S80" s="104"/>
      <c r="T80" s="104"/>
      <c r="U80" s="104"/>
      <c r="V80" s="45"/>
      <c r="W80" s="44"/>
      <c r="X80" s="43"/>
      <c r="Y80" s="103"/>
      <c r="Z80" s="103"/>
      <c r="AA80" s="41"/>
    </row>
    <row r="81" spans="1:27" s="1" customFormat="1" ht="13.5" thickBot="1">
      <c r="A81" s="165" t="s">
        <v>87</v>
      </c>
      <c r="B81" s="164"/>
      <c r="C81" s="164"/>
      <c r="D81" s="163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1"/>
      <c r="AA81" s="160"/>
    </row>
    <row r="82" spans="1:27" s="1" customFormat="1">
      <c r="A82" s="110" t="s">
        <v>5</v>
      </c>
      <c r="B82" s="28"/>
      <c r="C82" s="28">
        <v>7</v>
      </c>
      <c r="D82" s="18">
        <f t="shared" ref="D82:AA82" si="31">D56+D65+D66+D71</f>
        <v>47</v>
      </c>
      <c r="E82" s="13">
        <f t="shared" si="31"/>
        <v>89</v>
      </c>
      <c r="F82" s="12">
        <f t="shared" si="31"/>
        <v>136</v>
      </c>
      <c r="G82" s="18">
        <f t="shared" si="31"/>
        <v>3</v>
      </c>
      <c r="H82" s="13">
        <f t="shared" si="31"/>
        <v>5</v>
      </c>
      <c r="I82" s="12">
        <f t="shared" si="31"/>
        <v>8</v>
      </c>
      <c r="J82" s="18">
        <f t="shared" si="31"/>
        <v>2</v>
      </c>
      <c r="K82" s="13">
        <f t="shared" si="31"/>
        <v>0</v>
      </c>
      <c r="L82" s="12">
        <f t="shared" si="31"/>
        <v>2</v>
      </c>
      <c r="M82" s="18">
        <f t="shared" si="31"/>
        <v>5</v>
      </c>
      <c r="N82" s="13">
        <f t="shared" si="31"/>
        <v>8</v>
      </c>
      <c r="O82" s="12">
        <f t="shared" si="31"/>
        <v>13</v>
      </c>
      <c r="P82" s="18">
        <f t="shared" si="31"/>
        <v>5</v>
      </c>
      <c r="Q82" s="13">
        <f t="shared" si="31"/>
        <v>2</v>
      </c>
      <c r="R82" s="12">
        <f t="shared" si="31"/>
        <v>7</v>
      </c>
      <c r="S82" s="18">
        <f t="shared" si="31"/>
        <v>4</v>
      </c>
      <c r="T82" s="13">
        <f t="shared" si="31"/>
        <v>3</v>
      </c>
      <c r="U82" s="12">
        <f t="shared" si="31"/>
        <v>7</v>
      </c>
      <c r="V82" s="18">
        <f t="shared" si="31"/>
        <v>1</v>
      </c>
      <c r="W82" s="13">
        <f t="shared" si="31"/>
        <v>10</v>
      </c>
      <c r="X82" s="12">
        <f t="shared" si="31"/>
        <v>11</v>
      </c>
      <c r="Y82" s="18">
        <f t="shared" si="31"/>
        <v>67</v>
      </c>
      <c r="Z82" s="13">
        <f t="shared" si="31"/>
        <v>117</v>
      </c>
      <c r="AA82" s="12">
        <f t="shared" si="31"/>
        <v>184</v>
      </c>
    </row>
    <row r="83" spans="1:27" s="1" customFormat="1" ht="13.5" thickBot="1">
      <c r="A83" s="110" t="s">
        <v>59</v>
      </c>
      <c r="B83" s="28"/>
      <c r="C83" s="125">
        <v>8</v>
      </c>
      <c r="D83" s="143">
        <f t="shared" ref="D83:AA83" si="32">D57+D60+D62+D64+D67+D68+D72+D75+D77+D79</f>
        <v>3</v>
      </c>
      <c r="E83" s="143">
        <f t="shared" si="32"/>
        <v>3</v>
      </c>
      <c r="F83" s="12">
        <f t="shared" si="32"/>
        <v>6</v>
      </c>
      <c r="G83" s="143">
        <f t="shared" si="32"/>
        <v>0</v>
      </c>
      <c r="H83" s="143">
        <f t="shared" si="32"/>
        <v>0</v>
      </c>
      <c r="I83" s="68">
        <f t="shared" si="32"/>
        <v>0</v>
      </c>
      <c r="J83" s="143">
        <f t="shared" si="32"/>
        <v>0</v>
      </c>
      <c r="K83" s="143">
        <f t="shared" si="32"/>
        <v>0</v>
      </c>
      <c r="L83" s="12">
        <f t="shared" si="32"/>
        <v>0</v>
      </c>
      <c r="M83" s="143">
        <f t="shared" si="32"/>
        <v>1</v>
      </c>
      <c r="N83" s="143">
        <f t="shared" si="32"/>
        <v>0</v>
      </c>
      <c r="O83" s="68">
        <f t="shared" si="32"/>
        <v>1</v>
      </c>
      <c r="P83" s="143">
        <f t="shared" si="32"/>
        <v>0</v>
      </c>
      <c r="Q83" s="143">
        <f t="shared" si="32"/>
        <v>0</v>
      </c>
      <c r="R83" s="12">
        <f t="shared" si="32"/>
        <v>0</v>
      </c>
      <c r="S83" s="143">
        <f t="shared" si="32"/>
        <v>0</v>
      </c>
      <c r="T83" s="143">
        <f t="shared" si="32"/>
        <v>0</v>
      </c>
      <c r="U83" s="68">
        <f t="shared" si="32"/>
        <v>0</v>
      </c>
      <c r="V83" s="143">
        <f t="shared" si="32"/>
        <v>0</v>
      </c>
      <c r="W83" s="143">
        <f t="shared" si="32"/>
        <v>0</v>
      </c>
      <c r="X83" s="12">
        <f t="shared" si="32"/>
        <v>0</v>
      </c>
      <c r="Y83" s="142">
        <f t="shared" si="32"/>
        <v>4</v>
      </c>
      <c r="Z83" s="142">
        <f t="shared" si="32"/>
        <v>3</v>
      </c>
      <c r="AA83" s="10">
        <f t="shared" si="32"/>
        <v>7</v>
      </c>
    </row>
    <row r="84" spans="1:27" s="1" customFormat="1" ht="13.5" thickBot="1">
      <c r="A84" s="158" t="s">
        <v>0</v>
      </c>
      <c r="B84" s="159"/>
      <c r="C84" s="159"/>
      <c r="D84" s="158">
        <f t="shared" ref="D84:X84" si="33">SUBTOTAL(9,D54:D81)</f>
        <v>50</v>
      </c>
      <c r="E84" s="157">
        <f t="shared" si="33"/>
        <v>92</v>
      </c>
      <c r="F84" s="156">
        <f t="shared" si="33"/>
        <v>142</v>
      </c>
      <c r="G84" s="157">
        <f t="shared" si="33"/>
        <v>3</v>
      </c>
      <c r="H84" s="157">
        <f t="shared" si="33"/>
        <v>5</v>
      </c>
      <c r="I84" s="156">
        <f t="shared" si="33"/>
        <v>8</v>
      </c>
      <c r="J84" s="158">
        <f t="shared" si="33"/>
        <v>2</v>
      </c>
      <c r="K84" s="157">
        <f t="shared" si="33"/>
        <v>0</v>
      </c>
      <c r="L84" s="156">
        <f t="shared" si="33"/>
        <v>2</v>
      </c>
      <c r="M84" s="158">
        <f t="shared" si="33"/>
        <v>6</v>
      </c>
      <c r="N84" s="157">
        <f t="shared" si="33"/>
        <v>8</v>
      </c>
      <c r="O84" s="157">
        <f t="shared" si="33"/>
        <v>14</v>
      </c>
      <c r="P84" s="158">
        <f t="shared" si="33"/>
        <v>5</v>
      </c>
      <c r="Q84" s="157">
        <f t="shared" si="33"/>
        <v>2</v>
      </c>
      <c r="R84" s="156">
        <f t="shared" si="33"/>
        <v>7</v>
      </c>
      <c r="S84" s="157">
        <f t="shared" si="33"/>
        <v>4</v>
      </c>
      <c r="T84" s="157">
        <f t="shared" si="33"/>
        <v>3</v>
      </c>
      <c r="U84" s="156">
        <f t="shared" si="33"/>
        <v>7</v>
      </c>
      <c r="V84" s="158">
        <f t="shared" si="33"/>
        <v>1</v>
      </c>
      <c r="W84" s="157">
        <f t="shared" si="33"/>
        <v>10</v>
      </c>
      <c r="X84" s="156">
        <f t="shared" si="33"/>
        <v>11</v>
      </c>
      <c r="Y84" s="155">
        <f>SUM(Y82:Y83)</f>
        <v>71</v>
      </c>
      <c r="Z84" s="155">
        <f>SUM(Z82:Z83)</f>
        <v>120</v>
      </c>
      <c r="AA84" s="154">
        <f>SUBTOTAL(9,AA54:AA81)</f>
        <v>191</v>
      </c>
    </row>
    <row r="85" spans="1:27" s="56" customFormat="1" ht="13.5" thickBot="1">
      <c r="A85" s="61"/>
      <c r="B85" s="60"/>
      <c r="C85" s="60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8"/>
      <c r="Z85" s="58"/>
      <c r="AA85" s="57"/>
    </row>
    <row r="86" spans="1:27" s="1" customFormat="1" ht="13.5" thickBot="1">
      <c r="A86" s="232" t="s">
        <v>86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4"/>
    </row>
    <row r="87" spans="1:27">
      <c r="A87" s="153"/>
      <c r="B87" s="15"/>
      <c r="C87" s="15"/>
      <c r="D87" s="45"/>
      <c r="E87" s="44"/>
      <c r="F87" s="43"/>
      <c r="G87" s="44"/>
      <c r="H87" s="44"/>
      <c r="I87" s="44"/>
      <c r="J87" s="45"/>
      <c r="K87" s="44"/>
      <c r="L87" s="43"/>
      <c r="M87" s="45"/>
      <c r="N87" s="44"/>
      <c r="O87" s="44"/>
      <c r="P87" s="45"/>
      <c r="Q87" s="44"/>
      <c r="R87" s="43"/>
      <c r="S87" s="44"/>
      <c r="T87" s="44"/>
      <c r="U87" s="44"/>
      <c r="V87" s="45"/>
      <c r="W87" s="44"/>
      <c r="X87" s="43"/>
      <c r="Y87" s="42"/>
      <c r="Z87" s="42"/>
      <c r="AA87" s="41"/>
    </row>
    <row r="88" spans="1:27" s="1" customFormat="1">
      <c r="A88" s="29" t="s">
        <v>85</v>
      </c>
      <c r="B88" s="52">
        <v>4400</v>
      </c>
      <c r="C88" s="52">
        <v>7</v>
      </c>
      <c r="D88" s="51">
        <v>82</v>
      </c>
      <c r="E88" s="50">
        <v>14</v>
      </c>
      <c r="F88" s="49">
        <f>D88+E88</f>
        <v>96</v>
      </c>
      <c r="G88" s="50">
        <v>3</v>
      </c>
      <c r="H88" s="50">
        <v>0</v>
      </c>
      <c r="I88" s="54">
        <f>G88+H88</f>
        <v>3</v>
      </c>
      <c r="J88" s="51">
        <v>1</v>
      </c>
      <c r="K88" s="50">
        <v>0</v>
      </c>
      <c r="L88" s="49">
        <f>J88+K88</f>
        <v>1</v>
      </c>
      <c r="M88" s="51">
        <v>4</v>
      </c>
      <c r="N88" s="50">
        <v>0</v>
      </c>
      <c r="O88" s="54">
        <f>M88+N88</f>
        <v>4</v>
      </c>
      <c r="P88" s="51">
        <v>2</v>
      </c>
      <c r="Q88" s="50">
        <v>0</v>
      </c>
      <c r="R88" s="49">
        <f>P88+Q88</f>
        <v>2</v>
      </c>
      <c r="S88" s="50">
        <v>0</v>
      </c>
      <c r="T88" s="50">
        <v>0</v>
      </c>
      <c r="U88" s="54">
        <f>S88+T88</f>
        <v>0</v>
      </c>
      <c r="V88" s="51">
        <v>4</v>
      </c>
      <c r="W88" s="50">
        <v>2</v>
      </c>
      <c r="X88" s="49">
        <f>V88+W88</f>
        <v>6</v>
      </c>
      <c r="Y88" s="48">
        <f t="shared" ref="Y88:AA89" si="34">D88+G88+J88+M88+P88+S88+V88</f>
        <v>96</v>
      </c>
      <c r="Z88" s="48">
        <f t="shared" si="34"/>
        <v>16</v>
      </c>
      <c r="AA88" s="47">
        <f t="shared" si="34"/>
        <v>112</v>
      </c>
    </row>
    <row r="89" spans="1:27" s="1" customFormat="1" ht="13.5" thickBot="1">
      <c r="A89" s="46" t="s">
        <v>84</v>
      </c>
      <c r="B89" s="52">
        <v>4950</v>
      </c>
      <c r="C89" s="52">
        <v>9</v>
      </c>
      <c r="D89" s="51"/>
      <c r="E89" s="50"/>
      <c r="F89" s="49">
        <f>D89+E89</f>
        <v>0</v>
      </c>
      <c r="G89" s="50"/>
      <c r="H89" s="50"/>
      <c r="I89" s="54">
        <f>G89+H89</f>
        <v>0</v>
      </c>
      <c r="J89" s="51"/>
      <c r="K89" s="50"/>
      <c r="L89" s="54">
        <f>J89+K89</f>
        <v>0</v>
      </c>
      <c r="M89" s="51">
        <v>1</v>
      </c>
      <c r="N89" s="50">
        <v>0</v>
      </c>
      <c r="O89" s="54">
        <f>M89+N89</f>
        <v>1</v>
      </c>
      <c r="P89" s="51">
        <v>0</v>
      </c>
      <c r="Q89" s="50">
        <v>0</v>
      </c>
      <c r="R89" s="49">
        <f>P89+Q89</f>
        <v>0</v>
      </c>
      <c r="S89" s="50">
        <v>0</v>
      </c>
      <c r="T89" s="50">
        <v>0</v>
      </c>
      <c r="U89" s="54">
        <f>S89+T89</f>
        <v>0</v>
      </c>
      <c r="V89" s="51"/>
      <c r="W89" s="50"/>
      <c r="X89" s="49">
        <f>V89+W89</f>
        <v>0</v>
      </c>
      <c r="Y89" s="48">
        <f t="shared" si="34"/>
        <v>1</v>
      </c>
      <c r="Z89" s="48">
        <f t="shared" si="34"/>
        <v>0</v>
      </c>
      <c r="AA89" s="47">
        <f t="shared" si="34"/>
        <v>1</v>
      </c>
    </row>
    <row r="90" spans="1:27" s="1" customFormat="1" ht="13.5" thickBot="1">
      <c r="A90" s="59" t="s">
        <v>83</v>
      </c>
      <c r="B90" s="60"/>
      <c r="C90" s="60"/>
      <c r="D90" s="92">
        <f t="shared" ref="D90:X90" si="35">SUBTOTAL(9,D88:D89)</f>
        <v>82</v>
      </c>
      <c r="E90" s="91">
        <f t="shared" si="35"/>
        <v>14</v>
      </c>
      <c r="F90" s="90">
        <f t="shared" si="35"/>
        <v>96</v>
      </c>
      <c r="G90" s="92">
        <f t="shared" si="35"/>
        <v>3</v>
      </c>
      <c r="H90" s="91">
        <f t="shared" si="35"/>
        <v>0</v>
      </c>
      <c r="I90" s="90">
        <f t="shared" si="35"/>
        <v>3</v>
      </c>
      <c r="J90" s="92">
        <f t="shared" si="35"/>
        <v>1</v>
      </c>
      <c r="K90" s="91">
        <f t="shared" si="35"/>
        <v>0</v>
      </c>
      <c r="L90" s="90">
        <f t="shared" si="35"/>
        <v>1</v>
      </c>
      <c r="M90" s="92">
        <f t="shared" si="35"/>
        <v>5</v>
      </c>
      <c r="N90" s="91">
        <f t="shared" si="35"/>
        <v>0</v>
      </c>
      <c r="O90" s="90">
        <f t="shared" si="35"/>
        <v>5</v>
      </c>
      <c r="P90" s="92">
        <f t="shared" si="35"/>
        <v>2</v>
      </c>
      <c r="Q90" s="91">
        <f t="shared" si="35"/>
        <v>0</v>
      </c>
      <c r="R90" s="90">
        <f t="shared" si="35"/>
        <v>2</v>
      </c>
      <c r="S90" s="92">
        <f t="shared" si="35"/>
        <v>0</v>
      </c>
      <c r="T90" s="91">
        <f t="shared" si="35"/>
        <v>0</v>
      </c>
      <c r="U90" s="90">
        <f t="shared" si="35"/>
        <v>0</v>
      </c>
      <c r="V90" s="92">
        <f t="shared" si="35"/>
        <v>4</v>
      </c>
      <c r="W90" s="91">
        <f t="shared" si="35"/>
        <v>2</v>
      </c>
      <c r="X90" s="90">
        <f t="shared" si="35"/>
        <v>6</v>
      </c>
      <c r="Y90" s="134">
        <f>D90+G90+J90+M90+P90+S90+V90</f>
        <v>97</v>
      </c>
      <c r="Z90" s="89">
        <f>E90+H90+K90+N90+Q90+T90+W90</f>
        <v>16</v>
      </c>
      <c r="AA90" s="88">
        <f>SUBTOTAL(9,AA88:AA89)</f>
        <v>113</v>
      </c>
    </row>
    <row r="91" spans="1:27">
      <c r="A91" s="16"/>
      <c r="B91" s="15"/>
      <c r="C91" s="15"/>
      <c r="D91" s="45"/>
      <c r="E91" s="44"/>
      <c r="F91" s="43"/>
      <c r="G91" s="44"/>
      <c r="H91" s="44"/>
      <c r="I91" s="44"/>
      <c r="J91" s="45"/>
      <c r="K91" s="44"/>
      <c r="L91" s="43"/>
      <c r="M91" s="45"/>
      <c r="N91" s="44"/>
      <c r="O91" s="44"/>
      <c r="P91" s="45"/>
      <c r="Q91" s="44"/>
      <c r="R91" s="43"/>
      <c r="S91" s="44"/>
      <c r="T91" s="44"/>
      <c r="U91" s="44"/>
      <c r="V91" s="45"/>
      <c r="W91" s="44"/>
      <c r="X91" s="43"/>
      <c r="Y91" s="42"/>
      <c r="Z91" s="42"/>
      <c r="AA91" s="41"/>
    </row>
    <row r="92" spans="1:27" s="2" customFormat="1">
      <c r="A92" s="16" t="s">
        <v>82</v>
      </c>
      <c r="B92" s="15">
        <v>4600</v>
      </c>
      <c r="C92" s="15">
        <v>7</v>
      </c>
      <c r="D92" s="80"/>
      <c r="E92" s="79"/>
      <c r="F92" s="12">
        <f>D92+E92</f>
        <v>0</v>
      </c>
      <c r="G92" s="79"/>
      <c r="H92" s="79"/>
      <c r="I92" s="12">
        <f>G92+H92</f>
        <v>0</v>
      </c>
      <c r="J92" s="80"/>
      <c r="K92" s="79"/>
      <c r="L92" s="12">
        <f>J92+K92</f>
        <v>0</v>
      </c>
      <c r="M92" s="73"/>
      <c r="N92" s="16"/>
      <c r="O92" s="12">
        <f>M92+N92</f>
        <v>0</v>
      </c>
      <c r="P92" s="73"/>
      <c r="Q92" s="16"/>
      <c r="R92" s="12">
        <f>P92+Q92</f>
        <v>0</v>
      </c>
      <c r="S92" s="16"/>
      <c r="T92" s="16"/>
      <c r="U92" s="12">
        <f>S92+T92</f>
        <v>0</v>
      </c>
      <c r="V92" s="80"/>
      <c r="W92" s="79"/>
      <c r="X92" s="12">
        <f>V92+W92</f>
        <v>0</v>
      </c>
      <c r="Y92" s="17">
        <f>D92+G92+J92+M92+P92+S92+V92</f>
        <v>0</v>
      </c>
      <c r="Z92" s="11">
        <f>E92+H92+K92+N92+Q92+T92+W92</f>
        <v>0</v>
      </c>
      <c r="AA92" s="10">
        <f>F92+I92+L92+O92+R92+U92+X92</f>
        <v>0</v>
      </c>
    </row>
    <row r="93" spans="1:27">
      <c r="A93" s="16"/>
      <c r="B93" s="15"/>
      <c r="C93" s="15"/>
      <c r="D93" s="45"/>
      <c r="E93" s="44"/>
      <c r="F93" s="43"/>
      <c r="G93" s="44"/>
      <c r="H93" s="44"/>
      <c r="I93" s="44"/>
      <c r="J93" s="45"/>
      <c r="K93" s="44"/>
      <c r="L93" s="43"/>
      <c r="M93" s="45"/>
      <c r="N93" s="44"/>
      <c r="O93" s="44"/>
      <c r="P93" s="45"/>
      <c r="Q93" s="44"/>
      <c r="R93" s="43"/>
      <c r="S93" s="44"/>
      <c r="T93" s="44"/>
      <c r="U93" s="44"/>
      <c r="V93" s="45"/>
      <c r="W93" s="44"/>
      <c r="X93" s="43"/>
      <c r="Y93" s="42"/>
      <c r="Z93" s="42"/>
      <c r="AA93" s="41"/>
    </row>
    <row r="94" spans="1:27" s="1" customFormat="1">
      <c r="A94" s="29" t="s">
        <v>81</v>
      </c>
      <c r="B94" s="222" t="s">
        <v>155</v>
      </c>
      <c r="C94" s="98">
        <v>7</v>
      </c>
      <c r="D94" s="51">
        <v>13</v>
      </c>
      <c r="E94" s="50">
        <v>10</v>
      </c>
      <c r="F94" s="49">
        <f>D94+E94</f>
        <v>23</v>
      </c>
      <c r="G94" s="97">
        <v>1</v>
      </c>
      <c r="H94" s="97">
        <v>2</v>
      </c>
      <c r="I94" s="96">
        <f>G94+H94</f>
        <v>3</v>
      </c>
      <c r="J94" s="51"/>
      <c r="K94" s="50"/>
      <c r="L94" s="49">
        <f>J94+K94</f>
        <v>0</v>
      </c>
      <c r="M94" s="51">
        <v>0</v>
      </c>
      <c r="N94" s="97">
        <v>1</v>
      </c>
      <c r="O94" s="96">
        <f>M94+N94</f>
        <v>1</v>
      </c>
      <c r="P94" s="51">
        <v>0</v>
      </c>
      <c r="Q94" s="50">
        <v>0</v>
      </c>
      <c r="R94" s="49">
        <f>P94+Q94</f>
        <v>0</v>
      </c>
      <c r="S94" s="97">
        <v>0</v>
      </c>
      <c r="T94" s="97">
        <v>0</v>
      </c>
      <c r="U94" s="96">
        <f>S94+T94</f>
        <v>0</v>
      </c>
      <c r="V94" s="51"/>
      <c r="W94" s="50"/>
      <c r="X94" s="49">
        <f>V94+W94</f>
        <v>0</v>
      </c>
      <c r="Y94" s="133">
        <f t="shared" ref="Y94:AA98" si="36">D94+G94+J94+M94+P94+S94+V94</f>
        <v>14</v>
      </c>
      <c r="Z94" s="133">
        <f t="shared" si="36"/>
        <v>13</v>
      </c>
      <c r="AA94" s="47">
        <f t="shared" si="36"/>
        <v>27</v>
      </c>
    </row>
    <row r="95" spans="1:27" s="1" customFormat="1">
      <c r="A95" s="29" t="s">
        <v>80</v>
      </c>
      <c r="B95" s="98" t="s">
        <v>79</v>
      </c>
      <c r="C95" s="98">
        <v>8</v>
      </c>
      <c r="D95" s="51">
        <v>51</v>
      </c>
      <c r="E95" s="50">
        <v>17</v>
      </c>
      <c r="F95" s="49">
        <f>D95+E95</f>
        <v>68</v>
      </c>
      <c r="G95" s="97">
        <v>6</v>
      </c>
      <c r="H95" s="97">
        <v>2</v>
      </c>
      <c r="I95" s="96">
        <f>G95+H95</f>
        <v>8</v>
      </c>
      <c r="J95" s="51">
        <v>0</v>
      </c>
      <c r="K95" s="50">
        <v>0</v>
      </c>
      <c r="L95" s="49">
        <f>J95+K95</f>
        <v>0</v>
      </c>
      <c r="M95" s="51">
        <v>1</v>
      </c>
      <c r="N95" s="97">
        <v>0</v>
      </c>
      <c r="O95" s="96">
        <f>M95+N95</f>
        <v>1</v>
      </c>
      <c r="P95" s="51">
        <v>0</v>
      </c>
      <c r="Q95" s="50">
        <v>0</v>
      </c>
      <c r="R95" s="49">
        <f>P95+Q95</f>
        <v>0</v>
      </c>
      <c r="S95" s="97">
        <v>0</v>
      </c>
      <c r="T95" s="97">
        <v>1</v>
      </c>
      <c r="U95" s="96">
        <f>S95+T95</f>
        <v>1</v>
      </c>
      <c r="V95" s="51">
        <v>4</v>
      </c>
      <c r="W95" s="50">
        <v>0</v>
      </c>
      <c r="X95" s="49">
        <f>V95+W95</f>
        <v>4</v>
      </c>
      <c r="Y95" s="133">
        <f t="shared" si="36"/>
        <v>62</v>
      </c>
      <c r="Z95" s="133">
        <f t="shared" si="36"/>
        <v>20</v>
      </c>
      <c r="AA95" s="47">
        <f t="shared" si="36"/>
        <v>82</v>
      </c>
    </row>
    <row r="96" spans="1:27" s="1" customFormat="1">
      <c r="A96" s="29" t="s">
        <v>78</v>
      </c>
      <c r="B96" s="98">
        <v>4660</v>
      </c>
      <c r="C96" s="98">
        <v>6</v>
      </c>
      <c r="D96" s="51"/>
      <c r="E96" s="50"/>
      <c r="F96" s="49">
        <f>D96+E96</f>
        <v>0</v>
      </c>
      <c r="G96" s="97"/>
      <c r="H96" s="97"/>
      <c r="I96" s="96">
        <f>G96+H96</f>
        <v>0</v>
      </c>
      <c r="J96" s="51"/>
      <c r="K96" s="50"/>
      <c r="L96" s="49">
        <f>J96+K96</f>
        <v>0</v>
      </c>
      <c r="M96" s="51"/>
      <c r="N96" s="97"/>
      <c r="O96" s="96">
        <f>M96+N96</f>
        <v>0</v>
      </c>
      <c r="P96" s="51"/>
      <c r="Q96" s="50"/>
      <c r="R96" s="49">
        <f>P96+Q96</f>
        <v>0</v>
      </c>
      <c r="S96" s="97"/>
      <c r="T96" s="97"/>
      <c r="U96" s="96">
        <f>S96+T96</f>
        <v>0</v>
      </c>
      <c r="V96" s="51"/>
      <c r="W96" s="50"/>
      <c r="X96" s="49">
        <f>V96+W96</f>
        <v>0</v>
      </c>
      <c r="Y96" s="133">
        <f t="shared" si="36"/>
        <v>0</v>
      </c>
      <c r="Z96" s="133">
        <f t="shared" si="36"/>
        <v>0</v>
      </c>
      <c r="AA96" s="47">
        <f t="shared" si="36"/>
        <v>0</v>
      </c>
    </row>
    <row r="97" spans="1:27" s="1" customFormat="1">
      <c r="A97" s="29" t="s">
        <v>77</v>
      </c>
      <c r="B97" s="98">
        <v>4670</v>
      </c>
      <c r="C97" s="98">
        <v>8</v>
      </c>
      <c r="D97" s="51">
        <v>2</v>
      </c>
      <c r="E97" s="50">
        <v>0</v>
      </c>
      <c r="F97" s="49">
        <f>D97+E97</f>
        <v>2</v>
      </c>
      <c r="G97" s="97">
        <v>2</v>
      </c>
      <c r="H97" s="97">
        <v>1</v>
      </c>
      <c r="I97" s="49">
        <f>G97+H97</f>
        <v>3</v>
      </c>
      <c r="J97" s="51"/>
      <c r="K97" s="50"/>
      <c r="L97" s="49">
        <f>J97+K97</f>
        <v>0</v>
      </c>
      <c r="M97" s="51">
        <v>0</v>
      </c>
      <c r="N97" s="97">
        <v>0</v>
      </c>
      <c r="O97" s="49">
        <f>M97+N97</f>
        <v>0</v>
      </c>
      <c r="P97" s="51">
        <v>1</v>
      </c>
      <c r="Q97" s="50">
        <v>0</v>
      </c>
      <c r="R97" s="49">
        <f>P97+Q97</f>
        <v>1</v>
      </c>
      <c r="S97" s="97">
        <v>0</v>
      </c>
      <c r="T97" s="97">
        <v>0</v>
      </c>
      <c r="U97" s="49">
        <f>S97+T97</f>
        <v>0</v>
      </c>
      <c r="V97" s="51"/>
      <c r="W97" s="50"/>
      <c r="X97" s="49">
        <f>V97+W97</f>
        <v>0</v>
      </c>
      <c r="Y97" s="133">
        <f t="shared" si="36"/>
        <v>5</v>
      </c>
      <c r="Z97" s="133">
        <f t="shared" si="36"/>
        <v>1</v>
      </c>
      <c r="AA97" s="47">
        <f t="shared" si="36"/>
        <v>6</v>
      </c>
    </row>
    <row r="98" spans="1:27" s="1" customFormat="1" ht="13.5" thickBot="1">
      <c r="A98" s="29" t="s">
        <v>76</v>
      </c>
      <c r="B98" s="98">
        <v>4951</v>
      </c>
      <c r="C98" s="98">
        <v>9</v>
      </c>
      <c r="D98" s="51">
        <v>5</v>
      </c>
      <c r="E98" s="50">
        <v>2</v>
      </c>
      <c r="F98" s="49">
        <f>D98+E98</f>
        <v>7</v>
      </c>
      <c r="G98" s="97">
        <v>0</v>
      </c>
      <c r="H98" s="97">
        <v>0</v>
      </c>
      <c r="I98" s="96">
        <f>G98+H98</f>
        <v>0</v>
      </c>
      <c r="J98" s="51">
        <v>0</v>
      </c>
      <c r="K98" s="50">
        <v>0</v>
      </c>
      <c r="L98" s="49">
        <f>J98+K98</f>
        <v>0</v>
      </c>
      <c r="M98" s="51"/>
      <c r="N98" s="97"/>
      <c r="O98" s="96">
        <f>M98+N98</f>
        <v>0</v>
      </c>
      <c r="P98" s="51"/>
      <c r="Q98" s="50"/>
      <c r="R98" s="49">
        <f>P98+Q98</f>
        <v>0</v>
      </c>
      <c r="S98" s="97"/>
      <c r="T98" s="97"/>
      <c r="U98" s="96">
        <f>S98+T98</f>
        <v>0</v>
      </c>
      <c r="V98" s="51"/>
      <c r="W98" s="50"/>
      <c r="X98" s="49">
        <f>V98+W98</f>
        <v>0</v>
      </c>
      <c r="Y98" s="133">
        <f t="shared" si="36"/>
        <v>5</v>
      </c>
      <c r="Z98" s="133">
        <f t="shared" si="36"/>
        <v>2</v>
      </c>
      <c r="AA98" s="47">
        <f t="shared" si="36"/>
        <v>7</v>
      </c>
    </row>
    <row r="99" spans="1:27" s="1" customFormat="1" ht="13.5" thickBot="1">
      <c r="A99" s="61" t="s">
        <v>75</v>
      </c>
      <c r="B99" s="60"/>
      <c r="C99" s="60"/>
      <c r="D99" s="92">
        <f t="shared" ref="D99:X99" si="37">SUBTOTAL(9,D94:D98)</f>
        <v>71</v>
      </c>
      <c r="E99" s="91">
        <f t="shared" si="37"/>
        <v>29</v>
      </c>
      <c r="F99" s="90">
        <f t="shared" si="37"/>
        <v>100</v>
      </c>
      <c r="G99" s="92">
        <f t="shared" si="37"/>
        <v>9</v>
      </c>
      <c r="H99" s="91">
        <f t="shared" si="37"/>
        <v>5</v>
      </c>
      <c r="I99" s="90">
        <f t="shared" si="37"/>
        <v>14</v>
      </c>
      <c r="J99" s="92">
        <f t="shared" si="37"/>
        <v>0</v>
      </c>
      <c r="K99" s="91">
        <f t="shared" si="37"/>
        <v>0</v>
      </c>
      <c r="L99" s="90">
        <f t="shared" si="37"/>
        <v>0</v>
      </c>
      <c r="M99" s="92">
        <f t="shared" si="37"/>
        <v>1</v>
      </c>
      <c r="N99" s="91">
        <f t="shared" si="37"/>
        <v>1</v>
      </c>
      <c r="O99" s="90">
        <f t="shared" si="37"/>
        <v>2</v>
      </c>
      <c r="P99" s="92">
        <f t="shared" si="37"/>
        <v>1</v>
      </c>
      <c r="Q99" s="91">
        <f t="shared" si="37"/>
        <v>0</v>
      </c>
      <c r="R99" s="90">
        <f t="shared" si="37"/>
        <v>1</v>
      </c>
      <c r="S99" s="91">
        <f t="shared" si="37"/>
        <v>0</v>
      </c>
      <c r="T99" s="91">
        <f t="shared" si="37"/>
        <v>1</v>
      </c>
      <c r="U99" s="90">
        <f t="shared" si="37"/>
        <v>1</v>
      </c>
      <c r="V99" s="92">
        <f t="shared" si="37"/>
        <v>4</v>
      </c>
      <c r="W99" s="91">
        <f t="shared" si="37"/>
        <v>0</v>
      </c>
      <c r="X99" s="90">
        <f t="shared" si="37"/>
        <v>4</v>
      </c>
      <c r="Y99" s="134">
        <f>D99+G99+J99+M99+P99+S99+V99</f>
        <v>86</v>
      </c>
      <c r="Z99" s="89">
        <f>E99+H99+K99+N99+Q99+T99+W99</f>
        <v>36</v>
      </c>
      <c r="AA99" s="88">
        <f>SUBTOTAL(9,AA94:AA98)</f>
        <v>122</v>
      </c>
    </row>
    <row r="100" spans="1:27">
      <c r="A100" s="16"/>
      <c r="B100" s="15"/>
      <c r="C100" s="15"/>
      <c r="D100" s="45"/>
      <c r="E100" s="44"/>
      <c r="F100" s="43"/>
      <c r="G100" s="44"/>
      <c r="H100" s="44"/>
      <c r="I100" s="44"/>
      <c r="J100" s="45"/>
      <c r="K100" s="44"/>
      <c r="L100" s="43"/>
      <c r="M100" s="45"/>
      <c r="N100" s="44"/>
      <c r="O100" s="44"/>
      <c r="P100" s="45"/>
      <c r="Q100" s="44"/>
      <c r="R100" s="43"/>
      <c r="S100" s="44"/>
      <c r="T100" s="44"/>
      <c r="U100" s="44"/>
      <c r="V100" s="45"/>
      <c r="W100" s="44"/>
      <c r="X100" s="43"/>
      <c r="Y100" s="42"/>
      <c r="Z100" s="42"/>
      <c r="AA100" s="41"/>
    </row>
    <row r="101" spans="1:27" s="1" customFormat="1">
      <c r="A101" s="46" t="s">
        <v>74</v>
      </c>
      <c r="B101" s="52">
        <v>4700</v>
      </c>
      <c r="C101" s="52">
        <v>7</v>
      </c>
      <c r="D101" s="51">
        <v>34</v>
      </c>
      <c r="E101" s="50">
        <v>0</v>
      </c>
      <c r="F101" s="49">
        <f>D101+E101</f>
        <v>34</v>
      </c>
      <c r="G101" s="50">
        <v>7</v>
      </c>
      <c r="H101" s="50">
        <v>0</v>
      </c>
      <c r="I101" s="54">
        <f>G101+H101</f>
        <v>7</v>
      </c>
      <c r="J101" s="51"/>
      <c r="K101" s="50"/>
      <c r="L101" s="49">
        <f>J101+K101</f>
        <v>0</v>
      </c>
      <c r="M101" s="51">
        <v>0</v>
      </c>
      <c r="N101" s="50">
        <v>0</v>
      </c>
      <c r="O101" s="96">
        <f>M101+N101</f>
        <v>0</v>
      </c>
      <c r="P101" s="51">
        <v>2</v>
      </c>
      <c r="Q101" s="50">
        <v>0</v>
      </c>
      <c r="R101" s="49">
        <f>P101+Q101</f>
        <v>2</v>
      </c>
      <c r="S101" s="50">
        <v>1</v>
      </c>
      <c r="T101" s="50">
        <v>0</v>
      </c>
      <c r="U101" s="54">
        <f>S101+T101</f>
        <v>1</v>
      </c>
      <c r="V101" s="51">
        <v>2</v>
      </c>
      <c r="W101" s="50">
        <v>0</v>
      </c>
      <c r="X101" s="49">
        <f>V101+W101</f>
        <v>2</v>
      </c>
      <c r="Y101" s="48">
        <f t="shared" ref="Y101:AA103" si="38">D101+G101+J101+M101+P101+S101+V101</f>
        <v>46</v>
      </c>
      <c r="Z101" s="48">
        <f t="shared" si="38"/>
        <v>0</v>
      </c>
      <c r="AA101" s="47">
        <f t="shared" si="38"/>
        <v>46</v>
      </c>
    </row>
    <row r="102" spans="1:27" s="1" customFormat="1">
      <c r="A102" s="46" t="s">
        <v>73</v>
      </c>
      <c r="B102" s="52">
        <v>4800</v>
      </c>
      <c r="C102" s="52">
        <v>7</v>
      </c>
      <c r="D102" s="51">
        <v>59</v>
      </c>
      <c r="E102" s="50">
        <v>5</v>
      </c>
      <c r="F102" s="49">
        <f>D102+E102</f>
        <v>64</v>
      </c>
      <c r="G102" s="50">
        <v>1</v>
      </c>
      <c r="H102" s="50">
        <v>0</v>
      </c>
      <c r="I102" s="54">
        <f>G102+H102</f>
        <v>1</v>
      </c>
      <c r="J102" s="51"/>
      <c r="K102" s="50"/>
      <c r="L102" s="49">
        <f>J102+K102</f>
        <v>0</v>
      </c>
      <c r="M102" s="51"/>
      <c r="N102" s="50"/>
      <c r="O102" s="54">
        <f>M102+N102</f>
        <v>0</v>
      </c>
      <c r="P102" s="51"/>
      <c r="Q102" s="50"/>
      <c r="R102" s="49">
        <f>P102+Q102</f>
        <v>0</v>
      </c>
      <c r="S102" s="50"/>
      <c r="T102" s="50"/>
      <c r="U102" s="54">
        <f>S102+T102</f>
        <v>0</v>
      </c>
      <c r="V102" s="51">
        <v>2</v>
      </c>
      <c r="W102" s="50">
        <v>0</v>
      </c>
      <c r="X102" s="49">
        <f>V102+W102</f>
        <v>2</v>
      </c>
      <c r="Y102" s="48">
        <f t="shared" si="38"/>
        <v>62</v>
      </c>
      <c r="Z102" s="48">
        <f t="shared" si="38"/>
        <v>5</v>
      </c>
      <c r="AA102" s="47">
        <f t="shared" si="38"/>
        <v>67</v>
      </c>
    </row>
    <row r="103" spans="1:27" s="1" customFormat="1" ht="13.5" thickBot="1">
      <c r="A103" s="46" t="s">
        <v>72</v>
      </c>
      <c r="B103" s="52">
        <v>4952</v>
      </c>
      <c r="C103" s="52">
        <v>9</v>
      </c>
      <c r="D103" s="51"/>
      <c r="E103" s="50"/>
      <c r="F103" s="49">
        <f>D103+E103</f>
        <v>0</v>
      </c>
      <c r="G103" s="50"/>
      <c r="H103" s="50"/>
      <c r="I103" s="49">
        <f>G103+H103</f>
        <v>0</v>
      </c>
      <c r="J103" s="51"/>
      <c r="K103" s="50"/>
      <c r="L103" s="49">
        <f>J103+K103</f>
        <v>0</v>
      </c>
      <c r="M103" s="51"/>
      <c r="N103" s="50"/>
      <c r="O103" s="49">
        <f>M103+N103</f>
        <v>0</v>
      </c>
      <c r="P103" s="51"/>
      <c r="Q103" s="50"/>
      <c r="R103" s="49">
        <f>P103+Q103</f>
        <v>0</v>
      </c>
      <c r="S103" s="50"/>
      <c r="T103" s="50"/>
      <c r="U103" s="49">
        <f>S103+T103</f>
        <v>0</v>
      </c>
      <c r="V103" s="51"/>
      <c r="W103" s="50"/>
      <c r="X103" s="49">
        <f>V103+W103</f>
        <v>0</v>
      </c>
      <c r="Y103" s="48">
        <f t="shared" si="38"/>
        <v>0</v>
      </c>
      <c r="Z103" s="48">
        <f t="shared" si="38"/>
        <v>0</v>
      </c>
      <c r="AA103" s="47">
        <f t="shared" si="38"/>
        <v>0</v>
      </c>
    </row>
    <row r="104" spans="1:27" s="1" customFormat="1" ht="13.5" thickBot="1">
      <c r="A104" s="59" t="s">
        <v>71</v>
      </c>
      <c r="B104" s="60"/>
      <c r="C104" s="60"/>
      <c r="D104" s="92">
        <f>SUBTOTAL(9,D101:D103)</f>
        <v>93</v>
      </c>
      <c r="E104" s="91">
        <f>SUBTOTAL(9,E101:E103)</f>
        <v>5</v>
      </c>
      <c r="F104" s="90">
        <f t="shared" ref="F104:X104" si="39">SUBTOTAL(9,F101:F102)</f>
        <v>98</v>
      </c>
      <c r="G104" s="91">
        <f t="shared" si="39"/>
        <v>8</v>
      </c>
      <c r="H104" s="91">
        <f t="shared" si="39"/>
        <v>0</v>
      </c>
      <c r="I104" s="91">
        <f t="shared" si="39"/>
        <v>8</v>
      </c>
      <c r="J104" s="92">
        <f t="shared" si="39"/>
        <v>0</v>
      </c>
      <c r="K104" s="91">
        <f t="shared" si="39"/>
        <v>0</v>
      </c>
      <c r="L104" s="90">
        <f t="shared" si="39"/>
        <v>0</v>
      </c>
      <c r="M104" s="92">
        <f t="shared" si="39"/>
        <v>0</v>
      </c>
      <c r="N104" s="91">
        <f t="shared" si="39"/>
        <v>0</v>
      </c>
      <c r="O104" s="91">
        <f t="shared" si="39"/>
        <v>0</v>
      </c>
      <c r="P104" s="92">
        <f t="shared" si="39"/>
        <v>2</v>
      </c>
      <c r="Q104" s="91">
        <f t="shared" si="39"/>
        <v>0</v>
      </c>
      <c r="R104" s="90">
        <f t="shared" si="39"/>
        <v>2</v>
      </c>
      <c r="S104" s="91">
        <f t="shared" si="39"/>
        <v>1</v>
      </c>
      <c r="T104" s="91">
        <f t="shared" si="39"/>
        <v>0</v>
      </c>
      <c r="U104" s="91">
        <f t="shared" si="39"/>
        <v>1</v>
      </c>
      <c r="V104" s="92">
        <f t="shared" si="39"/>
        <v>4</v>
      </c>
      <c r="W104" s="91">
        <f t="shared" si="39"/>
        <v>0</v>
      </c>
      <c r="X104" s="90">
        <f t="shared" si="39"/>
        <v>4</v>
      </c>
      <c r="Y104" s="89">
        <f>D104+G104+J104+M104+P104+S104+V104</f>
        <v>108</v>
      </c>
      <c r="Z104" s="89">
        <f>E104+H104+K104+N104+Q104+T104+W104</f>
        <v>5</v>
      </c>
      <c r="AA104" s="88">
        <f>SUBTOTAL(9,AA101:AA103)</f>
        <v>113</v>
      </c>
    </row>
    <row r="105" spans="1:27">
      <c r="A105" s="29"/>
      <c r="B105" s="28"/>
      <c r="C105" s="28"/>
      <c r="D105" s="45"/>
      <c r="E105" s="44"/>
      <c r="F105" s="43"/>
      <c r="G105" s="104"/>
      <c r="H105" s="104"/>
      <c r="I105" s="104"/>
      <c r="J105" s="45"/>
      <c r="K105" s="44"/>
      <c r="L105" s="43"/>
      <c r="M105" s="45"/>
      <c r="N105" s="104"/>
      <c r="O105" s="104"/>
      <c r="P105" s="45"/>
      <c r="Q105" s="44"/>
      <c r="R105" s="43"/>
      <c r="S105" s="104"/>
      <c r="T105" s="104"/>
      <c r="U105" s="104"/>
      <c r="V105" s="45"/>
      <c r="W105" s="44"/>
      <c r="X105" s="43"/>
      <c r="Y105" s="103"/>
      <c r="Z105" s="103"/>
      <c r="AA105" s="41"/>
    </row>
    <row r="106" spans="1:27" s="105" customFormat="1">
      <c r="A106" s="110" t="s">
        <v>70</v>
      </c>
      <c r="B106" s="28">
        <v>4900</v>
      </c>
      <c r="C106" s="28">
        <v>7</v>
      </c>
      <c r="D106" s="80">
        <v>13</v>
      </c>
      <c r="E106" s="79">
        <v>4</v>
      </c>
      <c r="F106" s="12">
        <f>D106+E106</f>
        <v>17</v>
      </c>
      <c r="G106" s="144">
        <v>4</v>
      </c>
      <c r="H106" s="144">
        <v>0</v>
      </c>
      <c r="I106" s="143">
        <f>G106+H106</f>
        <v>4</v>
      </c>
      <c r="J106" s="80">
        <v>0</v>
      </c>
      <c r="K106" s="79">
        <v>1</v>
      </c>
      <c r="L106" s="12">
        <f>J106+K106</f>
        <v>1</v>
      </c>
      <c r="M106" s="80">
        <v>0</v>
      </c>
      <c r="N106" s="144">
        <v>1</v>
      </c>
      <c r="O106" s="143">
        <f>M106+N106</f>
        <v>1</v>
      </c>
      <c r="P106" s="80">
        <v>1</v>
      </c>
      <c r="Q106" s="79">
        <v>0</v>
      </c>
      <c r="R106" s="12">
        <f>P106+Q106</f>
        <v>1</v>
      </c>
      <c r="S106" s="144">
        <v>0</v>
      </c>
      <c r="T106" s="144">
        <v>0</v>
      </c>
      <c r="U106" s="143">
        <f>S106+T106</f>
        <v>0</v>
      </c>
      <c r="V106" s="80">
        <v>0</v>
      </c>
      <c r="W106" s="79">
        <v>0</v>
      </c>
      <c r="X106" s="12">
        <f>V106+W106</f>
        <v>0</v>
      </c>
      <c r="Y106" s="142">
        <f>D106+G106+J106+M106+P106+S106+V106</f>
        <v>18</v>
      </c>
      <c r="Z106" s="142">
        <f>E106+H106+K106+N106+Q106+T106+W106</f>
        <v>6</v>
      </c>
      <c r="AA106" s="10">
        <f>F106+I106+L106+O106+R106+U106+X106</f>
        <v>24</v>
      </c>
    </row>
    <row r="107" spans="1:27">
      <c r="A107" s="29"/>
      <c r="B107" s="28"/>
      <c r="C107" s="28"/>
      <c r="D107" s="45"/>
      <c r="E107" s="44"/>
      <c r="F107" s="43"/>
      <c r="G107" s="104"/>
      <c r="H107" s="104"/>
      <c r="I107" s="104"/>
      <c r="J107" s="45"/>
      <c r="K107" s="44"/>
      <c r="L107" s="43"/>
      <c r="M107" s="45"/>
      <c r="N107" s="104"/>
      <c r="O107" s="104"/>
      <c r="P107" s="45"/>
      <c r="Q107" s="44"/>
      <c r="R107" s="43"/>
      <c r="S107" s="104"/>
      <c r="T107" s="104"/>
      <c r="U107" s="104"/>
      <c r="V107" s="45"/>
      <c r="W107" s="44"/>
      <c r="X107" s="43"/>
      <c r="Y107" s="103"/>
      <c r="Z107" s="103"/>
      <c r="AA107" s="41"/>
    </row>
    <row r="108" spans="1:27" s="1" customFormat="1">
      <c r="A108" s="29" t="s">
        <v>69</v>
      </c>
      <c r="B108" s="98">
        <v>4500</v>
      </c>
      <c r="C108" s="98">
        <v>7</v>
      </c>
      <c r="D108" s="51">
        <v>63</v>
      </c>
      <c r="E108" s="50">
        <v>5</v>
      </c>
      <c r="F108" s="49">
        <f>D108+E108</f>
        <v>68</v>
      </c>
      <c r="G108" s="97">
        <v>3</v>
      </c>
      <c r="H108" s="97">
        <v>1</v>
      </c>
      <c r="I108" s="96">
        <f>G108+H108</f>
        <v>4</v>
      </c>
      <c r="J108" s="51"/>
      <c r="K108" s="50"/>
      <c r="L108" s="96">
        <f>J108+K108</f>
        <v>0</v>
      </c>
      <c r="M108" s="51">
        <v>0</v>
      </c>
      <c r="N108" s="97">
        <v>1</v>
      </c>
      <c r="O108" s="96">
        <f>M108+N108</f>
        <v>1</v>
      </c>
      <c r="P108" s="51">
        <v>1</v>
      </c>
      <c r="Q108" s="50">
        <v>0</v>
      </c>
      <c r="R108" s="49">
        <f>P108+Q108</f>
        <v>1</v>
      </c>
      <c r="S108" s="97">
        <v>2</v>
      </c>
      <c r="T108" s="97">
        <v>1</v>
      </c>
      <c r="U108" s="96">
        <f>S108+T108</f>
        <v>3</v>
      </c>
      <c r="V108" s="51">
        <v>4</v>
      </c>
      <c r="W108" s="50">
        <v>1</v>
      </c>
      <c r="X108" s="49">
        <f>V108+W108</f>
        <v>5</v>
      </c>
      <c r="Y108" s="133">
        <f t="shared" ref="Y108:AA111" si="40">D108+G108+J108+M108+P108+S108+V108</f>
        <v>73</v>
      </c>
      <c r="Z108" s="133">
        <f t="shared" si="40"/>
        <v>9</v>
      </c>
      <c r="AA108" s="47">
        <f t="shared" si="40"/>
        <v>82</v>
      </c>
    </row>
    <row r="109" spans="1:27" s="1" customFormat="1">
      <c r="A109" s="29" t="s">
        <v>68</v>
      </c>
      <c r="B109" s="98">
        <v>4550</v>
      </c>
      <c r="C109" s="98">
        <v>6</v>
      </c>
      <c r="D109" s="51"/>
      <c r="E109" s="50"/>
      <c r="F109" s="49">
        <f>D109+E109</f>
        <v>0</v>
      </c>
      <c r="G109" s="97"/>
      <c r="H109" s="97"/>
      <c r="I109" s="96">
        <f>G109+H109</f>
        <v>0</v>
      </c>
      <c r="J109" s="51"/>
      <c r="K109" s="50"/>
      <c r="L109" s="96">
        <f>J109+K109</f>
        <v>0</v>
      </c>
      <c r="M109" s="51"/>
      <c r="N109" s="97"/>
      <c r="O109" s="96">
        <f>M109+N109</f>
        <v>0</v>
      </c>
      <c r="P109" s="51"/>
      <c r="Q109" s="50"/>
      <c r="R109" s="49">
        <f>P109+Q109</f>
        <v>0</v>
      </c>
      <c r="S109" s="97"/>
      <c r="T109" s="97"/>
      <c r="U109" s="96">
        <f>S109+T109</f>
        <v>0</v>
      </c>
      <c r="V109" s="51"/>
      <c r="W109" s="50"/>
      <c r="X109" s="49">
        <f>V109+W109</f>
        <v>0</v>
      </c>
      <c r="Y109" s="133">
        <f t="shared" si="40"/>
        <v>0</v>
      </c>
      <c r="Z109" s="133">
        <f t="shared" si="40"/>
        <v>0</v>
      </c>
      <c r="AA109" s="47">
        <f t="shared" si="40"/>
        <v>0</v>
      </c>
    </row>
    <row r="110" spans="1:27" s="1" customFormat="1">
      <c r="A110" s="29" t="s">
        <v>67</v>
      </c>
      <c r="B110" s="98">
        <v>4560</v>
      </c>
      <c r="C110" s="98">
        <v>8</v>
      </c>
      <c r="D110" s="51"/>
      <c r="E110" s="50"/>
      <c r="F110" s="49">
        <f>D110+E110</f>
        <v>0</v>
      </c>
      <c r="G110" s="97"/>
      <c r="H110" s="97"/>
      <c r="I110" s="96">
        <f>G110+H110</f>
        <v>0</v>
      </c>
      <c r="J110" s="51"/>
      <c r="K110" s="50"/>
      <c r="L110" s="96">
        <f>J110+K110</f>
        <v>0</v>
      </c>
      <c r="M110" s="51"/>
      <c r="N110" s="97"/>
      <c r="O110" s="96">
        <f>M110+N110</f>
        <v>0</v>
      </c>
      <c r="P110" s="51"/>
      <c r="Q110" s="50"/>
      <c r="R110" s="49">
        <f>P110+Q110</f>
        <v>0</v>
      </c>
      <c r="S110" s="97"/>
      <c r="T110" s="97"/>
      <c r="U110" s="96">
        <f>S110+T110</f>
        <v>0</v>
      </c>
      <c r="V110" s="51"/>
      <c r="W110" s="50"/>
      <c r="X110" s="49">
        <f>V110+W110</f>
        <v>0</v>
      </c>
      <c r="Y110" s="133">
        <f t="shared" si="40"/>
        <v>0</v>
      </c>
      <c r="Z110" s="133">
        <f t="shared" si="40"/>
        <v>0</v>
      </c>
      <c r="AA110" s="47">
        <f t="shared" si="40"/>
        <v>0</v>
      </c>
    </row>
    <row r="111" spans="1:27" s="1" customFormat="1" ht="13.5" thickBot="1">
      <c r="A111" s="29" t="s">
        <v>66</v>
      </c>
      <c r="B111" s="98">
        <v>4940</v>
      </c>
      <c r="C111" s="98">
        <v>9</v>
      </c>
      <c r="D111" s="51">
        <v>1</v>
      </c>
      <c r="E111" s="50">
        <v>0</v>
      </c>
      <c r="F111" s="49">
        <f>D111+E111</f>
        <v>1</v>
      </c>
      <c r="G111" s="97">
        <v>1</v>
      </c>
      <c r="H111" s="97">
        <v>0</v>
      </c>
      <c r="I111" s="96">
        <f>G111+H111</f>
        <v>1</v>
      </c>
      <c r="J111" s="51">
        <v>0</v>
      </c>
      <c r="K111" s="50">
        <v>0</v>
      </c>
      <c r="L111" s="49">
        <f>J111+K111</f>
        <v>0</v>
      </c>
      <c r="M111" s="51"/>
      <c r="N111" s="97"/>
      <c r="O111" s="96">
        <f>M111+N111</f>
        <v>0</v>
      </c>
      <c r="P111" s="51"/>
      <c r="Q111" s="50"/>
      <c r="R111" s="49">
        <f>P111+Q111</f>
        <v>0</v>
      </c>
      <c r="S111" s="97"/>
      <c r="T111" s="97"/>
      <c r="U111" s="96">
        <f>S111+T111</f>
        <v>0</v>
      </c>
      <c r="V111" s="51">
        <v>1</v>
      </c>
      <c r="W111" s="50">
        <v>0</v>
      </c>
      <c r="X111" s="49">
        <f>V111+W111</f>
        <v>1</v>
      </c>
      <c r="Y111" s="133">
        <f t="shared" si="40"/>
        <v>3</v>
      </c>
      <c r="Z111" s="133">
        <f t="shared" si="40"/>
        <v>0</v>
      </c>
      <c r="AA111" s="47">
        <f t="shared" si="40"/>
        <v>3</v>
      </c>
    </row>
    <row r="112" spans="1:27" s="1" customFormat="1" ht="13.5" thickBot="1">
      <c r="A112" s="59" t="s">
        <v>65</v>
      </c>
      <c r="B112" s="60"/>
      <c r="C112" s="60"/>
      <c r="D112" s="92">
        <f t="shared" ref="D112:X112" si="41">SUBTOTAL(9,D108:D111)</f>
        <v>64</v>
      </c>
      <c r="E112" s="91">
        <f t="shared" si="41"/>
        <v>5</v>
      </c>
      <c r="F112" s="90">
        <f t="shared" si="41"/>
        <v>69</v>
      </c>
      <c r="G112" s="92">
        <f t="shared" si="41"/>
        <v>4</v>
      </c>
      <c r="H112" s="91">
        <f t="shared" si="41"/>
        <v>1</v>
      </c>
      <c r="I112" s="90">
        <f t="shared" si="41"/>
        <v>5</v>
      </c>
      <c r="J112" s="92">
        <f t="shared" si="41"/>
        <v>0</v>
      </c>
      <c r="K112" s="91">
        <f t="shared" si="41"/>
        <v>0</v>
      </c>
      <c r="L112" s="90">
        <f t="shared" si="41"/>
        <v>0</v>
      </c>
      <c r="M112" s="92">
        <f t="shared" si="41"/>
        <v>0</v>
      </c>
      <c r="N112" s="91">
        <f t="shared" si="41"/>
        <v>1</v>
      </c>
      <c r="O112" s="90">
        <f t="shared" si="41"/>
        <v>1</v>
      </c>
      <c r="P112" s="92">
        <f t="shared" si="41"/>
        <v>1</v>
      </c>
      <c r="Q112" s="91">
        <f t="shared" si="41"/>
        <v>0</v>
      </c>
      <c r="R112" s="90">
        <f t="shared" si="41"/>
        <v>1</v>
      </c>
      <c r="S112" s="92">
        <f t="shared" si="41"/>
        <v>2</v>
      </c>
      <c r="T112" s="91">
        <f t="shared" si="41"/>
        <v>1</v>
      </c>
      <c r="U112" s="90">
        <f t="shared" si="41"/>
        <v>3</v>
      </c>
      <c r="V112" s="92">
        <f t="shared" si="41"/>
        <v>5</v>
      </c>
      <c r="W112" s="91">
        <f t="shared" si="41"/>
        <v>1</v>
      </c>
      <c r="X112" s="90">
        <f t="shared" si="41"/>
        <v>6</v>
      </c>
      <c r="Y112" s="89">
        <f>D112+G112+J112+M112+P112+S112+V112</f>
        <v>76</v>
      </c>
      <c r="Z112" s="89">
        <f>E112+H112+K112+N112+Q112+T112+W112</f>
        <v>9</v>
      </c>
      <c r="AA112" s="88">
        <f>SUM(AA108:AA111)</f>
        <v>85</v>
      </c>
    </row>
    <row r="113" spans="1:27">
      <c r="A113" s="29"/>
      <c r="B113" s="28"/>
      <c r="C113" s="28"/>
      <c r="D113" s="45"/>
      <c r="E113" s="44"/>
      <c r="F113" s="43"/>
      <c r="G113" s="104"/>
      <c r="H113" s="104"/>
      <c r="I113" s="104"/>
      <c r="J113" s="45"/>
      <c r="K113" s="44"/>
      <c r="L113" s="43"/>
      <c r="M113" s="45"/>
      <c r="N113" s="104"/>
      <c r="O113" s="104"/>
      <c r="P113" s="45"/>
      <c r="Q113" s="44"/>
      <c r="R113" s="43"/>
      <c r="S113" s="104"/>
      <c r="T113" s="104"/>
      <c r="U113" s="104"/>
      <c r="V113" s="45"/>
      <c r="W113" s="44"/>
      <c r="X113" s="43"/>
      <c r="Y113" s="103"/>
      <c r="Z113" s="103"/>
      <c r="AA113" s="41"/>
    </row>
    <row r="114" spans="1:27" s="105" customFormat="1">
      <c r="A114" s="110" t="s">
        <v>64</v>
      </c>
      <c r="B114" s="28">
        <v>4120</v>
      </c>
      <c r="C114" s="28">
        <v>7</v>
      </c>
      <c r="D114" s="80">
        <v>15</v>
      </c>
      <c r="E114" s="79">
        <v>1</v>
      </c>
      <c r="F114" s="12">
        <f>D114+E114</f>
        <v>16</v>
      </c>
      <c r="G114" s="144"/>
      <c r="H114" s="144"/>
      <c r="I114" s="143">
        <f>G114+H114</f>
        <v>0</v>
      </c>
      <c r="J114" s="80"/>
      <c r="K114" s="79"/>
      <c r="L114" s="12">
        <f>J114+K114</f>
        <v>0</v>
      </c>
      <c r="M114" s="80">
        <v>1</v>
      </c>
      <c r="N114" s="144">
        <v>1</v>
      </c>
      <c r="O114" s="143">
        <f>M114+N114</f>
        <v>2</v>
      </c>
      <c r="P114" s="80">
        <v>0</v>
      </c>
      <c r="Q114" s="79">
        <v>0</v>
      </c>
      <c r="R114" s="12">
        <f>P114+Q114</f>
        <v>0</v>
      </c>
      <c r="S114" s="144">
        <v>0</v>
      </c>
      <c r="T114" s="144">
        <v>0</v>
      </c>
      <c r="U114" s="143">
        <f>S114+T114</f>
        <v>0</v>
      </c>
      <c r="V114" s="80">
        <v>1</v>
      </c>
      <c r="W114" s="79">
        <v>0</v>
      </c>
      <c r="X114" s="12">
        <f>V114+W114</f>
        <v>1</v>
      </c>
      <c r="Y114" s="142">
        <f t="shared" ref="Y114:AA116" si="42">D114+G114+J114+M114+P114+S114+V114</f>
        <v>17</v>
      </c>
      <c r="Z114" s="142">
        <f t="shared" si="42"/>
        <v>2</v>
      </c>
      <c r="AA114" s="10">
        <f t="shared" si="42"/>
        <v>19</v>
      </c>
    </row>
    <row r="115" spans="1:27" s="105" customFormat="1">
      <c r="A115" s="110" t="s">
        <v>63</v>
      </c>
      <c r="B115" s="28">
        <v>4220</v>
      </c>
      <c r="C115" s="28">
        <v>7</v>
      </c>
      <c r="D115" s="80">
        <v>16</v>
      </c>
      <c r="E115" s="79">
        <v>15</v>
      </c>
      <c r="F115" s="12">
        <f>D115+E115</f>
        <v>31</v>
      </c>
      <c r="G115" s="144">
        <v>1</v>
      </c>
      <c r="H115" s="144">
        <v>0</v>
      </c>
      <c r="I115" s="143">
        <f>G115+H115</f>
        <v>1</v>
      </c>
      <c r="J115" s="80"/>
      <c r="K115" s="79"/>
      <c r="L115" s="12">
        <f>J115+K115</f>
        <v>0</v>
      </c>
      <c r="M115" s="80"/>
      <c r="N115" s="144"/>
      <c r="O115" s="143">
        <f>M115+N115</f>
        <v>0</v>
      </c>
      <c r="P115" s="80"/>
      <c r="Q115" s="79"/>
      <c r="R115" s="12">
        <f>P115+Q115</f>
        <v>0</v>
      </c>
      <c r="S115" s="144"/>
      <c r="T115" s="144"/>
      <c r="U115" s="143">
        <f>S115+T115</f>
        <v>0</v>
      </c>
      <c r="V115" s="80"/>
      <c r="W115" s="79"/>
      <c r="X115" s="12">
        <f>V115+W115</f>
        <v>0</v>
      </c>
      <c r="Y115" s="142">
        <f t="shared" si="42"/>
        <v>17</v>
      </c>
      <c r="Z115" s="142">
        <f t="shared" si="42"/>
        <v>15</v>
      </c>
      <c r="AA115" s="10">
        <f t="shared" si="42"/>
        <v>32</v>
      </c>
    </row>
    <row r="116" spans="1:27" s="105" customFormat="1" ht="13.5" thickBot="1">
      <c r="A116" s="110" t="s">
        <v>62</v>
      </c>
      <c r="B116" s="28">
        <v>4620</v>
      </c>
      <c r="C116" s="28">
        <v>7</v>
      </c>
      <c r="D116" s="80">
        <v>20</v>
      </c>
      <c r="E116" s="79">
        <v>5</v>
      </c>
      <c r="F116" s="12">
        <f>D116+E116</f>
        <v>25</v>
      </c>
      <c r="G116" s="144"/>
      <c r="H116" s="144"/>
      <c r="I116" s="143">
        <f>G116+H116</f>
        <v>0</v>
      </c>
      <c r="J116" s="80"/>
      <c r="K116" s="79"/>
      <c r="L116" s="12">
        <f>J116+K116</f>
        <v>0</v>
      </c>
      <c r="M116" s="80"/>
      <c r="N116" s="144"/>
      <c r="O116" s="143">
        <f>M116+N116</f>
        <v>0</v>
      </c>
      <c r="P116" s="80"/>
      <c r="Q116" s="79"/>
      <c r="R116" s="12">
        <f>P116+Q116</f>
        <v>0</v>
      </c>
      <c r="S116" s="144"/>
      <c r="T116" s="144"/>
      <c r="U116" s="143">
        <f>S116+T116</f>
        <v>0</v>
      </c>
      <c r="V116" s="80">
        <v>1</v>
      </c>
      <c r="W116" s="79"/>
      <c r="X116" s="12">
        <f>V116+W116</f>
        <v>1</v>
      </c>
      <c r="Y116" s="142">
        <f t="shared" si="42"/>
        <v>21</v>
      </c>
      <c r="Z116" s="142">
        <f t="shared" si="42"/>
        <v>5</v>
      </c>
      <c r="AA116" s="10">
        <f t="shared" si="42"/>
        <v>26</v>
      </c>
    </row>
    <row r="117" spans="1:27" s="1" customFormat="1" ht="13.5" thickBot="1">
      <c r="A117" s="59" t="s">
        <v>61</v>
      </c>
      <c r="B117" s="60"/>
      <c r="C117" s="60"/>
      <c r="D117" s="92">
        <f t="shared" ref="D117:X117" si="43">SUBTOTAL(9,D114:D116)</f>
        <v>51</v>
      </c>
      <c r="E117" s="91">
        <f t="shared" si="43"/>
        <v>21</v>
      </c>
      <c r="F117" s="90">
        <f t="shared" si="43"/>
        <v>72</v>
      </c>
      <c r="G117" s="92">
        <f t="shared" si="43"/>
        <v>1</v>
      </c>
      <c r="H117" s="91">
        <f t="shared" si="43"/>
        <v>0</v>
      </c>
      <c r="I117" s="90">
        <f t="shared" si="43"/>
        <v>1</v>
      </c>
      <c r="J117" s="92">
        <f t="shared" si="43"/>
        <v>0</v>
      </c>
      <c r="K117" s="91">
        <f t="shared" si="43"/>
        <v>0</v>
      </c>
      <c r="L117" s="90">
        <f t="shared" si="43"/>
        <v>0</v>
      </c>
      <c r="M117" s="92">
        <f t="shared" si="43"/>
        <v>1</v>
      </c>
      <c r="N117" s="91">
        <f t="shared" si="43"/>
        <v>1</v>
      </c>
      <c r="O117" s="90">
        <f t="shared" si="43"/>
        <v>2</v>
      </c>
      <c r="P117" s="92">
        <f t="shared" si="43"/>
        <v>0</v>
      </c>
      <c r="Q117" s="91">
        <f t="shared" si="43"/>
        <v>0</v>
      </c>
      <c r="R117" s="90">
        <f t="shared" si="43"/>
        <v>0</v>
      </c>
      <c r="S117" s="91">
        <f t="shared" si="43"/>
        <v>0</v>
      </c>
      <c r="T117" s="91">
        <f t="shared" si="43"/>
        <v>0</v>
      </c>
      <c r="U117" s="91">
        <f t="shared" si="43"/>
        <v>0</v>
      </c>
      <c r="V117" s="92">
        <f t="shared" si="43"/>
        <v>2</v>
      </c>
      <c r="W117" s="91">
        <f t="shared" si="43"/>
        <v>0</v>
      </c>
      <c r="X117" s="90">
        <f t="shared" si="43"/>
        <v>2</v>
      </c>
      <c r="Y117" s="134">
        <f>D117+G117+J117+M117+P117+S117+V117</f>
        <v>55</v>
      </c>
      <c r="Z117" s="89">
        <f>E117+H117+K117+N117+Q117+T117+W117</f>
        <v>22</v>
      </c>
      <c r="AA117" s="88">
        <f>SUM(AA114:AA116)</f>
        <v>77</v>
      </c>
    </row>
    <row r="118" spans="1:27" s="1" customFormat="1" ht="13.5" thickBot="1">
      <c r="A118" s="29"/>
      <c r="B118" s="28"/>
      <c r="C118" s="28"/>
      <c r="D118" s="73"/>
      <c r="E118" s="16"/>
      <c r="F118" s="152"/>
      <c r="G118" s="110"/>
      <c r="H118" s="110"/>
      <c r="I118" s="110"/>
      <c r="J118" s="73"/>
      <c r="K118" s="16"/>
      <c r="L118" s="152"/>
      <c r="M118" s="73"/>
      <c r="N118" s="110"/>
      <c r="O118" s="110"/>
      <c r="P118" s="73"/>
      <c r="Q118" s="16"/>
      <c r="R118" s="152"/>
      <c r="S118" s="110"/>
      <c r="T118" s="110"/>
      <c r="U118" s="110"/>
      <c r="V118" s="73"/>
      <c r="W118" s="16"/>
      <c r="X118" s="152"/>
      <c r="Y118" s="151"/>
      <c r="Z118" s="151"/>
      <c r="AA118" s="150"/>
    </row>
    <row r="119" spans="1:27" s="1" customFormat="1" ht="13.5" thickBot="1">
      <c r="A119" s="148" t="s">
        <v>60</v>
      </c>
      <c r="B119" s="149"/>
      <c r="C119" s="149"/>
      <c r="D119" s="148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6"/>
      <c r="AA119" s="145"/>
    </row>
    <row r="120" spans="1:27" s="1" customFormat="1">
      <c r="A120" s="110" t="s">
        <v>5</v>
      </c>
      <c r="B120" s="28"/>
      <c r="C120" s="14">
        <v>7</v>
      </c>
      <c r="D120" s="110">
        <f t="shared" ref="D120:AA120" si="44">D115+D94+D116+D88+D101+D102+D106+D108+D92+D114</f>
        <v>315</v>
      </c>
      <c r="E120" s="110">
        <f t="shared" si="44"/>
        <v>59</v>
      </c>
      <c r="F120" s="12">
        <f t="shared" si="44"/>
        <v>374</v>
      </c>
      <c r="G120" s="110">
        <f t="shared" si="44"/>
        <v>20</v>
      </c>
      <c r="H120" s="110">
        <f t="shared" si="44"/>
        <v>3</v>
      </c>
      <c r="I120" s="12">
        <f t="shared" si="44"/>
        <v>23</v>
      </c>
      <c r="J120" s="110">
        <f t="shared" si="44"/>
        <v>1</v>
      </c>
      <c r="K120" s="110">
        <f t="shared" si="44"/>
        <v>1</v>
      </c>
      <c r="L120" s="12">
        <f t="shared" si="44"/>
        <v>2</v>
      </c>
      <c r="M120" s="110">
        <f t="shared" si="44"/>
        <v>5</v>
      </c>
      <c r="N120" s="110">
        <f t="shared" si="44"/>
        <v>4</v>
      </c>
      <c r="O120" s="12">
        <f t="shared" si="44"/>
        <v>9</v>
      </c>
      <c r="P120" s="110">
        <f t="shared" si="44"/>
        <v>6</v>
      </c>
      <c r="Q120" s="110">
        <f t="shared" si="44"/>
        <v>0</v>
      </c>
      <c r="R120" s="12">
        <f t="shared" si="44"/>
        <v>6</v>
      </c>
      <c r="S120" s="110">
        <f t="shared" si="44"/>
        <v>3</v>
      </c>
      <c r="T120" s="110">
        <f t="shared" si="44"/>
        <v>1</v>
      </c>
      <c r="U120" s="12">
        <f t="shared" si="44"/>
        <v>4</v>
      </c>
      <c r="V120" s="110">
        <f t="shared" si="44"/>
        <v>14</v>
      </c>
      <c r="W120" s="110">
        <f t="shared" si="44"/>
        <v>3</v>
      </c>
      <c r="X120" s="12">
        <f t="shared" si="44"/>
        <v>17</v>
      </c>
      <c r="Y120" s="143">
        <f t="shared" si="44"/>
        <v>364</v>
      </c>
      <c r="Z120" s="143">
        <f t="shared" si="44"/>
        <v>71</v>
      </c>
      <c r="AA120" s="12">
        <f t="shared" si="44"/>
        <v>435</v>
      </c>
    </row>
    <row r="121" spans="1:27" s="1" customFormat="1">
      <c r="A121" s="110" t="s">
        <v>59</v>
      </c>
      <c r="B121" s="28"/>
      <c r="C121" s="14" t="s">
        <v>58</v>
      </c>
      <c r="D121" s="73">
        <f t="shared" ref="D121:AA121" si="45">D96+D97+D109+D110</f>
        <v>2</v>
      </c>
      <c r="E121" s="16">
        <f t="shared" si="45"/>
        <v>0</v>
      </c>
      <c r="F121" s="12">
        <f t="shared" si="45"/>
        <v>2</v>
      </c>
      <c r="G121" s="16">
        <f t="shared" si="45"/>
        <v>2</v>
      </c>
      <c r="H121" s="16">
        <f t="shared" si="45"/>
        <v>1</v>
      </c>
      <c r="I121" s="13">
        <f t="shared" si="45"/>
        <v>3</v>
      </c>
      <c r="J121" s="73">
        <f t="shared" si="45"/>
        <v>0</v>
      </c>
      <c r="K121" s="16">
        <f t="shared" si="45"/>
        <v>0</v>
      </c>
      <c r="L121" s="12">
        <f t="shared" si="45"/>
        <v>0</v>
      </c>
      <c r="M121" s="16">
        <f t="shared" si="45"/>
        <v>0</v>
      </c>
      <c r="N121" s="16">
        <f t="shared" si="45"/>
        <v>0</v>
      </c>
      <c r="O121" s="13">
        <f t="shared" si="45"/>
        <v>0</v>
      </c>
      <c r="P121" s="73">
        <f t="shared" si="45"/>
        <v>1</v>
      </c>
      <c r="Q121" s="16">
        <f t="shared" si="45"/>
        <v>0</v>
      </c>
      <c r="R121" s="12">
        <f t="shared" si="45"/>
        <v>1</v>
      </c>
      <c r="S121" s="16">
        <f t="shared" si="45"/>
        <v>0</v>
      </c>
      <c r="T121" s="16">
        <f t="shared" si="45"/>
        <v>0</v>
      </c>
      <c r="U121" s="13">
        <f t="shared" si="45"/>
        <v>0</v>
      </c>
      <c r="V121" s="73">
        <f t="shared" si="45"/>
        <v>0</v>
      </c>
      <c r="W121" s="16">
        <f t="shared" si="45"/>
        <v>0</v>
      </c>
      <c r="X121" s="12">
        <f t="shared" si="45"/>
        <v>0</v>
      </c>
      <c r="Y121" s="18">
        <f t="shared" si="45"/>
        <v>5</v>
      </c>
      <c r="Z121" s="13">
        <f t="shared" si="45"/>
        <v>1</v>
      </c>
      <c r="AA121" s="12">
        <f t="shared" si="45"/>
        <v>6</v>
      </c>
    </row>
    <row r="122" spans="1:27" s="1" customFormat="1">
      <c r="A122" s="110" t="s">
        <v>2</v>
      </c>
      <c r="B122" s="28"/>
      <c r="C122" s="14">
        <v>8</v>
      </c>
      <c r="D122" s="16">
        <f t="shared" ref="D122:AA122" si="46">D95</f>
        <v>51</v>
      </c>
      <c r="E122" s="16">
        <f t="shared" si="46"/>
        <v>17</v>
      </c>
      <c r="F122" s="12">
        <f t="shared" si="46"/>
        <v>68</v>
      </c>
      <c r="G122" s="110">
        <f t="shared" si="46"/>
        <v>6</v>
      </c>
      <c r="H122" s="110">
        <f t="shared" si="46"/>
        <v>2</v>
      </c>
      <c r="I122" s="143">
        <f t="shared" si="46"/>
        <v>8</v>
      </c>
      <c r="J122" s="73">
        <f t="shared" si="46"/>
        <v>0</v>
      </c>
      <c r="K122" s="16">
        <f t="shared" si="46"/>
        <v>0</v>
      </c>
      <c r="L122" s="12">
        <f t="shared" si="46"/>
        <v>0</v>
      </c>
      <c r="M122" s="73">
        <f t="shared" si="46"/>
        <v>1</v>
      </c>
      <c r="N122" s="110">
        <f t="shared" si="46"/>
        <v>0</v>
      </c>
      <c r="O122" s="143">
        <f t="shared" si="46"/>
        <v>1</v>
      </c>
      <c r="P122" s="73">
        <f t="shared" si="46"/>
        <v>0</v>
      </c>
      <c r="Q122" s="16">
        <f t="shared" si="46"/>
        <v>0</v>
      </c>
      <c r="R122" s="12">
        <f t="shared" si="46"/>
        <v>0</v>
      </c>
      <c r="S122" s="144">
        <f t="shared" si="46"/>
        <v>0</v>
      </c>
      <c r="T122" s="144">
        <f t="shared" si="46"/>
        <v>1</v>
      </c>
      <c r="U122" s="143">
        <f t="shared" si="46"/>
        <v>1</v>
      </c>
      <c r="V122" s="80">
        <f t="shared" si="46"/>
        <v>4</v>
      </c>
      <c r="W122" s="79">
        <f t="shared" si="46"/>
        <v>0</v>
      </c>
      <c r="X122" s="12">
        <f t="shared" si="46"/>
        <v>4</v>
      </c>
      <c r="Y122" s="142">
        <f t="shared" si="46"/>
        <v>62</v>
      </c>
      <c r="Z122" s="142">
        <f t="shared" si="46"/>
        <v>20</v>
      </c>
      <c r="AA122" s="10">
        <f t="shared" si="46"/>
        <v>82</v>
      </c>
    </row>
    <row r="123" spans="1:27" s="1" customFormat="1" ht="13.5" thickBot="1">
      <c r="A123" s="110" t="s">
        <v>1</v>
      </c>
      <c r="B123" s="28"/>
      <c r="C123" s="125">
        <v>9</v>
      </c>
      <c r="D123" s="110">
        <f t="shared" ref="D123:AA123" si="47">D98+D111+D89+D103</f>
        <v>6</v>
      </c>
      <c r="E123" s="110">
        <f t="shared" si="47"/>
        <v>2</v>
      </c>
      <c r="F123" s="12">
        <f t="shared" si="47"/>
        <v>8</v>
      </c>
      <c r="G123" s="110">
        <f t="shared" si="47"/>
        <v>1</v>
      </c>
      <c r="H123" s="110">
        <f t="shared" si="47"/>
        <v>0</v>
      </c>
      <c r="I123" s="12">
        <f t="shared" si="47"/>
        <v>1</v>
      </c>
      <c r="J123" s="73">
        <f t="shared" si="47"/>
        <v>0</v>
      </c>
      <c r="K123" s="16">
        <f t="shared" si="47"/>
        <v>0</v>
      </c>
      <c r="L123" s="12">
        <f t="shared" si="47"/>
        <v>0</v>
      </c>
      <c r="M123" s="73">
        <f t="shared" si="47"/>
        <v>1</v>
      </c>
      <c r="N123" s="110">
        <f t="shared" si="47"/>
        <v>0</v>
      </c>
      <c r="O123" s="143">
        <f t="shared" si="47"/>
        <v>1</v>
      </c>
      <c r="P123" s="73">
        <f t="shared" si="47"/>
        <v>0</v>
      </c>
      <c r="Q123" s="16">
        <f t="shared" si="47"/>
        <v>0</v>
      </c>
      <c r="R123" s="12">
        <f t="shared" si="47"/>
        <v>0</v>
      </c>
      <c r="S123" s="144">
        <f t="shared" si="47"/>
        <v>0</v>
      </c>
      <c r="T123" s="144">
        <f t="shared" si="47"/>
        <v>0</v>
      </c>
      <c r="U123" s="143">
        <f t="shared" si="47"/>
        <v>0</v>
      </c>
      <c r="V123" s="80">
        <f t="shared" si="47"/>
        <v>1</v>
      </c>
      <c r="W123" s="79">
        <f t="shared" si="47"/>
        <v>0</v>
      </c>
      <c r="X123" s="12">
        <f t="shared" si="47"/>
        <v>1</v>
      </c>
      <c r="Y123" s="142">
        <f t="shared" si="47"/>
        <v>9</v>
      </c>
      <c r="Z123" s="142">
        <f t="shared" si="47"/>
        <v>2</v>
      </c>
      <c r="AA123" s="10">
        <f t="shared" si="47"/>
        <v>11</v>
      </c>
    </row>
    <row r="124" spans="1:27" s="1" customFormat="1" ht="13.5" thickBot="1">
      <c r="A124" s="138" t="s">
        <v>0</v>
      </c>
      <c r="B124" s="141"/>
      <c r="C124" s="141"/>
      <c r="D124" s="140">
        <f t="shared" ref="D124:X124" si="48">SUBTOTAL(9,D86:D119)</f>
        <v>374</v>
      </c>
      <c r="E124" s="137">
        <f t="shared" si="48"/>
        <v>78</v>
      </c>
      <c r="F124" s="136">
        <f t="shared" si="48"/>
        <v>452</v>
      </c>
      <c r="G124" s="139">
        <f t="shared" si="48"/>
        <v>29</v>
      </c>
      <c r="H124" s="137">
        <f t="shared" si="48"/>
        <v>6</v>
      </c>
      <c r="I124" s="136">
        <f t="shared" si="48"/>
        <v>35</v>
      </c>
      <c r="J124" s="138">
        <f t="shared" si="48"/>
        <v>1</v>
      </c>
      <c r="K124" s="137">
        <f t="shared" si="48"/>
        <v>1</v>
      </c>
      <c r="L124" s="137">
        <f t="shared" si="48"/>
        <v>2</v>
      </c>
      <c r="M124" s="138">
        <f t="shared" si="48"/>
        <v>7</v>
      </c>
      <c r="N124" s="137">
        <f t="shared" si="48"/>
        <v>4</v>
      </c>
      <c r="O124" s="136">
        <f t="shared" si="48"/>
        <v>11</v>
      </c>
      <c r="P124" s="138">
        <f t="shared" si="48"/>
        <v>7</v>
      </c>
      <c r="Q124" s="137">
        <f t="shared" si="48"/>
        <v>0</v>
      </c>
      <c r="R124" s="136">
        <f t="shared" si="48"/>
        <v>7</v>
      </c>
      <c r="S124" s="139">
        <f t="shared" si="48"/>
        <v>3</v>
      </c>
      <c r="T124" s="137">
        <f t="shared" si="48"/>
        <v>2</v>
      </c>
      <c r="U124" s="136">
        <f t="shared" si="48"/>
        <v>5</v>
      </c>
      <c r="V124" s="138">
        <f t="shared" si="48"/>
        <v>19</v>
      </c>
      <c r="W124" s="137">
        <f t="shared" si="48"/>
        <v>3</v>
      </c>
      <c r="X124" s="136">
        <f t="shared" si="48"/>
        <v>22</v>
      </c>
      <c r="Y124" s="137">
        <f>SUM(Y120:Y123)</f>
        <v>440</v>
      </c>
      <c r="Z124" s="137">
        <f>SUM(Z120:Z123)</f>
        <v>94</v>
      </c>
      <c r="AA124" s="136">
        <f>SUM(AA120:AA123)</f>
        <v>534</v>
      </c>
    </row>
    <row r="125" spans="1:27" s="135" customFormat="1" ht="13.5" thickBot="1">
      <c r="A125" s="59"/>
      <c r="B125" s="60"/>
      <c r="C125" s="60"/>
      <c r="D125" s="58"/>
      <c r="E125" s="58"/>
      <c r="F125" s="58"/>
      <c r="G125" s="59"/>
      <c r="H125" s="58"/>
      <c r="I125" s="58"/>
      <c r="J125" s="59"/>
      <c r="K125" s="58"/>
      <c r="L125" s="58"/>
      <c r="M125" s="59"/>
      <c r="N125" s="58"/>
      <c r="O125" s="58"/>
      <c r="P125" s="59"/>
      <c r="Q125" s="58"/>
      <c r="R125" s="58"/>
      <c r="S125" s="59"/>
      <c r="T125" s="58"/>
      <c r="U125" s="58"/>
      <c r="V125" s="59"/>
      <c r="W125" s="58"/>
      <c r="X125" s="58"/>
      <c r="Y125" s="58"/>
      <c r="Z125" s="58"/>
      <c r="AA125" s="58"/>
    </row>
    <row r="126" spans="1:27" s="1" customFormat="1" ht="13.5" thickBot="1">
      <c r="A126" s="121" t="s">
        <v>57</v>
      </c>
      <c r="B126" s="120"/>
      <c r="C126" s="120"/>
      <c r="D126" s="121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6"/>
    </row>
    <row r="127" spans="1:27">
      <c r="A127" s="29"/>
      <c r="B127" s="28"/>
      <c r="C127" s="28"/>
      <c r="D127" s="26"/>
      <c r="E127" s="25"/>
      <c r="F127" s="24"/>
      <c r="G127" s="27"/>
      <c r="H127" s="27"/>
      <c r="I127" s="27"/>
      <c r="J127" s="26"/>
      <c r="K127" s="25"/>
      <c r="L127" s="24"/>
      <c r="M127" s="26"/>
      <c r="N127" s="27"/>
      <c r="O127" s="27"/>
      <c r="P127" s="26"/>
      <c r="Q127" s="25"/>
      <c r="R127" s="24"/>
      <c r="S127" s="27"/>
      <c r="T127" s="27"/>
      <c r="U127" s="27"/>
      <c r="V127" s="26"/>
      <c r="W127" s="25"/>
      <c r="X127" s="24"/>
      <c r="Y127" s="23"/>
      <c r="Z127" s="23"/>
      <c r="AA127" s="22"/>
    </row>
    <row r="128" spans="1:27" s="1" customFormat="1">
      <c r="A128" s="29" t="s">
        <v>56</v>
      </c>
      <c r="B128" s="98">
        <v>5020</v>
      </c>
      <c r="C128" s="98">
        <v>7</v>
      </c>
      <c r="D128" s="51">
        <v>0</v>
      </c>
      <c r="E128" s="50">
        <v>1</v>
      </c>
      <c r="F128" s="49">
        <f t="shared" ref="F128:F133" si="49">D128+E128</f>
        <v>1</v>
      </c>
      <c r="G128" s="97"/>
      <c r="H128" s="97"/>
      <c r="I128" s="96">
        <f t="shared" ref="I128:I133" si="50">G128+H128</f>
        <v>0</v>
      </c>
      <c r="J128" s="51"/>
      <c r="K128" s="50"/>
      <c r="L128" s="49">
        <f t="shared" ref="L128:L133" si="51">J128+K128</f>
        <v>0</v>
      </c>
      <c r="M128" s="51">
        <v>0</v>
      </c>
      <c r="N128" s="97">
        <v>0</v>
      </c>
      <c r="O128" s="96">
        <f t="shared" ref="O128:O133" si="52">M128+N128</f>
        <v>0</v>
      </c>
      <c r="P128" s="51">
        <v>0</v>
      </c>
      <c r="Q128" s="50">
        <v>0</v>
      </c>
      <c r="R128" s="49">
        <f t="shared" ref="R128:R133" si="53">P128+Q128</f>
        <v>0</v>
      </c>
      <c r="S128" s="97">
        <v>6</v>
      </c>
      <c r="T128" s="97">
        <v>1</v>
      </c>
      <c r="U128" s="96">
        <f t="shared" ref="U128:U133" si="54">S128+T128</f>
        <v>7</v>
      </c>
      <c r="V128" s="51"/>
      <c r="W128" s="50"/>
      <c r="X128" s="49">
        <f t="shared" ref="X128:X133" si="55">V128+W128</f>
        <v>0</v>
      </c>
      <c r="Y128" s="133">
        <f t="shared" ref="Y128:Z134" si="56">D128+G128+J128+M128+P128+S128+V128</f>
        <v>6</v>
      </c>
      <c r="Z128" s="133">
        <f t="shared" si="56"/>
        <v>2</v>
      </c>
      <c r="AA128" s="47">
        <f t="shared" ref="AA128:AA133" si="57">Y128+Z128</f>
        <v>8</v>
      </c>
    </row>
    <row r="129" spans="1:27" s="1" customFormat="1">
      <c r="A129" s="29" t="s">
        <v>55</v>
      </c>
      <c r="B129" s="98">
        <v>5520</v>
      </c>
      <c r="C129" s="98">
        <v>7</v>
      </c>
      <c r="D129" s="51"/>
      <c r="E129" s="50"/>
      <c r="F129" s="49">
        <f t="shared" si="49"/>
        <v>0</v>
      </c>
      <c r="G129" s="97"/>
      <c r="H129" s="97"/>
      <c r="I129" s="96">
        <f t="shared" si="50"/>
        <v>0</v>
      </c>
      <c r="J129" s="51"/>
      <c r="K129" s="50"/>
      <c r="L129" s="49">
        <f t="shared" si="51"/>
        <v>0</v>
      </c>
      <c r="M129" s="51"/>
      <c r="N129" s="97"/>
      <c r="O129" s="96">
        <f t="shared" si="52"/>
        <v>0</v>
      </c>
      <c r="P129" s="51"/>
      <c r="Q129" s="50"/>
      <c r="R129" s="49">
        <f t="shared" si="53"/>
        <v>0</v>
      </c>
      <c r="S129" s="97"/>
      <c r="T129" s="97"/>
      <c r="U129" s="96">
        <f t="shared" si="54"/>
        <v>0</v>
      </c>
      <c r="V129" s="51"/>
      <c r="W129" s="50"/>
      <c r="X129" s="49">
        <f t="shared" si="55"/>
        <v>0</v>
      </c>
      <c r="Y129" s="133">
        <f t="shared" si="56"/>
        <v>0</v>
      </c>
      <c r="Z129" s="133">
        <f t="shared" si="56"/>
        <v>0</v>
      </c>
      <c r="AA129" s="47">
        <f t="shared" si="57"/>
        <v>0</v>
      </c>
    </row>
    <row r="130" spans="1:27" s="1" customFormat="1">
      <c r="A130" s="29" t="s">
        <v>54</v>
      </c>
      <c r="B130" s="98">
        <v>5580</v>
      </c>
      <c r="C130" s="98">
        <v>7</v>
      </c>
      <c r="D130" s="51"/>
      <c r="E130" s="50"/>
      <c r="F130" s="49">
        <f t="shared" si="49"/>
        <v>0</v>
      </c>
      <c r="G130" s="97"/>
      <c r="H130" s="97"/>
      <c r="I130" s="96">
        <f t="shared" si="50"/>
        <v>0</v>
      </c>
      <c r="J130" s="51"/>
      <c r="K130" s="50"/>
      <c r="L130" s="49">
        <f t="shared" si="51"/>
        <v>0</v>
      </c>
      <c r="M130" s="51"/>
      <c r="N130" s="97"/>
      <c r="O130" s="96">
        <f t="shared" si="52"/>
        <v>0</v>
      </c>
      <c r="P130" s="51"/>
      <c r="Q130" s="50"/>
      <c r="R130" s="49">
        <f t="shared" si="53"/>
        <v>0</v>
      </c>
      <c r="S130" s="97"/>
      <c r="T130" s="97"/>
      <c r="U130" s="96">
        <f t="shared" si="54"/>
        <v>0</v>
      </c>
      <c r="V130" s="51"/>
      <c r="W130" s="50"/>
      <c r="X130" s="49">
        <f t="shared" si="55"/>
        <v>0</v>
      </c>
      <c r="Y130" s="133">
        <f t="shared" si="56"/>
        <v>0</v>
      </c>
      <c r="Z130" s="133">
        <f t="shared" si="56"/>
        <v>0</v>
      </c>
      <c r="AA130" s="47">
        <f t="shared" si="57"/>
        <v>0</v>
      </c>
    </row>
    <row r="131" spans="1:27" s="1" customFormat="1">
      <c r="A131" s="29" t="s">
        <v>53</v>
      </c>
      <c r="B131" s="98">
        <v>5590</v>
      </c>
      <c r="C131" s="98">
        <v>7</v>
      </c>
      <c r="D131" s="51">
        <v>0</v>
      </c>
      <c r="E131" s="50">
        <v>1</v>
      </c>
      <c r="F131" s="49">
        <f t="shared" si="49"/>
        <v>1</v>
      </c>
      <c r="G131" s="97"/>
      <c r="H131" s="97"/>
      <c r="I131" s="96">
        <f t="shared" si="50"/>
        <v>0</v>
      </c>
      <c r="J131" s="51"/>
      <c r="K131" s="50"/>
      <c r="L131" s="49">
        <f t="shared" si="51"/>
        <v>0</v>
      </c>
      <c r="M131" s="51">
        <v>1</v>
      </c>
      <c r="N131" s="97">
        <v>0</v>
      </c>
      <c r="O131" s="96">
        <f t="shared" si="52"/>
        <v>1</v>
      </c>
      <c r="P131" s="51">
        <v>0</v>
      </c>
      <c r="Q131" s="50">
        <v>0</v>
      </c>
      <c r="R131" s="49">
        <f t="shared" si="53"/>
        <v>0</v>
      </c>
      <c r="S131" s="97">
        <v>0</v>
      </c>
      <c r="T131" s="97">
        <v>0</v>
      </c>
      <c r="U131" s="96">
        <f t="shared" si="54"/>
        <v>0</v>
      </c>
      <c r="V131" s="51"/>
      <c r="W131" s="50"/>
      <c r="X131" s="49">
        <f t="shared" si="55"/>
        <v>0</v>
      </c>
      <c r="Y131" s="133">
        <f t="shared" si="56"/>
        <v>1</v>
      </c>
      <c r="Z131" s="133">
        <f t="shared" si="56"/>
        <v>1</v>
      </c>
      <c r="AA131" s="47">
        <f t="shared" si="57"/>
        <v>2</v>
      </c>
    </row>
    <row r="132" spans="1:27" s="1" customFormat="1">
      <c r="A132" s="29" t="s">
        <v>52</v>
      </c>
      <c r="B132" s="98">
        <v>5600</v>
      </c>
      <c r="C132" s="98">
        <v>7</v>
      </c>
      <c r="D132" s="51"/>
      <c r="E132" s="50"/>
      <c r="F132" s="49">
        <f t="shared" si="49"/>
        <v>0</v>
      </c>
      <c r="G132" s="97"/>
      <c r="H132" s="97"/>
      <c r="I132" s="96">
        <f t="shared" si="50"/>
        <v>0</v>
      </c>
      <c r="J132" s="51"/>
      <c r="K132" s="50"/>
      <c r="L132" s="49">
        <f t="shared" si="51"/>
        <v>0</v>
      </c>
      <c r="M132" s="51"/>
      <c r="N132" s="97"/>
      <c r="O132" s="96">
        <f t="shared" si="52"/>
        <v>0</v>
      </c>
      <c r="P132" s="51"/>
      <c r="Q132" s="50"/>
      <c r="R132" s="49">
        <f t="shared" si="53"/>
        <v>0</v>
      </c>
      <c r="S132" s="97"/>
      <c r="T132" s="97"/>
      <c r="U132" s="96">
        <f t="shared" si="54"/>
        <v>0</v>
      </c>
      <c r="V132" s="51"/>
      <c r="W132" s="50"/>
      <c r="X132" s="49">
        <f t="shared" si="55"/>
        <v>0</v>
      </c>
      <c r="Y132" s="133">
        <f t="shared" si="56"/>
        <v>0</v>
      </c>
      <c r="Z132" s="133">
        <f t="shared" si="56"/>
        <v>0</v>
      </c>
      <c r="AA132" s="47">
        <f t="shared" si="57"/>
        <v>0</v>
      </c>
    </row>
    <row r="133" spans="1:27" s="1" customFormat="1" ht="13.5" thickBot="1">
      <c r="A133" s="29" t="s">
        <v>51</v>
      </c>
      <c r="B133" s="98">
        <v>5030</v>
      </c>
      <c r="C133" s="98">
        <v>9</v>
      </c>
      <c r="D133" s="51"/>
      <c r="E133" s="50"/>
      <c r="F133" s="49">
        <f t="shared" si="49"/>
        <v>0</v>
      </c>
      <c r="G133" s="97"/>
      <c r="H133" s="97"/>
      <c r="I133" s="96">
        <f t="shared" si="50"/>
        <v>0</v>
      </c>
      <c r="J133" s="51"/>
      <c r="K133" s="50"/>
      <c r="L133" s="49">
        <f t="shared" si="51"/>
        <v>0</v>
      </c>
      <c r="M133" s="51">
        <v>0</v>
      </c>
      <c r="N133" s="97">
        <v>0</v>
      </c>
      <c r="O133" s="96">
        <f t="shared" si="52"/>
        <v>0</v>
      </c>
      <c r="P133" s="51">
        <v>0</v>
      </c>
      <c r="Q133" s="50">
        <v>0</v>
      </c>
      <c r="R133" s="49">
        <f t="shared" si="53"/>
        <v>0</v>
      </c>
      <c r="S133" s="97">
        <v>0</v>
      </c>
      <c r="T133" s="97">
        <v>2</v>
      </c>
      <c r="U133" s="96">
        <f t="shared" si="54"/>
        <v>2</v>
      </c>
      <c r="V133" s="51"/>
      <c r="W133" s="50"/>
      <c r="X133" s="49">
        <f t="shared" si="55"/>
        <v>0</v>
      </c>
      <c r="Y133" s="133">
        <f t="shared" si="56"/>
        <v>0</v>
      </c>
      <c r="Z133" s="133">
        <f t="shared" si="56"/>
        <v>2</v>
      </c>
      <c r="AA133" s="47">
        <f t="shared" si="57"/>
        <v>2</v>
      </c>
    </row>
    <row r="134" spans="1:27" s="1" customFormat="1" ht="13.5" thickBot="1">
      <c r="A134" s="61" t="s">
        <v>50</v>
      </c>
      <c r="B134" s="60"/>
      <c r="C134" s="60"/>
      <c r="D134" s="92">
        <f t="shared" ref="D134:X134" si="58">SUBTOTAL(9,D128:D133)</f>
        <v>0</v>
      </c>
      <c r="E134" s="91">
        <f t="shared" si="58"/>
        <v>2</v>
      </c>
      <c r="F134" s="90">
        <f t="shared" si="58"/>
        <v>2</v>
      </c>
      <c r="G134" s="92">
        <f t="shared" si="58"/>
        <v>0</v>
      </c>
      <c r="H134" s="91">
        <f t="shared" si="58"/>
        <v>0</v>
      </c>
      <c r="I134" s="90">
        <f t="shared" si="58"/>
        <v>0</v>
      </c>
      <c r="J134" s="92">
        <f t="shared" si="58"/>
        <v>0</v>
      </c>
      <c r="K134" s="91">
        <f t="shared" si="58"/>
        <v>0</v>
      </c>
      <c r="L134" s="90">
        <f t="shared" si="58"/>
        <v>0</v>
      </c>
      <c r="M134" s="92">
        <f t="shared" si="58"/>
        <v>1</v>
      </c>
      <c r="N134" s="91">
        <f t="shared" si="58"/>
        <v>0</v>
      </c>
      <c r="O134" s="90">
        <f t="shared" si="58"/>
        <v>1</v>
      </c>
      <c r="P134" s="92">
        <f t="shared" si="58"/>
        <v>0</v>
      </c>
      <c r="Q134" s="91">
        <f t="shared" si="58"/>
        <v>0</v>
      </c>
      <c r="R134" s="90">
        <f t="shared" si="58"/>
        <v>0</v>
      </c>
      <c r="S134" s="92">
        <f t="shared" si="58"/>
        <v>6</v>
      </c>
      <c r="T134" s="91">
        <f t="shared" si="58"/>
        <v>3</v>
      </c>
      <c r="U134" s="90">
        <f t="shared" si="58"/>
        <v>9</v>
      </c>
      <c r="V134" s="92">
        <f t="shared" si="58"/>
        <v>0</v>
      </c>
      <c r="W134" s="91">
        <f t="shared" si="58"/>
        <v>0</v>
      </c>
      <c r="X134" s="90">
        <f t="shared" si="58"/>
        <v>0</v>
      </c>
      <c r="Y134" s="134">
        <f t="shared" si="56"/>
        <v>7</v>
      </c>
      <c r="Z134" s="89">
        <f t="shared" si="56"/>
        <v>5</v>
      </c>
      <c r="AA134" s="88">
        <f>SUBTOTAL(9,AA128:AA133)</f>
        <v>12</v>
      </c>
    </row>
    <row r="135" spans="1:27">
      <c r="A135" s="16"/>
      <c r="B135" s="15"/>
      <c r="C135" s="15"/>
      <c r="D135" s="45"/>
      <c r="E135" s="44"/>
      <c r="F135" s="43"/>
      <c r="G135" s="44"/>
      <c r="H135" s="44"/>
      <c r="I135" s="44"/>
      <c r="J135" s="45"/>
      <c r="K135" s="44"/>
      <c r="L135" s="43"/>
      <c r="M135" s="45"/>
      <c r="N135" s="44"/>
      <c r="O135" s="44"/>
      <c r="P135" s="45"/>
      <c r="Q135" s="44"/>
      <c r="R135" s="43"/>
      <c r="S135" s="44"/>
      <c r="T135" s="44"/>
      <c r="U135" s="44"/>
      <c r="V135" s="45"/>
      <c r="W135" s="44"/>
      <c r="X135" s="43"/>
      <c r="Y135" s="42"/>
      <c r="Z135" s="42"/>
      <c r="AA135" s="41"/>
    </row>
    <row r="136" spans="1:27" s="1" customFormat="1">
      <c r="A136" s="46" t="s">
        <v>49</v>
      </c>
      <c r="B136" s="52">
        <v>5540</v>
      </c>
      <c r="C136" s="52">
        <v>7</v>
      </c>
      <c r="D136" s="51">
        <v>2</v>
      </c>
      <c r="E136" s="50">
        <v>6</v>
      </c>
      <c r="F136" s="49">
        <f>D136+E136</f>
        <v>8</v>
      </c>
      <c r="G136" s="50">
        <v>0</v>
      </c>
      <c r="H136" s="50">
        <v>1</v>
      </c>
      <c r="I136" s="54">
        <f>G136+H136</f>
        <v>1</v>
      </c>
      <c r="J136" s="51">
        <v>0</v>
      </c>
      <c r="K136" s="50">
        <v>0</v>
      </c>
      <c r="L136" s="49">
        <f>J136+K136</f>
        <v>0</v>
      </c>
      <c r="M136" s="51">
        <v>0</v>
      </c>
      <c r="N136" s="50">
        <v>3</v>
      </c>
      <c r="O136" s="54">
        <f>M136+N136</f>
        <v>3</v>
      </c>
      <c r="P136" s="51">
        <v>0</v>
      </c>
      <c r="Q136" s="50">
        <v>0</v>
      </c>
      <c r="R136" s="49">
        <f>P136+Q136</f>
        <v>0</v>
      </c>
      <c r="S136" s="50">
        <v>2</v>
      </c>
      <c r="T136" s="50">
        <v>11</v>
      </c>
      <c r="U136" s="54">
        <f>S136+T136</f>
        <v>13</v>
      </c>
      <c r="V136" s="51">
        <v>0</v>
      </c>
      <c r="W136" s="50">
        <v>1</v>
      </c>
      <c r="X136" s="49">
        <f>V136+W136</f>
        <v>1</v>
      </c>
      <c r="Y136" s="48">
        <f t="shared" ref="Y136:AA138" si="59">D136+G136+J136+M136+P136+S136+V136</f>
        <v>4</v>
      </c>
      <c r="Z136" s="48">
        <f t="shared" si="59"/>
        <v>22</v>
      </c>
      <c r="AA136" s="47">
        <f t="shared" si="59"/>
        <v>26</v>
      </c>
    </row>
    <row r="137" spans="1:27" s="1" customFormat="1">
      <c r="A137" s="29" t="s">
        <v>48</v>
      </c>
      <c r="B137" s="98">
        <v>5620</v>
      </c>
      <c r="C137" s="98">
        <v>7</v>
      </c>
      <c r="D137" s="51">
        <v>0</v>
      </c>
      <c r="E137" s="50">
        <v>1</v>
      </c>
      <c r="F137" s="49">
        <f>D137+E137</f>
        <v>1</v>
      </c>
      <c r="G137" s="97"/>
      <c r="H137" s="97"/>
      <c r="I137" s="96">
        <f>G137+H137</f>
        <v>0</v>
      </c>
      <c r="J137" s="51"/>
      <c r="K137" s="50"/>
      <c r="L137" s="49">
        <f>J137+K137</f>
        <v>0</v>
      </c>
      <c r="M137" s="51">
        <v>0</v>
      </c>
      <c r="N137" s="97">
        <v>2</v>
      </c>
      <c r="O137" s="96">
        <f>M137+N137</f>
        <v>2</v>
      </c>
      <c r="P137" s="51">
        <v>0</v>
      </c>
      <c r="Q137" s="50">
        <v>0</v>
      </c>
      <c r="R137" s="49">
        <f>P137+Q137</f>
        <v>0</v>
      </c>
      <c r="S137" s="97">
        <v>0</v>
      </c>
      <c r="T137" s="97">
        <v>2</v>
      </c>
      <c r="U137" s="96">
        <f>S137+T137</f>
        <v>2</v>
      </c>
      <c r="V137" s="51"/>
      <c r="W137" s="50"/>
      <c r="X137" s="49">
        <f>V137+W137</f>
        <v>0</v>
      </c>
      <c r="Y137" s="133">
        <f t="shared" si="59"/>
        <v>0</v>
      </c>
      <c r="Z137" s="133">
        <f t="shared" si="59"/>
        <v>5</v>
      </c>
      <c r="AA137" s="47">
        <f t="shared" si="59"/>
        <v>5</v>
      </c>
    </row>
    <row r="138" spans="1:27" s="1" customFormat="1" ht="13.5" thickBot="1">
      <c r="A138" s="46" t="s">
        <v>47</v>
      </c>
      <c r="B138" s="52">
        <v>5540</v>
      </c>
      <c r="C138" s="52">
        <v>9</v>
      </c>
      <c r="D138" s="51"/>
      <c r="E138" s="50"/>
      <c r="F138" s="49">
        <f>D138+E138</f>
        <v>0</v>
      </c>
      <c r="G138" s="50"/>
      <c r="H138" s="50"/>
      <c r="I138" s="54">
        <f>G138+H138</f>
        <v>0</v>
      </c>
      <c r="J138" s="51"/>
      <c r="K138" s="50"/>
      <c r="L138" s="49"/>
      <c r="M138" s="51">
        <v>0</v>
      </c>
      <c r="N138" s="50">
        <v>1</v>
      </c>
      <c r="O138" s="54">
        <f>M138+N138</f>
        <v>1</v>
      </c>
      <c r="P138" s="51">
        <v>0</v>
      </c>
      <c r="Q138" s="50">
        <v>0</v>
      </c>
      <c r="R138" s="49">
        <f>P138+Q138</f>
        <v>0</v>
      </c>
      <c r="S138" s="50">
        <v>1</v>
      </c>
      <c r="T138" s="50">
        <v>0</v>
      </c>
      <c r="U138" s="54">
        <f>S138+T138</f>
        <v>1</v>
      </c>
      <c r="V138" s="51"/>
      <c r="W138" s="50"/>
      <c r="X138" s="49">
        <f>V138+W138</f>
        <v>0</v>
      </c>
      <c r="Y138" s="48">
        <f t="shared" si="59"/>
        <v>1</v>
      </c>
      <c r="Z138" s="48">
        <f t="shared" si="59"/>
        <v>1</v>
      </c>
      <c r="AA138" s="47">
        <f t="shared" si="59"/>
        <v>2</v>
      </c>
    </row>
    <row r="139" spans="1:27" s="1" customFormat="1" ht="13.5" thickBot="1">
      <c r="A139" s="59" t="s">
        <v>46</v>
      </c>
      <c r="B139" s="60"/>
      <c r="C139" s="60"/>
      <c r="D139" s="92">
        <f t="shared" ref="D139:AA139" si="60">SUBTOTAL(9,D136:D138)</f>
        <v>2</v>
      </c>
      <c r="E139" s="91">
        <f t="shared" si="60"/>
        <v>7</v>
      </c>
      <c r="F139" s="90">
        <f t="shared" si="60"/>
        <v>9</v>
      </c>
      <c r="G139" s="92">
        <f t="shared" si="60"/>
        <v>0</v>
      </c>
      <c r="H139" s="91">
        <f t="shared" si="60"/>
        <v>1</v>
      </c>
      <c r="I139" s="90">
        <f t="shared" si="60"/>
        <v>1</v>
      </c>
      <c r="J139" s="92">
        <f t="shared" si="60"/>
        <v>0</v>
      </c>
      <c r="K139" s="91">
        <f t="shared" si="60"/>
        <v>0</v>
      </c>
      <c r="L139" s="90">
        <f t="shared" si="60"/>
        <v>0</v>
      </c>
      <c r="M139" s="92">
        <f t="shared" si="60"/>
        <v>0</v>
      </c>
      <c r="N139" s="91">
        <f t="shared" si="60"/>
        <v>6</v>
      </c>
      <c r="O139" s="90">
        <f t="shared" si="60"/>
        <v>6</v>
      </c>
      <c r="P139" s="92">
        <f t="shared" si="60"/>
        <v>0</v>
      </c>
      <c r="Q139" s="91">
        <f t="shared" si="60"/>
        <v>0</v>
      </c>
      <c r="R139" s="90">
        <f t="shared" si="60"/>
        <v>0</v>
      </c>
      <c r="S139" s="92">
        <f t="shared" si="60"/>
        <v>3</v>
      </c>
      <c r="T139" s="91">
        <f t="shared" si="60"/>
        <v>13</v>
      </c>
      <c r="U139" s="90">
        <f t="shared" si="60"/>
        <v>16</v>
      </c>
      <c r="V139" s="92">
        <f t="shared" si="60"/>
        <v>0</v>
      </c>
      <c r="W139" s="91">
        <f t="shared" si="60"/>
        <v>1</v>
      </c>
      <c r="X139" s="90">
        <f t="shared" si="60"/>
        <v>1</v>
      </c>
      <c r="Y139" s="92">
        <f t="shared" si="60"/>
        <v>5</v>
      </c>
      <c r="Z139" s="91">
        <f t="shared" si="60"/>
        <v>28</v>
      </c>
      <c r="AA139" s="90">
        <f t="shared" si="60"/>
        <v>33</v>
      </c>
    </row>
    <row r="140" spans="1:27">
      <c r="A140" s="16"/>
      <c r="B140" s="15"/>
      <c r="C140" s="15"/>
      <c r="D140" s="45"/>
      <c r="E140" s="44"/>
      <c r="F140" s="43"/>
      <c r="G140" s="44"/>
      <c r="H140" s="44"/>
      <c r="I140" s="44"/>
      <c r="J140" s="45"/>
      <c r="K140" s="44"/>
      <c r="L140" s="43"/>
      <c r="M140" s="45"/>
      <c r="N140" s="44"/>
      <c r="O140" s="44"/>
      <c r="P140" s="45"/>
      <c r="Q140" s="44"/>
      <c r="R140" s="43"/>
      <c r="S140" s="44"/>
      <c r="T140" s="44"/>
      <c r="U140" s="44"/>
      <c r="V140" s="45"/>
      <c r="W140" s="44"/>
      <c r="X140" s="43"/>
      <c r="Y140" s="42"/>
      <c r="Z140" s="42"/>
      <c r="AA140" s="41"/>
    </row>
    <row r="141" spans="1:27" s="1" customFormat="1">
      <c r="A141" s="46" t="s">
        <v>45</v>
      </c>
      <c r="B141" s="52">
        <v>5185</v>
      </c>
      <c r="C141" s="52">
        <v>7</v>
      </c>
      <c r="D141" s="51">
        <v>0</v>
      </c>
      <c r="E141" s="50">
        <v>2</v>
      </c>
      <c r="F141" s="49">
        <f>D141+E141</f>
        <v>2</v>
      </c>
      <c r="G141" s="50"/>
      <c r="H141" s="50"/>
      <c r="I141" s="49">
        <f>G141+H141</f>
        <v>0</v>
      </c>
      <c r="J141" s="51"/>
      <c r="K141" s="50"/>
      <c r="L141" s="49">
        <f>J141+K141</f>
        <v>0</v>
      </c>
      <c r="M141" s="51">
        <v>1</v>
      </c>
      <c r="N141" s="50">
        <v>0</v>
      </c>
      <c r="O141" s="49">
        <f>M141+N141</f>
        <v>1</v>
      </c>
      <c r="P141" s="51">
        <v>0</v>
      </c>
      <c r="Q141" s="50">
        <v>0</v>
      </c>
      <c r="R141" s="49">
        <f>P141+Q141</f>
        <v>0</v>
      </c>
      <c r="S141" s="50">
        <v>0</v>
      </c>
      <c r="T141" s="50">
        <v>1</v>
      </c>
      <c r="U141" s="54">
        <f>S141+T141</f>
        <v>1</v>
      </c>
      <c r="V141" s="51"/>
      <c r="W141" s="50"/>
      <c r="X141" s="49">
        <f>V141+W141</f>
        <v>0</v>
      </c>
      <c r="Y141" s="133">
        <f t="shared" ref="Y141:AA143" si="61">D141+G141+J141+M141+P141+S141+V141</f>
        <v>1</v>
      </c>
      <c r="Z141" s="133">
        <f t="shared" si="61"/>
        <v>3</v>
      </c>
      <c r="AA141" s="47">
        <f t="shared" si="61"/>
        <v>4</v>
      </c>
    </row>
    <row r="142" spans="1:27" s="1" customFormat="1">
      <c r="A142" s="46" t="s">
        <v>44</v>
      </c>
      <c r="B142" s="52">
        <v>5180</v>
      </c>
      <c r="C142" s="52">
        <v>7</v>
      </c>
      <c r="D142" s="51">
        <v>0</v>
      </c>
      <c r="E142" s="50">
        <v>2</v>
      </c>
      <c r="F142" s="49">
        <f>D142+E142</f>
        <v>2</v>
      </c>
      <c r="G142" s="97"/>
      <c r="H142" s="97"/>
      <c r="I142" s="96">
        <f>G142+H142</f>
        <v>0</v>
      </c>
      <c r="J142" s="51"/>
      <c r="K142" s="50"/>
      <c r="L142" s="49">
        <f>J142+K142</f>
        <v>0</v>
      </c>
      <c r="M142" s="51"/>
      <c r="N142" s="97"/>
      <c r="O142" s="96">
        <f>M142+N142</f>
        <v>0</v>
      </c>
      <c r="P142" s="51"/>
      <c r="Q142" s="50"/>
      <c r="R142" s="49">
        <f>P142+Q142</f>
        <v>0</v>
      </c>
      <c r="S142" s="97"/>
      <c r="T142" s="97"/>
      <c r="U142" s="96">
        <f>S142+T142</f>
        <v>0</v>
      </c>
      <c r="V142" s="51"/>
      <c r="W142" s="50"/>
      <c r="X142" s="49">
        <f>V142+W142</f>
        <v>0</v>
      </c>
      <c r="Y142" s="133">
        <f t="shared" si="61"/>
        <v>0</v>
      </c>
      <c r="Z142" s="133">
        <f t="shared" si="61"/>
        <v>2</v>
      </c>
      <c r="AA142" s="47">
        <f t="shared" si="61"/>
        <v>2</v>
      </c>
    </row>
    <row r="143" spans="1:27" s="1" customFormat="1" ht="13.5" thickBot="1">
      <c r="A143" s="46" t="s">
        <v>43</v>
      </c>
      <c r="B143" s="52">
        <v>5180</v>
      </c>
      <c r="C143" s="52">
        <v>9</v>
      </c>
      <c r="D143" s="51">
        <v>1</v>
      </c>
      <c r="E143" s="50">
        <v>2</v>
      </c>
      <c r="F143" s="49">
        <f>D143+E143</f>
        <v>3</v>
      </c>
      <c r="G143" s="50">
        <v>0</v>
      </c>
      <c r="H143" s="50">
        <v>0</v>
      </c>
      <c r="I143" s="54">
        <f>G143+H143</f>
        <v>0</v>
      </c>
      <c r="J143" s="51">
        <v>0</v>
      </c>
      <c r="K143" s="50">
        <v>0</v>
      </c>
      <c r="L143" s="49">
        <f>J143+K143</f>
        <v>0</v>
      </c>
      <c r="M143" s="51">
        <v>0</v>
      </c>
      <c r="N143" s="50">
        <v>0</v>
      </c>
      <c r="O143" s="54">
        <f>M143+N143</f>
        <v>0</v>
      </c>
      <c r="P143" s="51">
        <v>0</v>
      </c>
      <c r="Q143" s="50">
        <v>1</v>
      </c>
      <c r="R143" s="49">
        <f>P143+Q143</f>
        <v>1</v>
      </c>
      <c r="S143" s="50">
        <v>0</v>
      </c>
      <c r="T143" s="50">
        <v>1</v>
      </c>
      <c r="U143" s="54">
        <f>S143+T143</f>
        <v>1</v>
      </c>
      <c r="V143" s="51"/>
      <c r="W143" s="50"/>
      <c r="X143" s="49">
        <f>V143+W143</f>
        <v>0</v>
      </c>
      <c r="Y143" s="133">
        <f t="shared" si="61"/>
        <v>1</v>
      </c>
      <c r="Z143" s="48">
        <f t="shared" si="61"/>
        <v>4</v>
      </c>
      <c r="AA143" s="47">
        <f t="shared" si="61"/>
        <v>5</v>
      </c>
    </row>
    <row r="144" spans="1:27" s="1" customFormat="1" ht="13.5" thickBot="1">
      <c r="A144" s="59" t="s">
        <v>42</v>
      </c>
      <c r="B144" s="60"/>
      <c r="C144" s="60"/>
      <c r="D144" s="92">
        <f t="shared" ref="D144:X144" si="62">SUBTOTAL(9,D141:D143)</f>
        <v>1</v>
      </c>
      <c r="E144" s="91">
        <f t="shared" si="62"/>
        <v>6</v>
      </c>
      <c r="F144" s="90">
        <f t="shared" si="62"/>
        <v>7</v>
      </c>
      <c r="G144" s="91">
        <f t="shared" si="62"/>
        <v>0</v>
      </c>
      <c r="H144" s="91">
        <f t="shared" si="62"/>
        <v>0</v>
      </c>
      <c r="I144" s="91">
        <f t="shared" si="62"/>
        <v>0</v>
      </c>
      <c r="J144" s="92">
        <f t="shared" si="62"/>
        <v>0</v>
      </c>
      <c r="K144" s="91">
        <f t="shared" si="62"/>
        <v>0</v>
      </c>
      <c r="L144" s="90">
        <f t="shared" si="62"/>
        <v>0</v>
      </c>
      <c r="M144" s="92">
        <f t="shared" si="62"/>
        <v>1</v>
      </c>
      <c r="N144" s="91">
        <f t="shared" si="62"/>
        <v>0</v>
      </c>
      <c r="O144" s="91">
        <f t="shared" si="62"/>
        <v>1</v>
      </c>
      <c r="P144" s="92">
        <f t="shared" si="62"/>
        <v>0</v>
      </c>
      <c r="Q144" s="91">
        <f t="shared" si="62"/>
        <v>1</v>
      </c>
      <c r="R144" s="90">
        <f t="shared" si="62"/>
        <v>1</v>
      </c>
      <c r="S144" s="91">
        <f t="shared" si="62"/>
        <v>0</v>
      </c>
      <c r="T144" s="91">
        <f t="shared" si="62"/>
        <v>2</v>
      </c>
      <c r="U144" s="91">
        <f t="shared" si="62"/>
        <v>2</v>
      </c>
      <c r="V144" s="92">
        <f t="shared" si="62"/>
        <v>0</v>
      </c>
      <c r="W144" s="91">
        <f t="shared" si="62"/>
        <v>0</v>
      </c>
      <c r="X144" s="90">
        <f t="shared" si="62"/>
        <v>0</v>
      </c>
      <c r="Y144" s="89">
        <f>D144+G144+J144+M144+P144+S144+V144</f>
        <v>2</v>
      </c>
      <c r="Z144" s="89">
        <f>E144+H144+K144+N144+Q144+T144+W144</f>
        <v>9</v>
      </c>
      <c r="AA144" s="88">
        <f>SUBTOTAL(9,AA141:AA143)</f>
        <v>11</v>
      </c>
    </row>
    <row r="145" spans="1:27">
      <c r="A145" s="16"/>
      <c r="B145" s="15"/>
      <c r="C145" s="15"/>
      <c r="D145" s="45"/>
      <c r="E145" s="44"/>
      <c r="F145" s="43"/>
      <c r="G145" s="44"/>
      <c r="H145" s="44"/>
      <c r="I145" s="44"/>
      <c r="J145" s="45"/>
      <c r="K145" s="44"/>
      <c r="L145" s="43"/>
      <c r="M145" s="45"/>
      <c r="N145" s="44"/>
      <c r="O145" s="44"/>
      <c r="P145" s="45"/>
      <c r="Q145" s="44"/>
      <c r="R145" s="43"/>
      <c r="S145" s="44"/>
      <c r="T145" s="44"/>
      <c r="U145" s="44"/>
      <c r="V145" s="45"/>
      <c r="W145" s="44"/>
      <c r="X145" s="43"/>
      <c r="Y145" s="42"/>
      <c r="Z145" s="42"/>
      <c r="AA145" s="41"/>
    </row>
    <row r="146" spans="1:27" s="1" customFormat="1">
      <c r="A146" s="46" t="s">
        <v>41</v>
      </c>
      <c r="B146" s="52">
        <v>5160</v>
      </c>
      <c r="C146" s="52">
        <v>7</v>
      </c>
      <c r="D146" s="51">
        <v>6</v>
      </c>
      <c r="E146" s="50">
        <v>12</v>
      </c>
      <c r="F146" s="49">
        <f>D146+E146</f>
        <v>18</v>
      </c>
      <c r="G146" s="50"/>
      <c r="H146" s="50"/>
      <c r="I146" s="54">
        <f>G146+H146</f>
        <v>0</v>
      </c>
      <c r="J146" s="51"/>
      <c r="K146" s="50"/>
      <c r="L146" s="49">
        <f>J146+K146</f>
        <v>0</v>
      </c>
      <c r="M146" s="51">
        <v>1</v>
      </c>
      <c r="N146" s="50">
        <v>1</v>
      </c>
      <c r="O146" s="54">
        <f>M146+N146</f>
        <v>2</v>
      </c>
      <c r="P146" s="51">
        <v>0</v>
      </c>
      <c r="Q146" s="50">
        <v>0</v>
      </c>
      <c r="R146" s="49">
        <f>P146+Q146</f>
        <v>0</v>
      </c>
      <c r="S146" s="50">
        <v>3</v>
      </c>
      <c r="T146" s="50">
        <v>7</v>
      </c>
      <c r="U146" s="54">
        <f>S146+T146</f>
        <v>10</v>
      </c>
      <c r="V146" s="51">
        <v>0</v>
      </c>
      <c r="W146" s="50">
        <v>1</v>
      </c>
      <c r="X146" s="49">
        <f>V146+W146</f>
        <v>1</v>
      </c>
      <c r="Y146" s="48">
        <f t="shared" ref="Y146:AA147" si="63">D146+G146+J146+M146+P146+S146+V146</f>
        <v>10</v>
      </c>
      <c r="Z146" s="48">
        <f t="shared" si="63"/>
        <v>21</v>
      </c>
      <c r="AA146" s="47">
        <f t="shared" si="63"/>
        <v>31</v>
      </c>
    </row>
    <row r="147" spans="1:27" s="1" customFormat="1" ht="13.5" thickBot="1">
      <c r="A147" s="46" t="s">
        <v>40</v>
      </c>
      <c r="B147" s="52">
        <v>5160</v>
      </c>
      <c r="C147" s="52">
        <v>9</v>
      </c>
      <c r="D147" s="51">
        <v>1</v>
      </c>
      <c r="E147" s="50">
        <v>1</v>
      </c>
      <c r="F147" s="49">
        <f>D147+E147</f>
        <v>2</v>
      </c>
      <c r="G147" s="50">
        <v>0</v>
      </c>
      <c r="H147" s="50">
        <v>0</v>
      </c>
      <c r="I147" s="54">
        <f>G147+H147</f>
        <v>0</v>
      </c>
      <c r="J147" s="51">
        <v>0</v>
      </c>
      <c r="K147" s="50">
        <v>0</v>
      </c>
      <c r="L147" s="49">
        <f>J147+K147</f>
        <v>0</v>
      </c>
      <c r="M147" s="51">
        <v>0</v>
      </c>
      <c r="N147" s="50">
        <v>1</v>
      </c>
      <c r="O147" s="54">
        <f>M147+N147</f>
        <v>1</v>
      </c>
      <c r="P147" s="51">
        <v>0</v>
      </c>
      <c r="Q147" s="50">
        <v>0</v>
      </c>
      <c r="R147" s="49">
        <f>P147+Q147</f>
        <v>0</v>
      </c>
      <c r="S147" s="50">
        <v>1</v>
      </c>
      <c r="T147" s="50">
        <v>1</v>
      </c>
      <c r="U147" s="54">
        <f>S147+T147</f>
        <v>2</v>
      </c>
      <c r="V147" s="51"/>
      <c r="W147" s="50"/>
      <c r="X147" s="49">
        <f>V147+W147</f>
        <v>0</v>
      </c>
      <c r="Y147" s="48">
        <f t="shared" si="63"/>
        <v>2</v>
      </c>
      <c r="Z147" s="48">
        <f t="shared" si="63"/>
        <v>3</v>
      </c>
      <c r="AA147" s="47">
        <f t="shared" si="63"/>
        <v>5</v>
      </c>
    </row>
    <row r="148" spans="1:27" s="1" customFormat="1" ht="13.5" thickBot="1">
      <c r="A148" s="59" t="s">
        <v>39</v>
      </c>
      <c r="B148" s="60"/>
      <c r="C148" s="60"/>
      <c r="D148" s="92">
        <f t="shared" ref="D148:X148" si="64">SUBTOTAL(9,D146:D147)</f>
        <v>7</v>
      </c>
      <c r="E148" s="91">
        <f t="shared" si="64"/>
        <v>13</v>
      </c>
      <c r="F148" s="90">
        <f t="shared" si="64"/>
        <v>20</v>
      </c>
      <c r="G148" s="91">
        <f t="shared" si="64"/>
        <v>0</v>
      </c>
      <c r="H148" s="91">
        <f t="shared" si="64"/>
        <v>0</v>
      </c>
      <c r="I148" s="91">
        <f t="shared" si="64"/>
        <v>0</v>
      </c>
      <c r="J148" s="92">
        <f t="shared" si="64"/>
        <v>0</v>
      </c>
      <c r="K148" s="91">
        <f t="shared" si="64"/>
        <v>0</v>
      </c>
      <c r="L148" s="90">
        <f t="shared" si="64"/>
        <v>0</v>
      </c>
      <c r="M148" s="92">
        <f t="shared" si="64"/>
        <v>1</v>
      </c>
      <c r="N148" s="91">
        <f t="shared" si="64"/>
        <v>2</v>
      </c>
      <c r="O148" s="91">
        <f t="shared" si="64"/>
        <v>3</v>
      </c>
      <c r="P148" s="92">
        <f t="shared" si="64"/>
        <v>0</v>
      </c>
      <c r="Q148" s="91">
        <f t="shared" si="64"/>
        <v>0</v>
      </c>
      <c r="R148" s="90">
        <f t="shared" si="64"/>
        <v>0</v>
      </c>
      <c r="S148" s="91">
        <f t="shared" si="64"/>
        <v>4</v>
      </c>
      <c r="T148" s="91">
        <f t="shared" si="64"/>
        <v>8</v>
      </c>
      <c r="U148" s="91">
        <f t="shared" si="64"/>
        <v>12</v>
      </c>
      <c r="V148" s="92">
        <f t="shared" si="64"/>
        <v>0</v>
      </c>
      <c r="W148" s="91">
        <f t="shared" si="64"/>
        <v>1</v>
      </c>
      <c r="X148" s="90">
        <f t="shared" si="64"/>
        <v>1</v>
      </c>
      <c r="Y148" s="89">
        <f>D148+G148+J148+M148+P148+S148+V148</f>
        <v>12</v>
      </c>
      <c r="Z148" s="89">
        <f>E148+H148+K148+N148+Q148+T148+W148</f>
        <v>24</v>
      </c>
      <c r="AA148" s="88">
        <f>SUBTOTAL(9,AA146:AA147)</f>
        <v>36</v>
      </c>
    </row>
    <row r="149" spans="1:27">
      <c r="A149" s="29"/>
      <c r="B149" s="28"/>
      <c r="C149" s="28"/>
      <c r="D149" s="45"/>
      <c r="E149" s="44"/>
      <c r="F149" s="43"/>
      <c r="G149" s="104"/>
      <c r="H149" s="104"/>
      <c r="I149" s="104"/>
      <c r="J149" s="45"/>
      <c r="K149" s="44"/>
      <c r="L149" s="43"/>
      <c r="M149" s="45"/>
      <c r="N149" s="104"/>
      <c r="O149" s="104"/>
      <c r="P149" s="45"/>
      <c r="Q149" s="44"/>
      <c r="R149" s="43"/>
      <c r="S149" s="104"/>
      <c r="T149" s="104"/>
      <c r="U149" s="104"/>
      <c r="V149" s="45"/>
      <c r="W149" s="44"/>
      <c r="X149" s="43"/>
      <c r="Y149" s="103"/>
      <c r="Z149" s="103"/>
      <c r="AA149" s="41"/>
    </row>
    <row r="150" spans="1:27" s="132" customFormat="1">
      <c r="A150" s="16" t="s">
        <v>38</v>
      </c>
      <c r="B150" s="15">
        <v>5560</v>
      </c>
      <c r="C150" s="15">
        <v>7</v>
      </c>
      <c r="D150" s="80">
        <v>2</v>
      </c>
      <c r="E150" s="79">
        <v>6</v>
      </c>
      <c r="F150" s="12">
        <f>D150+E150</f>
        <v>8</v>
      </c>
      <c r="G150" s="79">
        <v>1</v>
      </c>
      <c r="H150" s="79">
        <v>0</v>
      </c>
      <c r="I150" s="12">
        <f>G150+H150</f>
        <v>1</v>
      </c>
      <c r="J150" s="80">
        <v>0</v>
      </c>
      <c r="K150" s="79">
        <v>0</v>
      </c>
      <c r="L150" s="12">
        <f>J150+K150</f>
        <v>0</v>
      </c>
      <c r="M150" s="80">
        <v>0</v>
      </c>
      <c r="N150" s="79">
        <v>1</v>
      </c>
      <c r="O150" s="13">
        <f>M150+N150</f>
        <v>1</v>
      </c>
      <c r="P150" s="73">
        <v>0</v>
      </c>
      <c r="Q150" s="16">
        <v>0</v>
      </c>
      <c r="R150" s="12">
        <f>P150+Q150</f>
        <v>0</v>
      </c>
      <c r="S150" s="79">
        <v>1</v>
      </c>
      <c r="T150" s="79">
        <v>2</v>
      </c>
      <c r="U150" s="12">
        <f>S150+T150</f>
        <v>3</v>
      </c>
      <c r="V150" s="80">
        <v>0</v>
      </c>
      <c r="W150" s="79">
        <v>2</v>
      </c>
      <c r="X150" s="12">
        <f>V150+W150</f>
        <v>2</v>
      </c>
      <c r="Y150" s="17">
        <f>D150+G150+J150+M150+P150+S150+V150</f>
        <v>4</v>
      </c>
      <c r="Z150" s="11">
        <f>E150+H150+K150+N150+Q150+T150+W150</f>
        <v>11</v>
      </c>
      <c r="AA150" s="10">
        <f>F150+I150+L150+O150+R150+U150+X150</f>
        <v>15</v>
      </c>
    </row>
    <row r="151" spans="1:27" ht="13.5" thickBot="1">
      <c r="A151" s="29"/>
      <c r="B151" s="28"/>
      <c r="C151" s="28"/>
      <c r="D151" s="45"/>
      <c r="E151" s="44"/>
      <c r="F151" s="43"/>
      <c r="G151" s="104"/>
      <c r="H151" s="104"/>
      <c r="I151" s="104"/>
      <c r="J151" s="45"/>
      <c r="K151" s="44"/>
      <c r="L151" s="43"/>
      <c r="M151" s="45"/>
      <c r="N151" s="104"/>
      <c r="O151" s="104"/>
      <c r="P151" s="45"/>
      <c r="Q151" s="44"/>
      <c r="R151" s="43"/>
      <c r="S151" s="104"/>
      <c r="T151" s="104"/>
      <c r="U151" s="104"/>
      <c r="V151" s="45"/>
      <c r="W151" s="44"/>
      <c r="X151" s="43"/>
      <c r="Y151" s="103"/>
      <c r="Z151" s="103"/>
      <c r="AA151" s="41"/>
    </row>
    <row r="152" spans="1:27" s="1" customFormat="1" ht="13.5" thickBot="1">
      <c r="A152" s="131" t="s">
        <v>37</v>
      </c>
      <c r="B152" s="130"/>
      <c r="C152" s="130"/>
      <c r="D152" s="129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7"/>
      <c r="AA152" s="126"/>
    </row>
    <row r="153" spans="1:27" s="1" customFormat="1">
      <c r="A153" s="73" t="s">
        <v>5</v>
      </c>
      <c r="B153" s="15"/>
      <c r="C153" s="14">
        <v>7</v>
      </c>
      <c r="D153" s="13">
        <f t="shared" ref="D153:AA153" si="65">D128+D129+D130+D131+D132+D137+D136+D141+D142+D146+D150</f>
        <v>10</v>
      </c>
      <c r="E153" s="13">
        <f t="shared" si="65"/>
        <v>31</v>
      </c>
      <c r="F153" s="13">
        <f t="shared" si="65"/>
        <v>41</v>
      </c>
      <c r="G153" s="18">
        <f t="shared" si="65"/>
        <v>1</v>
      </c>
      <c r="H153" s="13">
        <f t="shared" si="65"/>
        <v>1</v>
      </c>
      <c r="I153" s="12">
        <f t="shared" si="65"/>
        <v>2</v>
      </c>
      <c r="J153" s="13">
        <f t="shared" si="65"/>
        <v>0</v>
      </c>
      <c r="K153" s="13">
        <f t="shared" si="65"/>
        <v>0</v>
      </c>
      <c r="L153" s="13">
        <f t="shared" si="65"/>
        <v>0</v>
      </c>
      <c r="M153" s="18">
        <f t="shared" si="65"/>
        <v>3</v>
      </c>
      <c r="N153" s="13">
        <f t="shared" si="65"/>
        <v>7</v>
      </c>
      <c r="O153" s="12">
        <f t="shared" si="65"/>
        <v>10</v>
      </c>
      <c r="P153" s="13">
        <f t="shared" si="65"/>
        <v>0</v>
      </c>
      <c r="Q153" s="13">
        <f t="shared" si="65"/>
        <v>0</v>
      </c>
      <c r="R153" s="13">
        <f t="shared" si="65"/>
        <v>0</v>
      </c>
      <c r="S153" s="18">
        <f t="shared" si="65"/>
        <v>12</v>
      </c>
      <c r="T153" s="13">
        <f t="shared" si="65"/>
        <v>24</v>
      </c>
      <c r="U153" s="12">
        <f t="shared" si="65"/>
        <v>36</v>
      </c>
      <c r="V153" s="13">
        <f t="shared" si="65"/>
        <v>0</v>
      </c>
      <c r="W153" s="13">
        <f t="shared" si="65"/>
        <v>4</v>
      </c>
      <c r="X153" s="13">
        <f t="shared" si="65"/>
        <v>4</v>
      </c>
      <c r="Y153" s="18">
        <f t="shared" si="65"/>
        <v>26</v>
      </c>
      <c r="Z153" s="13">
        <f t="shared" si="65"/>
        <v>67</v>
      </c>
      <c r="AA153" s="12">
        <f t="shared" si="65"/>
        <v>93</v>
      </c>
    </row>
    <row r="154" spans="1:27" s="1" customFormat="1" ht="13.5" thickBot="1">
      <c r="A154" s="72" t="s">
        <v>1</v>
      </c>
      <c r="B154" s="71"/>
      <c r="C154" s="125">
        <v>9</v>
      </c>
      <c r="D154" s="70">
        <f t="shared" ref="D154:R154" si="66">D143+D147+D138</f>
        <v>2</v>
      </c>
      <c r="E154" s="69">
        <f t="shared" si="66"/>
        <v>3</v>
      </c>
      <c r="F154" s="68">
        <f t="shared" si="66"/>
        <v>5</v>
      </c>
      <c r="G154" s="70">
        <f t="shared" si="66"/>
        <v>0</v>
      </c>
      <c r="H154" s="69">
        <f t="shared" si="66"/>
        <v>0</v>
      </c>
      <c r="I154" s="68">
        <f t="shared" si="66"/>
        <v>0</v>
      </c>
      <c r="J154" s="70">
        <f t="shared" si="66"/>
        <v>0</v>
      </c>
      <c r="K154" s="69">
        <f t="shared" si="66"/>
        <v>0</v>
      </c>
      <c r="L154" s="68">
        <f t="shared" si="66"/>
        <v>0</v>
      </c>
      <c r="M154" s="70">
        <f t="shared" si="66"/>
        <v>0</v>
      </c>
      <c r="N154" s="69">
        <f t="shared" si="66"/>
        <v>2</v>
      </c>
      <c r="O154" s="68">
        <f t="shared" si="66"/>
        <v>2</v>
      </c>
      <c r="P154" s="70">
        <f t="shared" si="66"/>
        <v>0</v>
      </c>
      <c r="Q154" s="69">
        <f t="shared" si="66"/>
        <v>1</v>
      </c>
      <c r="R154" s="68">
        <f t="shared" si="66"/>
        <v>1</v>
      </c>
      <c r="S154" s="70">
        <f>S143+S147+S138+S133</f>
        <v>2</v>
      </c>
      <c r="T154" s="69">
        <f>T143+T147+T138+T133</f>
        <v>4</v>
      </c>
      <c r="U154" s="68">
        <f>U143+U147+U138+U133</f>
        <v>6</v>
      </c>
      <c r="V154" s="70">
        <f>V143+V147+V138</f>
        <v>0</v>
      </c>
      <c r="W154" s="69">
        <f>W143+W147+W138</f>
        <v>0</v>
      </c>
      <c r="X154" s="69">
        <f>X143+X147+X138</f>
        <v>0</v>
      </c>
      <c r="Y154" s="124">
        <f>Y143+Y147+Y138+Y133</f>
        <v>4</v>
      </c>
      <c r="Z154" s="123">
        <f>Z143+Z147+Z138+Z133</f>
        <v>10</v>
      </c>
      <c r="AA154" s="122">
        <f>AA143+AA147+AA138+AA133</f>
        <v>14</v>
      </c>
    </row>
    <row r="155" spans="1:27" s="1" customFormat="1" ht="13.5" thickBot="1">
      <c r="A155" s="121" t="s">
        <v>0</v>
      </c>
      <c r="B155" s="120"/>
      <c r="C155" s="119"/>
      <c r="D155" s="118">
        <f t="shared" ref="D155:X155" si="67">SUBTOTAL(9,D126:D152)</f>
        <v>12</v>
      </c>
      <c r="E155" s="117">
        <f t="shared" si="67"/>
        <v>34</v>
      </c>
      <c r="F155" s="116">
        <f t="shared" si="67"/>
        <v>46</v>
      </c>
      <c r="G155" s="118">
        <f t="shared" si="67"/>
        <v>1</v>
      </c>
      <c r="H155" s="117">
        <f t="shared" si="67"/>
        <v>1</v>
      </c>
      <c r="I155" s="116">
        <f t="shared" si="67"/>
        <v>2</v>
      </c>
      <c r="J155" s="118">
        <f t="shared" si="67"/>
        <v>0</v>
      </c>
      <c r="K155" s="117">
        <f t="shared" si="67"/>
        <v>0</v>
      </c>
      <c r="L155" s="116">
        <f t="shared" si="67"/>
        <v>0</v>
      </c>
      <c r="M155" s="118">
        <f t="shared" si="67"/>
        <v>3</v>
      </c>
      <c r="N155" s="117">
        <f t="shared" si="67"/>
        <v>9</v>
      </c>
      <c r="O155" s="116">
        <f t="shared" si="67"/>
        <v>12</v>
      </c>
      <c r="P155" s="118">
        <f t="shared" si="67"/>
        <v>0</v>
      </c>
      <c r="Q155" s="117">
        <f t="shared" si="67"/>
        <v>1</v>
      </c>
      <c r="R155" s="116">
        <f t="shared" si="67"/>
        <v>1</v>
      </c>
      <c r="S155" s="118">
        <f t="shared" si="67"/>
        <v>14</v>
      </c>
      <c r="T155" s="117">
        <f t="shared" si="67"/>
        <v>28</v>
      </c>
      <c r="U155" s="116">
        <f t="shared" si="67"/>
        <v>42</v>
      </c>
      <c r="V155" s="118">
        <f t="shared" si="67"/>
        <v>0</v>
      </c>
      <c r="W155" s="117">
        <f t="shared" si="67"/>
        <v>4</v>
      </c>
      <c r="X155" s="116">
        <f t="shared" si="67"/>
        <v>4</v>
      </c>
      <c r="Y155" s="118">
        <f>SUM(Y153:Y154)</f>
        <v>30</v>
      </c>
      <c r="Z155" s="117">
        <f>SUM(Z153:Z154)</f>
        <v>77</v>
      </c>
      <c r="AA155" s="116">
        <f>SUBTOTAL(9,AA126:AA152)</f>
        <v>107</v>
      </c>
    </row>
    <row r="156" spans="1:27" s="1" customFormat="1" ht="13.5" thickBot="1">
      <c r="A156" s="16"/>
      <c r="B156" s="15"/>
      <c r="C156" s="15"/>
      <c r="D156" s="45"/>
      <c r="E156" s="44"/>
      <c r="F156" s="43"/>
      <c r="G156" s="44"/>
      <c r="H156" s="44"/>
      <c r="I156" s="44"/>
      <c r="J156" s="45"/>
      <c r="K156" s="44"/>
      <c r="L156" s="43"/>
      <c r="M156" s="44"/>
      <c r="N156" s="44"/>
      <c r="O156" s="44"/>
      <c r="P156" s="45"/>
      <c r="Q156" s="44"/>
      <c r="R156" s="43"/>
      <c r="S156" s="44"/>
      <c r="T156" s="44"/>
      <c r="U156" s="44"/>
      <c r="V156" s="45"/>
      <c r="W156" s="44"/>
      <c r="X156" s="43"/>
      <c r="Y156" s="115"/>
      <c r="Z156" s="42"/>
      <c r="AA156" s="41"/>
    </row>
    <row r="157" spans="1:27" s="1" customFormat="1" ht="13.5" thickBot="1">
      <c r="A157" s="235" t="s">
        <v>36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7"/>
    </row>
    <row r="158" spans="1:27">
      <c r="A158" s="29"/>
      <c r="B158" s="28"/>
      <c r="C158" s="28"/>
      <c r="D158" s="45"/>
      <c r="E158" s="44"/>
      <c r="F158" s="43"/>
      <c r="G158" s="104"/>
      <c r="H158" s="104"/>
      <c r="I158" s="104"/>
      <c r="J158" s="45"/>
      <c r="K158" s="44"/>
      <c r="L158" s="43"/>
      <c r="M158" s="45"/>
      <c r="N158" s="104"/>
      <c r="O158" s="104"/>
      <c r="P158" s="45"/>
      <c r="Q158" s="44"/>
      <c r="R158" s="43"/>
      <c r="S158" s="104"/>
      <c r="T158" s="104"/>
      <c r="U158" s="104"/>
      <c r="V158" s="45"/>
      <c r="W158" s="44"/>
      <c r="X158" s="43"/>
      <c r="Y158" s="103"/>
      <c r="Z158" s="103"/>
      <c r="AA158" s="41"/>
    </row>
    <row r="159" spans="1:27" s="1" customFormat="1">
      <c r="A159" s="29" t="s">
        <v>35</v>
      </c>
      <c r="B159" s="98">
        <v>6240</v>
      </c>
      <c r="C159" s="98">
        <v>7</v>
      </c>
      <c r="D159" s="51">
        <v>8</v>
      </c>
      <c r="E159" s="50">
        <v>2</v>
      </c>
      <c r="F159" s="49">
        <f>D159+E159</f>
        <v>10</v>
      </c>
      <c r="G159" s="51">
        <v>0</v>
      </c>
      <c r="H159" s="97">
        <v>0</v>
      </c>
      <c r="I159" s="96">
        <f>G159+H159</f>
        <v>0</v>
      </c>
      <c r="J159" s="51">
        <v>0</v>
      </c>
      <c r="K159" s="50">
        <v>0</v>
      </c>
      <c r="L159" s="49">
        <f>J159+K159</f>
        <v>0</v>
      </c>
      <c r="M159" s="51">
        <v>0</v>
      </c>
      <c r="N159" s="97">
        <v>0</v>
      </c>
      <c r="O159" s="96">
        <f>M159+N159</f>
        <v>0</v>
      </c>
      <c r="P159" s="51">
        <v>0</v>
      </c>
      <c r="Q159" s="50">
        <v>0</v>
      </c>
      <c r="R159" s="49">
        <f>P159+Q159</f>
        <v>0</v>
      </c>
      <c r="S159" s="97">
        <v>6</v>
      </c>
      <c r="T159" s="97">
        <v>5</v>
      </c>
      <c r="U159" s="96">
        <f>S159+T159</f>
        <v>11</v>
      </c>
      <c r="V159" s="51"/>
      <c r="W159" s="50"/>
      <c r="X159" s="49">
        <f>V159+W159</f>
        <v>0</v>
      </c>
      <c r="Y159" s="99">
        <f t="shared" ref="Y159:AA160" si="68">D159+G159+J159+M159+P159+S159+V159</f>
        <v>14</v>
      </c>
      <c r="Z159" s="48">
        <f t="shared" si="68"/>
        <v>7</v>
      </c>
      <c r="AA159" s="47">
        <f t="shared" si="68"/>
        <v>21</v>
      </c>
    </row>
    <row r="160" spans="1:27" s="1" customFormat="1" ht="13.5" thickBot="1">
      <c r="A160" s="29" t="s">
        <v>34</v>
      </c>
      <c r="B160" s="98">
        <v>6245</v>
      </c>
      <c r="C160" s="98">
        <v>6</v>
      </c>
      <c r="D160" s="53"/>
      <c r="E160" s="46"/>
      <c r="F160" s="49">
        <f>D160+E160</f>
        <v>0</v>
      </c>
      <c r="G160" s="114"/>
      <c r="H160" s="29"/>
      <c r="I160" s="96">
        <f>G160+H160</f>
        <v>0</v>
      </c>
      <c r="J160" s="53"/>
      <c r="K160" s="46"/>
      <c r="L160" s="49">
        <f>J160+K160</f>
        <v>0</v>
      </c>
      <c r="M160" s="53"/>
      <c r="N160" s="29"/>
      <c r="O160" s="96">
        <f>M160+N160</f>
        <v>0</v>
      </c>
      <c r="P160" s="53"/>
      <c r="Q160" s="46"/>
      <c r="R160" s="49">
        <f>P160+Q160</f>
        <v>0</v>
      </c>
      <c r="S160" s="29"/>
      <c r="T160" s="29"/>
      <c r="U160" s="96">
        <f>S160+T160</f>
        <v>0</v>
      </c>
      <c r="V160" s="51"/>
      <c r="W160" s="50"/>
      <c r="X160" s="49">
        <f>V160+W160</f>
        <v>0</v>
      </c>
      <c r="Y160" s="95">
        <f t="shared" si="68"/>
        <v>0</v>
      </c>
      <c r="Z160" s="94">
        <f t="shared" si="68"/>
        <v>0</v>
      </c>
      <c r="AA160" s="93">
        <f t="shared" si="68"/>
        <v>0</v>
      </c>
    </row>
    <row r="161" spans="1:27" s="1" customFormat="1" ht="13.5" thickBot="1">
      <c r="A161" s="59" t="s">
        <v>33</v>
      </c>
      <c r="B161" s="60"/>
      <c r="C161" s="60"/>
      <c r="D161" s="113">
        <f t="shared" ref="D161:X161" si="69">SUBTOTAL(9,D159:D160)</f>
        <v>8</v>
      </c>
      <c r="E161" s="112">
        <f t="shared" si="69"/>
        <v>2</v>
      </c>
      <c r="F161" s="111">
        <f t="shared" si="69"/>
        <v>10</v>
      </c>
      <c r="G161" s="112">
        <f t="shared" si="69"/>
        <v>0</v>
      </c>
      <c r="H161" s="112">
        <f t="shared" si="69"/>
        <v>0</v>
      </c>
      <c r="I161" s="112">
        <f t="shared" si="69"/>
        <v>0</v>
      </c>
      <c r="J161" s="113">
        <f t="shared" si="69"/>
        <v>0</v>
      </c>
      <c r="K161" s="112">
        <f t="shared" si="69"/>
        <v>0</v>
      </c>
      <c r="L161" s="111">
        <f t="shared" si="69"/>
        <v>0</v>
      </c>
      <c r="M161" s="113">
        <f t="shared" si="69"/>
        <v>0</v>
      </c>
      <c r="N161" s="112">
        <f t="shared" si="69"/>
        <v>0</v>
      </c>
      <c r="O161" s="112">
        <f t="shared" si="69"/>
        <v>0</v>
      </c>
      <c r="P161" s="113">
        <f t="shared" si="69"/>
        <v>0</v>
      </c>
      <c r="Q161" s="112">
        <f t="shared" si="69"/>
        <v>0</v>
      </c>
      <c r="R161" s="111">
        <f t="shared" si="69"/>
        <v>0</v>
      </c>
      <c r="S161" s="112">
        <f t="shared" si="69"/>
        <v>6</v>
      </c>
      <c r="T161" s="112">
        <f t="shared" si="69"/>
        <v>5</v>
      </c>
      <c r="U161" s="112">
        <f t="shared" si="69"/>
        <v>11</v>
      </c>
      <c r="V161" s="113">
        <f t="shared" si="69"/>
        <v>0</v>
      </c>
      <c r="W161" s="112">
        <f t="shared" si="69"/>
        <v>0</v>
      </c>
      <c r="X161" s="111">
        <f t="shared" si="69"/>
        <v>0</v>
      </c>
      <c r="Y161" s="113">
        <f>D161+G161+J161+M161+P161+S161+V161</f>
        <v>14</v>
      </c>
      <c r="Z161" s="112">
        <f>E161+H161+K161+N161+Q161+T161+W161</f>
        <v>7</v>
      </c>
      <c r="AA161" s="111">
        <f>SUBTOTAL(9,AA159:AA160)</f>
        <v>21</v>
      </c>
    </row>
    <row r="162" spans="1:27">
      <c r="A162" s="29"/>
      <c r="B162" s="28"/>
      <c r="C162" s="28"/>
      <c r="D162" s="45"/>
      <c r="E162" s="44"/>
      <c r="F162" s="43"/>
      <c r="G162" s="104"/>
      <c r="H162" s="104"/>
      <c r="I162" s="104"/>
      <c r="J162" s="45"/>
      <c r="K162" s="44"/>
      <c r="L162" s="43"/>
      <c r="M162" s="45"/>
      <c r="N162" s="104"/>
      <c r="O162" s="104"/>
      <c r="P162" s="45"/>
      <c r="Q162" s="44"/>
      <c r="R162" s="43"/>
      <c r="S162" s="104"/>
      <c r="T162" s="104"/>
      <c r="U162" s="104"/>
      <c r="V162" s="45"/>
      <c r="W162" s="44"/>
      <c r="X162" s="43"/>
      <c r="Y162" s="103"/>
      <c r="Z162" s="103"/>
      <c r="AA162" s="41"/>
    </row>
    <row r="163" spans="1:27" s="105" customFormat="1">
      <c r="A163" s="110" t="s">
        <v>32</v>
      </c>
      <c r="B163" s="28">
        <v>6045</v>
      </c>
      <c r="C163" s="28">
        <v>7</v>
      </c>
      <c r="D163" s="73">
        <v>3</v>
      </c>
      <c r="E163" s="16">
        <v>0</v>
      </c>
      <c r="F163" s="108">
        <f>D163+E163</f>
        <v>3</v>
      </c>
      <c r="G163" s="110">
        <v>0</v>
      </c>
      <c r="H163" s="110">
        <v>0</v>
      </c>
      <c r="I163" s="109">
        <f>G163+H163</f>
        <v>0</v>
      </c>
      <c r="J163" s="73">
        <v>0</v>
      </c>
      <c r="K163" s="16">
        <v>0</v>
      </c>
      <c r="L163" s="108">
        <f>J163+K163</f>
        <v>0</v>
      </c>
      <c r="M163" s="73"/>
      <c r="N163" s="110"/>
      <c r="O163" s="109">
        <f>M163+N163</f>
        <v>0</v>
      </c>
      <c r="P163" s="73"/>
      <c r="Q163" s="16"/>
      <c r="R163" s="108">
        <f>P163+Q163</f>
        <v>0</v>
      </c>
      <c r="S163" s="110"/>
      <c r="T163" s="110"/>
      <c r="U163" s="109">
        <f>S163+T163</f>
        <v>0</v>
      </c>
      <c r="V163" s="73"/>
      <c r="W163" s="16"/>
      <c r="X163" s="108">
        <f>V163+W163</f>
        <v>0</v>
      </c>
      <c r="Y163" s="107">
        <f>D163+G163+J163+M163+P163+S163+V163</f>
        <v>3</v>
      </c>
      <c r="Z163" s="107">
        <f>E163+H163+K163+N163+Q163+T163+W163</f>
        <v>0</v>
      </c>
      <c r="AA163" s="106">
        <f>F163+I163+L163+O163+R163+U163+X163</f>
        <v>3</v>
      </c>
    </row>
    <row r="164" spans="1:27">
      <c r="A164" s="29"/>
      <c r="B164" s="28"/>
      <c r="C164" s="28"/>
      <c r="D164" s="45"/>
      <c r="E164" s="44"/>
      <c r="F164" s="43"/>
      <c r="G164" s="104"/>
      <c r="H164" s="104"/>
      <c r="I164" s="104"/>
      <c r="J164" s="45"/>
      <c r="K164" s="44"/>
      <c r="L164" s="43"/>
      <c r="M164" s="45"/>
      <c r="N164" s="104"/>
      <c r="O164" s="104"/>
      <c r="P164" s="45"/>
      <c r="Q164" s="44"/>
      <c r="R164" s="43"/>
      <c r="S164" s="104"/>
      <c r="T164" s="104"/>
      <c r="U164" s="104"/>
      <c r="V164" s="45"/>
      <c r="W164" s="44"/>
      <c r="X164" s="43"/>
      <c r="Y164" s="103"/>
      <c r="Z164" s="103"/>
      <c r="AA164" s="41"/>
    </row>
    <row r="165" spans="1:27" s="1" customFormat="1">
      <c r="A165" s="29" t="s">
        <v>31</v>
      </c>
      <c r="B165" s="98">
        <v>6220</v>
      </c>
      <c r="C165" s="98">
        <v>7</v>
      </c>
      <c r="D165" s="51"/>
      <c r="E165" s="50"/>
      <c r="F165" s="49">
        <f t="shared" ref="F165:F174" si="70">D165+E165</f>
        <v>0</v>
      </c>
      <c r="G165" s="97"/>
      <c r="H165" s="97"/>
      <c r="I165" s="96">
        <f t="shared" ref="I165:I174" si="71">G165+H165</f>
        <v>0</v>
      </c>
      <c r="J165" s="51"/>
      <c r="K165" s="50"/>
      <c r="L165" s="49">
        <f t="shared" ref="L165:L174" si="72">J165+K165</f>
        <v>0</v>
      </c>
      <c r="M165" s="51"/>
      <c r="N165" s="97">
        <v>0</v>
      </c>
      <c r="O165" s="96">
        <f t="shared" ref="O165:O174" si="73">M165+N165</f>
        <v>0</v>
      </c>
      <c r="P165" s="51">
        <v>0</v>
      </c>
      <c r="Q165" s="50">
        <v>0</v>
      </c>
      <c r="R165" s="49">
        <f t="shared" ref="R165:R174" si="74">P165+Q165</f>
        <v>0</v>
      </c>
      <c r="S165" s="97">
        <v>0</v>
      </c>
      <c r="T165" s="97">
        <v>0</v>
      </c>
      <c r="U165" s="96">
        <f t="shared" ref="U165:U174" si="75">S165+T165</f>
        <v>0</v>
      </c>
      <c r="V165" s="51">
        <v>0</v>
      </c>
      <c r="W165" s="50">
        <v>1</v>
      </c>
      <c r="X165" s="49">
        <f t="shared" ref="X165:X174" si="76">V165+W165</f>
        <v>1</v>
      </c>
      <c r="Y165" s="99">
        <f>D165+G165+J165+M165+P165+S165+V165</f>
        <v>0</v>
      </c>
      <c r="Z165" s="48">
        <f t="shared" ref="Z165:Z174" si="77">E165+H165+K165+N165+Q165+T165+W165</f>
        <v>1</v>
      </c>
      <c r="AA165" s="47">
        <f t="shared" ref="AA165:AA174" si="78">F165+I165+L165+O165+R165+U165+X165</f>
        <v>1</v>
      </c>
    </row>
    <row r="166" spans="1:27" s="1" customFormat="1">
      <c r="A166" s="29" t="s">
        <v>30</v>
      </c>
      <c r="B166" s="98">
        <v>6220</v>
      </c>
      <c r="C166" s="98">
        <v>9</v>
      </c>
      <c r="D166" s="51">
        <v>23</v>
      </c>
      <c r="E166" s="50">
        <v>8</v>
      </c>
      <c r="F166" s="49">
        <f t="shared" si="70"/>
        <v>31</v>
      </c>
      <c r="G166" s="97">
        <v>0</v>
      </c>
      <c r="H166" s="97">
        <v>0</v>
      </c>
      <c r="I166" s="96">
        <f t="shared" si="71"/>
        <v>0</v>
      </c>
      <c r="J166" s="51">
        <v>0</v>
      </c>
      <c r="K166" s="50">
        <v>0</v>
      </c>
      <c r="L166" s="49">
        <f t="shared" si="72"/>
        <v>0</v>
      </c>
      <c r="M166" s="51">
        <v>1</v>
      </c>
      <c r="N166" s="97"/>
      <c r="O166" s="96">
        <f t="shared" si="73"/>
        <v>1</v>
      </c>
      <c r="P166" s="51"/>
      <c r="Q166" s="50"/>
      <c r="R166" s="49">
        <f t="shared" si="74"/>
        <v>0</v>
      </c>
      <c r="S166" s="97"/>
      <c r="T166" s="97"/>
      <c r="U166" s="96">
        <f t="shared" si="75"/>
        <v>0</v>
      </c>
      <c r="V166" s="51"/>
      <c r="W166" s="50"/>
      <c r="X166" s="49">
        <f t="shared" si="76"/>
        <v>0</v>
      </c>
      <c r="Y166" s="99">
        <f t="shared" ref="Y166:Y174" si="79">D166+G166+J166+M166+P166+S166+V166</f>
        <v>24</v>
      </c>
      <c r="Z166" s="48">
        <f t="shared" si="77"/>
        <v>8</v>
      </c>
      <c r="AA166" s="47">
        <f t="shared" si="78"/>
        <v>32</v>
      </c>
    </row>
    <row r="167" spans="1:27" s="1" customFormat="1">
      <c r="A167" s="29" t="s">
        <v>29</v>
      </c>
      <c r="B167" s="98">
        <v>6220</v>
      </c>
      <c r="C167" s="98">
        <v>9</v>
      </c>
      <c r="D167" s="51">
        <v>3</v>
      </c>
      <c r="E167" s="50"/>
      <c r="F167" s="49">
        <f t="shared" si="70"/>
        <v>3</v>
      </c>
      <c r="G167" s="97"/>
      <c r="H167" s="97"/>
      <c r="I167" s="96">
        <f t="shared" si="71"/>
        <v>0</v>
      </c>
      <c r="J167" s="51"/>
      <c r="K167" s="50"/>
      <c r="L167" s="49">
        <f t="shared" si="72"/>
        <v>0</v>
      </c>
      <c r="M167" s="51"/>
      <c r="N167" s="97"/>
      <c r="O167" s="96">
        <f t="shared" si="73"/>
        <v>0</v>
      </c>
      <c r="P167" s="51"/>
      <c r="Q167" s="50"/>
      <c r="R167" s="49">
        <f t="shared" si="74"/>
        <v>0</v>
      </c>
      <c r="S167" s="97"/>
      <c r="T167" s="97"/>
      <c r="U167" s="96">
        <f t="shared" si="75"/>
        <v>0</v>
      </c>
      <c r="V167" s="51"/>
      <c r="W167" s="50"/>
      <c r="X167" s="49">
        <f t="shared" si="76"/>
        <v>0</v>
      </c>
      <c r="Y167" s="99">
        <f t="shared" si="79"/>
        <v>3</v>
      </c>
      <c r="Z167" s="48">
        <f t="shared" si="77"/>
        <v>0</v>
      </c>
      <c r="AA167" s="47">
        <f t="shared" si="78"/>
        <v>3</v>
      </c>
    </row>
    <row r="168" spans="1:27" s="1" customFormat="1">
      <c r="A168" s="29" t="s">
        <v>28</v>
      </c>
      <c r="B168" s="98">
        <v>6221</v>
      </c>
      <c r="C168" s="98">
        <v>9</v>
      </c>
      <c r="D168" s="51">
        <v>5</v>
      </c>
      <c r="E168" s="50">
        <v>7</v>
      </c>
      <c r="F168" s="49">
        <f t="shared" si="70"/>
        <v>12</v>
      </c>
      <c r="G168" s="102"/>
      <c r="H168" s="102"/>
      <c r="I168" s="96">
        <f t="shared" si="71"/>
        <v>0</v>
      </c>
      <c r="J168" s="101"/>
      <c r="K168" s="100"/>
      <c r="L168" s="49">
        <f t="shared" si="72"/>
        <v>0</v>
      </c>
      <c r="M168" s="223">
        <v>1</v>
      </c>
      <c r="N168" s="224">
        <v>1</v>
      </c>
      <c r="O168" s="225">
        <f t="shared" si="73"/>
        <v>2</v>
      </c>
      <c r="P168" s="223">
        <v>0</v>
      </c>
      <c r="Q168" s="226">
        <v>0</v>
      </c>
      <c r="R168" s="49">
        <f t="shared" si="74"/>
        <v>0</v>
      </c>
      <c r="S168" s="97">
        <v>0</v>
      </c>
      <c r="T168" s="97">
        <v>0</v>
      </c>
      <c r="U168" s="96">
        <f t="shared" si="75"/>
        <v>0</v>
      </c>
      <c r="V168" s="51"/>
      <c r="W168" s="50"/>
      <c r="X168" s="49">
        <f t="shared" si="76"/>
        <v>0</v>
      </c>
      <c r="Y168" s="99">
        <f t="shared" si="79"/>
        <v>6</v>
      </c>
      <c r="Z168" s="48">
        <f t="shared" si="77"/>
        <v>8</v>
      </c>
      <c r="AA168" s="47">
        <f t="shared" si="78"/>
        <v>14</v>
      </c>
    </row>
    <row r="169" spans="1:27" s="1" customFormat="1">
      <c r="A169" s="29" t="s">
        <v>27</v>
      </c>
      <c r="B169" s="98">
        <v>6230</v>
      </c>
      <c r="C169" s="98">
        <v>6</v>
      </c>
      <c r="D169" s="51">
        <v>3</v>
      </c>
      <c r="E169" s="50">
        <v>5</v>
      </c>
      <c r="F169" s="49">
        <f t="shared" si="70"/>
        <v>8</v>
      </c>
      <c r="G169" s="97">
        <v>1</v>
      </c>
      <c r="H169" s="97">
        <v>0</v>
      </c>
      <c r="I169" s="96">
        <f t="shared" si="71"/>
        <v>1</v>
      </c>
      <c r="J169" s="51">
        <v>0</v>
      </c>
      <c r="K169" s="50">
        <v>0</v>
      </c>
      <c r="L169" s="49">
        <f t="shared" si="72"/>
        <v>0</v>
      </c>
      <c r="M169" s="51">
        <v>0</v>
      </c>
      <c r="N169" s="97">
        <v>1</v>
      </c>
      <c r="O169" s="96">
        <f t="shared" si="73"/>
        <v>1</v>
      </c>
      <c r="P169" s="51">
        <v>0</v>
      </c>
      <c r="Q169" s="50">
        <v>0</v>
      </c>
      <c r="R169" s="49">
        <f t="shared" si="74"/>
        <v>0</v>
      </c>
      <c r="S169" s="97">
        <v>0</v>
      </c>
      <c r="T169" s="97">
        <v>0</v>
      </c>
      <c r="U169" s="96">
        <f t="shared" si="75"/>
        <v>0</v>
      </c>
      <c r="V169" s="51"/>
      <c r="W169" s="50"/>
      <c r="X169" s="49">
        <f t="shared" si="76"/>
        <v>0</v>
      </c>
      <c r="Y169" s="99">
        <f t="shared" si="79"/>
        <v>4</v>
      </c>
      <c r="Z169" s="48">
        <f t="shared" si="77"/>
        <v>6</v>
      </c>
      <c r="AA169" s="47">
        <f t="shared" si="78"/>
        <v>10</v>
      </c>
    </row>
    <row r="170" spans="1:27" s="1" customFormat="1">
      <c r="A170" s="29" t="s">
        <v>26</v>
      </c>
      <c r="B170" s="98">
        <v>6231</v>
      </c>
      <c r="C170" s="98">
        <v>6</v>
      </c>
      <c r="D170" s="51"/>
      <c r="E170" s="50"/>
      <c r="F170" s="49">
        <f t="shared" si="70"/>
        <v>0</v>
      </c>
      <c r="G170" s="97"/>
      <c r="H170" s="97"/>
      <c r="I170" s="96">
        <f t="shared" si="71"/>
        <v>0</v>
      </c>
      <c r="J170" s="51"/>
      <c r="K170" s="50"/>
      <c r="L170" s="49">
        <f t="shared" si="72"/>
        <v>0</v>
      </c>
      <c r="M170" s="51"/>
      <c r="N170" s="97"/>
      <c r="O170" s="96">
        <f t="shared" si="73"/>
        <v>0</v>
      </c>
      <c r="P170" s="51"/>
      <c r="Q170" s="50"/>
      <c r="R170" s="49">
        <f t="shared" si="74"/>
        <v>0</v>
      </c>
      <c r="S170" s="97"/>
      <c r="T170" s="97"/>
      <c r="U170" s="96">
        <f t="shared" si="75"/>
        <v>0</v>
      </c>
      <c r="V170" s="51"/>
      <c r="W170" s="50"/>
      <c r="X170" s="49">
        <f t="shared" si="76"/>
        <v>0</v>
      </c>
      <c r="Y170" s="99">
        <f t="shared" si="79"/>
        <v>0</v>
      </c>
      <c r="Z170" s="48">
        <f t="shared" si="77"/>
        <v>0</v>
      </c>
      <c r="AA170" s="47">
        <f t="shared" si="78"/>
        <v>0</v>
      </c>
    </row>
    <row r="171" spans="1:27" s="1" customFormat="1">
      <c r="A171" s="29" t="s">
        <v>25</v>
      </c>
      <c r="B171" s="98">
        <v>6232</v>
      </c>
      <c r="C171" s="98">
        <v>6</v>
      </c>
      <c r="D171" s="51"/>
      <c r="E171" s="50"/>
      <c r="F171" s="49">
        <f t="shared" si="70"/>
        <v>0</v>
      </c>
      <c r="G171" s="97"/>
      <c r="H171" s="97"/>
      <c r="I171" s="96">
        <f t="shared" si="71"/>
        <v>0</v>
      </c>
      <c r="J171" s="51"/>
      <c r="K171" s="50"/>
      <c r="L171" s="49">
        <f t="shared" si="72"/>
        <v>0</v>
      </c>
      <c r="M171" s="51"/>
      <c r="N171" s="97"/>
      <c r="O171" s="96">
        <f t="shared" si="73"/>
        <v>0</v>
      </c>
      <c r="P171" s="51"/>
      <c r="Q171" s="50"/>
      <c r="R171" s="49">
        <f t="shared" si="74"/>
        <v>0</v>
      </c>
      <c r="S171" s="97"/>
      <c r="T171" s="97"/>
      <c r="U171" s="96">
        <f t="shared" si="75"/>
        <v>0</v>
      </c>
      <c r="V171" s="51"/>
      <c r="W171" s="50"/>
      <c r="X171" s="49">
        <f t="shared" si="76"/>
        <v>0</v>
      </c>
      <c r="Y171" s="99">
        <f t="shared" si="79"/>
        <v>0</v>
      </c>
      <c r="Z171" s="48">
        <f t="shared" si="77"/>
        <v>0</v>
      </c>
      <c r="AA171" s="47">
        <f t="shared" si="78"/>
        <v>0</v>
      </c>
    </row>
    <row r="172" spans="1:27" s="1" customFormat="1">
      <c r="A172" s="29" t="s">
        <v>24</v>
      </c>
      <c r="B172" s="98">
        <v>6233</v>
      </c>
      <c r="C172" s="98">
        <v>6</v>
      </c>
      <c r="D172" s="51"/>
      <c r="E172" s="50"/>
      <c r="F172" s="49">
        <f t="shared" si="70"/>
        <v>0</v>
      </c>
      <c r="G172" s="97"/>
      <c r="H172" s="97"/>
      <c r="I172" s="49">
        <f t="shared" si="71"/>
        <v>0</v>
      </c>
      <c r="J172" s="51"/>
      <c r="K172" s="50"/>
      <c r="L172" s="49">
        <f t="shared" si="72"/>
        <v>0</v>
      </c>
      <c r="M172" s="51"/>
      <c r="N172" s="97"/>
      <c r="O172" s="49">
        <f t="shared" si="73"/>
        <v>0</v>
      </c>
      <c r="P172" s="51"/>
      <c r="Q172" s="50"/>
      <c r="R172" s="49">
        <f t="shared" si="74"/>
        <v>0</v>
      </c>
      <c r="S172" s="97"/>
      <c r="T172" s="97"/>
      <c r="U172" s="96">
        <f t="shared" si="75"/>
        <v>0</v>
      </c>
      <c r="V172" s="51"/>
      <c r="W172" s="50"/>
      <c r="X172" s="96">
        <f t="shared" si="76"/>
        <v>0</v>
      </c>
      <c r="Y172" s="99">
        <f t="shared" si="79"/>
        <v>0</v>
      </c>
      <c r="Z172" s="48">
        <f t="shared" si="77"/>
        <v>0</v>
      </c>
      <c r="AA172" s="47">
        <f t="shared" si="78"/>
        <v>0</v>
      </c>
    </row>
    <row r="173" spans="1:27" s="1" customFormat="1">
      <c r="A173" s="29" t="s">
        <v>23</v>
      </c>
      <c r="B173" s="98">
        <v>6234</v>
      </c>
      <c r="C173" s="98">
        <v>6</v>
      </c>
      <c r="D173" s="51"/>
      <c r="E173" s="50"/>
      <c r="F173" s="49">
        <f t="shared" si="70"/>
        <v>0</v>
      </c>
      <c r="G173" s="97"/>
      <c r="H173" s="97"/>
      <c r="I173" s="49">
        <f t="shared" si="71"/>
        <v>0</v>
      </c>
      <c r="J173" s="51"/>
      <c r="K173" s="50"/>
      <c r="L173" s="49">
        <f t="shared" si="72"/>
        <v>0</v>
      </c>
      <c r="M173" s="51"/>
      <c r="N173" s="97"/>
      <c r="O173" s="49">
        <f t="shared" si="73"/>
        <v>0</v>
      </c>
      <c r="P173" s="51"/>
      <c r="Q173" s="50"/>
      <c r="R173" s="49">
        <f t="shared" si="74"/>
        <v>0</v>
      </c>
      <c r="S173" s="97"/>
      <c r="T173" s="97"/>
      <c r="U173" s="96">
        <f t="shared" si="75"/>
        <v>0</v>
      </c>
      <c r="V173" s="51"/>
      <c r="W173" s="50"/>
      <c r="X173" s="96">
        <f t="shared" si="76"/>
        <v>0</v>
      </c>
      <c r="Y173" s="99">
        <f t="shared" si="79"/>
        <v>0</v>
      </c>
      <c r="Z173" s="48">
        <f t="shared" si="77"/>
        <v>0</v>
      </c>
      <c r="AA173" s="47">
        <f t="shared" si="78"/>
        <v>0</v>
      </c>
    </row>
    <row r="174" spans="1:27" s="1" customFormat="1" ht="13.5" thickBot="1">
      <c r="A174" s="29" t="s">
        <v>22</v>
      </c>
      <c r="B174" s="98">
        <v>6248</v>
      </c>
      <c r="C174" s="98">
        <v>6</v>
      </c>
      <c r="D174" s="51">
        <v>3</v>
      </c>
      <c r="E174" s="50">
        <v>0</v>
      </c>
      <c r="F174" s="49">
        <f t="shared" si="70"/>
        <v>3</v>
      </c>
      <c r="G174" s="97">
        <v>0</v>
      </c>
      <c r="H174" s="97">
        <v>0</v>
      </c>
      <c r="I174" s="96">
        <f t="shared" si="71"/>
        <v>0</v>
      </c>
      <c r="J174" s="51">
        <v>0</v>
      </c>
      <c r="K174" s="50">
        <v>0</v>
      </c>
      <c r="L174" s="49">
        <f t="shared" si="72"/>
        <v>0</v>
      </c>
      <c r="M174" s="51">
        <v>1</v>
      </c>
      <c r="N174" s="97">
        <v>0</v>
      </c>
      <c r="O174" s="96">
        <f t="shared" si="73"/>
        <v>1</v>
      </c>
      <c r="P174" s="51">
        <v>0</v>
      </c>
      <c r="Q174" s="50">
        <v>0</v>
      </c>
      <c r="R174" s="49">
        <f t="shared" si="74"/>
        <v>0</v>
      </c>
      <c r="S174" s="97">
        <v>0</v>
      </c>
      <c r="T174" s="97">
        <v>0</v>
      </c>
      <c r="U174" s="96">
        <f t="shared" si="75"/>
        <v>0</v>
      </c>
      <c r="V174" s="51">
        <v>1</v>
      </c>
      <c r="W174" s="50">
        <v>0</v>
      </c>
      <c r="X174" s="49">
        <f t="shared" si="76"/>
        <v>1</v>
      </c>
      <c r="Y174" s="95">
        <f t="shared" si="79"/>
        <v>5</v>
      </c>
      <c r="Z174" s="94">
        <f t="shared" si="77"/>
        <v>0</v>
      </c>
      <c r="AA174" s="93">
        <f t="shared" si="78"/>
        <v>5</v>
      </c>
    </row>
    <row r="175" spans="1:27" s="1" customFormat="1" ht="13.5" thickBot="1">
      <c r="A175" s="61" t="s">
        <v>21</v>
      </c>
      <c r="B175" s="60"/>
      <c r="C175" s="60"/>
      <c r="D175" s="92">
        <f t="shared" ref="D175:X175" si="80">SUBTOTAL(9,D165:D174)</f>
        <v>37</v>
      </c>
      <c r="E175" s="91">
        <f t="shared" si="80"/>
        <v>20</v>
      </c>
      <c r="F175" s="90">
        <f t="shared" si="80"/>
        <v>57</v>
      </c>
      <c r="G175" s="91">
        <f t="shared" si="80"/>
        <v>1</v>
      </c>
      <c r="H175" s="91">
        <f t="shared" si="80"/>
        <v>0</v>
      </c>
      <c r="I175" s="91">
        <f t="shared" si="80"/>
        <v>1</v>
      </c>
      <c r="J175" s="92">
        <f t="shared" si="80"/>
        <v>0</v>
      </c>
      <c r="K175" s="91">
        <f t="shared" si="80"/>
        <v>0</v>
      </c>
      <c r="L175" s="90">
        <f t="shared" si="80"/>
        <v>0</v>
      </c>
      <c r="M175" s="92">
        <f t="shared" si="80"/>
        <v>3</v>
      </c>
      <c r="N175" s="91">
        <f t="shared" si="80"/>
        <v>2</v>
      </c>
      <c r="O175" s="91">
        <f t="shared" si="80"/>
        <v>5</v>
      </c>
      <c r="P175" s="92">
        <f t="shared" si="80"/>
        <v>0</v>
      </c>
      <c r="Q175" s="91">
        <f t="shared" si="80"/>
        <v>0</v>
      </c>
      <c r="R175" s="90">
        <f t="shared" si="80"/>
        <v>0</v>
      </c>
      <c r="S175" s="91">
        <f t="shared" si="80"/>
        <v>0</v>
      </c>
      <c r="T175" s="91">
        <f t="shared" si="80"/>
        <v>0</v>
      </c>
      <c r="U175" s="91">
        <f t="shared" si="80"/>
        <v>0</v>
      </c>
      <c r="V175" s="92">
        <f t="shared" si="80"/>
        <v>1</v>
      </c>
      <c r="W175" s="91">
        <f t="shared" si="80"/>
        <v>1</v>
      </c>
      <c r="X175" s="90">
        <f t="shared" si="80"/>
        <v>2</v>
      </c>
      <c r="Y175" s="89">
        <f>D175+G175+J175+M175+P175+S175+V175</f>
        <v>42</v>
      </c>
      <c r="Z175" s="89">
        <f>E175+H175+K175+N175+Q175+T175+W175</f>
        <v>23</v>
      </c>
      <c r="AA175" s="88">
        <f>SUBTOTAL(9,AA165:AA174)</f>
        <v>65</v>
      </c>
    </row>
    <row r="176" spans="1:27">
      <c r="A176" s="87"/>
      <c r="B176" s="86"/>
      <c r="C176" s="86"/>
      <c r="D176" s="85"/>
      <c r="E176" s="84"/>
      <c r="F176" s="83"/>
      <c r="G176" s="84"/>
      <c r="H176" s="84"/>
      <c r="I176" s="84"/>
      <c r="J176" s="85"/>
      <c r="K176" s="84"/>
      <c r="L176" s="83"/>
      <c r="M176" s="85"/>
      <c r="N176" s="84"/>
      <c r="O176" s="84"/>
      <c r="P176" s="85"/>
      <c r="Q176" s="84"/>
      <c r="R176" s="83"/>
      <c r="S176" s="84"/>
      <c r="T176" s="84"/>
      <c r="U176" s="84"/>
      <c r="V176" s="85"/>
      <c r="W176" s="84"/>
      <c r="X176" s="83"/>
      <c r="Y176" s="82"/>
      <c r="Z176" s="82"/>
      <c r="AA176" s="81"/>
    </row>
    <row r="177" spans="1:27" s="2" customFormat="1">
      <c r="A177" s="73" t="s">
        <v>20</v>
      </c>
      <c r="B177" s="15">
        <v>6050</v>
      </c>
      <c r="C177" s="15">
        <v>5</v>
      </c>
      <c r="D177" s="73"/>
      <c r="E177" s="16"/>
      <c r="F177" s="12">
        <f>D177+E177</f>
        <v>0</v>
      </c>
      <c r="G177" s="79"/>
      <c r="H177" s="79"/>
      <c r="I177" s="13">
        <f>G177+H177</f>
        <v>0</v>
      </c>
      <c r="J177" s="80"/>
      <c r="K177" s="79"/>
      <c r="L177" s="12">
        <f>J177+K177</f>
        <v>0</v>
      </c>
      <c r="M177" s="80"/>
      <c r="N177" s="79"/>
      <c r="O177" s="13">
        <f>M177+N177</f>
        <v>0</v>
      </c>
      <c r="P177" s="80"/>
      <c r="Q177" s="79"/>
      <c r="R177" s="12">
        <f>P177+Q177</f>
        <v>0</v>
      </c>
      <c r="S177" s="79"/>
      <c r="T177" s="79"/>
      <c r="U177" s="13">
        <f>S177+T177</f>
        <v>0</v>
      </c>
      <c r="V177" s="80"/>
      <c r="W177" s="79"/>
      <c r="X177" s="12">
        <f>V177+W177</f>
        <v>0</v>
      </c>
      <c r="Y177" s="17">
        <f>D177+G177+J177+M177+P177+S177+V177</f>
        <v>0</v>
      </c>
      <c r="Z177" s="11">
        <f>E177+H177+K177+N177+Q177+T177+W177</f>
        <v>0</v>
      </c>
      <c r="AA177" s="10">
        <f>F177+I177+L177+O177+R177+U177+X177</f>
        <v>0</v>
      </c>
    </row>
    <row r="178" spans="1:27" s="1" customFormat="1" ht="13.5" thickBot="1">
      <c r="A178" s="73"/>
      <c r="B178" s="15"/>
      <c r="C178" s="15"/>
      <c r="D178" s="73"/>
      <c r="E178" s="16"/>
      <c r="F178" s="12"/>
      <c r="G178" s="79"/>
      <c r="H178" s="79"/>
      <c r="I178" s="13"/>
      <c r="J178" s="80"/>
      <c r="K178" s="79"/>
      <c r="L178" s="12"/>
      <c r="M178" s="80"/>
      <c r="N178" s="79"/>
      <c r="O178" s="13"/>
      <c r="P178" s="80"/>
      <c r="Q178" s="79"/>
      <c r="R178" s="12"/>
      <c r="S178" s="79"/>
      <c r="T178" s="79"/>
      <c r="U178" s="13"/>
      <c r="V178" s="80"/>
      <c r="W178" s="79"/>
      <c r="X178" s="12"/>
      <c r="Y178" s="11"/>
      <c r="Z178" s="11"/>
      <c r="AA178" s="10"/>
    </row>
    <row r="179" spans="1:27" ht="13.5" thickBot="1">
      <c r="A179" s="78" t="s">
        <v>19</v>
      </c>
      <c r="B179" s="77"/>
      <c r="C179" s="77"/>
      <c r="D179" s="76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4"/>
    </row>
    <row r="180" spans="1:27" s="1" customFormat="1">
      <c r="A180" s="73" t="s">
        <v>5</v>
      </c>
      <c r="B180" s="15"/>
      <c r="C180" s="15">
        <v>7</v>
      </c>
      <c r="D180" s="18">
        <f t="shared" ref="D180:X180" si="81">D159+D165+D163</f>
        <v>11</v>
      </c>
      <c r="E180" s="13">
        <f t="shared" si="81"/>
        <v>2</v>
      </c>
      <c r="F180" s="12">
        <f t="shared" si="81"/>
        <v>13</v>
      </c>
      <c r="G180" s="18">
        <f t="shared" si="81"/>
        <v>0</v>
      </c>
      <c r="H180" s="13">
        <f t="shared" si="81"/>
        <v>0</v>
      </c>
      <c r="I180" s="12">
        <f t="shared" si="81"/>
        <v>0</v>
      </c>
      <c r="J180" s="18">
        <f t="shared" si="81"/>
        <v>0</v>
      </c>
      <c r="K180" s="13">
        <f t="shared" si="81"/>
        <v>0</v>
      </c>
      <c r="L180" s="12">
        <f t="shared" si="81"/>
        <v>0</v>
      </c>
      <c r="M180" s="18">
        <f t="shared" si="81"/>
        <v>0</v>
      </c>
      <c r="N180" s="13">
        <f t="shared" si="81"/>
        <v>0</v>
      </c>
      <c r="O180" s="12">
        <f t="shared" si="81"/>
        <v>0</v>
      </c>
      <c r="P180" s="18">
        <f t="shared" si="81"/>
        <v>0</v>
      </c>
      <c r="Q180" s="13">
        <f t="shared" si="81"/>
        <v>0</v>
      </c>
      <c r="R180" s="12">
        <f t="shared" si="81"/>
        <v>0</v>
      </c>
      <c r="S180" s="18">
        <f t="shared" si="81"/>
        <v>6</v>
      </c>
      <c r="T180" s="13">
        <f t="shared" si="81"/>
        <v>5</v>
      </c>
      <c r="U180" s="12">
        <f t="shared" si="81"/>
        <v>11</v>
      </c>
      <c r="V180" s="18">
        <f t="shared" si="81"/>
        <v>0</v>
      </c>
      <c r="W180" s="13">
        <f t="shared" si="81"/>
        <v>1</v>
      </c>
      <c r="X180" s="12">
        <f t="shared" si="81"/>
        <v>1</v>
      </c>
      <c r="Y180" s="17">
        <f>D180+G180+J180+M180+P180+S180+V180</f>
        <v>17</v>
      </c>
      <c r="Z180" s="11">
        <f>E180+H180+K180+N180+Q180+T180+W180</f>
        <v>8</v>
      </c>
      <c r="AA180" s="10">
        <f>Y180+Z180</f>
        <v>25</v>
      </c>
    </row>
    <row r="181" spans="1:27" s="1" customFormat="1">
      <c r="A181" s="73" t="s">
        <v>18</v>
      </c>
      <c r="B181" s="15"/>
      <c r="C181" s="15">
        <v>9</v>
      </c>
      <c r="D181" s="18">
        <f t="shared" ref="D181:AA181" si="82">D168+D167+D166</f>
        <v>31</v>
      </c>
      <c r="E181" s="13">
        <f t="shared" si="82"/>
        <v>15</v>
      </c>
      <c r="F181" s="12">
        <f t="shared" si="82"/>
        <v>46</v>
      </c>
      <c r="G181" s="18">
        <f t="shared" si="82"/>
        <v>0</v>
      </c>
      <c r="H181" s="13">
        <f t="shared" si="82"/>
        <v>0</v>
      </c>
      <c r="I181" s="12">
        <f t="shared" si="82"/>
        <v>0</v>
      </c>
      <c r="J181" s="18">
        <f t="shared" si="82"/>
        <v>0</v>
      </c>
      <c r="K181" s="13">
        <f t="shared" si="82"/>
        <v>0</v>
      </c>
      <c r="L181" s="12">
        <f t="shared" si="82"/>
        <v>0</v>
      </c>
      <c r="M181" s="18">
        <f t="shared" si="82"/>
        <v>2</v>
      </c>
      <c r="N181" s="13">
        <f t="shared" si="82"/>
        <v>1</v>
      </c>
      <c r="O181" s="12">
        <f t="shared" si="82"/>
        <v>3</v>
      </c>
      <c r="P181" s="18">
        <f t="shared" si="82"/>
        <v>0</v>
      </c>
      <c r="Q181" s="13">
        <f t="shared" si="82"/>
        <v>0</v>
      </c>
      <c r="R181" s="12">
        <f t="shared" si="82"/>
        <v>0</v>
      </c>
      <c r="S181" s="18">
        <f t="shared" si="82"/>
        <v>0</v>
      </c>
      <c r="T181" s="13">
        <f t="shared" si="82"/>
        <v>0</v>
      </c>
      <c r="U181" s="12">
        <f t="shared" si="82"/>
        <v>0</v>
      </c>
      <c r="V181" s="18">
        <f t="shared" si="82"/>
        <v>0</v>
      </c>
      <c r="W181" s="13">
        <f t="shared" si="82"/>
        <v>0</v>
      </c>
      <c r="X181" s="12">
        <f t="shared" si="82"/>
        <v>0</v>
      </c>
      <c r="Y181" s="18">
        <f t="shared" si="82"/>
        <v>33</v>
      </c>
      <c r="Z181" s="13">
        <f t="shared" si="82"/>
        <v>16</v>
      </c>
      <c r="AA181" s="12">
        <f t="shared" si="82"/>
        <v>49</v>
      </c>
    </row>
    <row r="182" spans="1:27" s="1" customFormat="1" ht="13.5" thickBot="1">
      <c r="A182" s="72" t="s">
        <v>4</v>
      </c>
      <c r="B182" s="71"/>
      <c r="C182" s="71">
        <v>6</v>
      </c>
      <c r="D182" s="70">
        <f t="shared" ref="D182:AA182" si="83">D160+D169+D170+D171+D172+D174</f>
        <v>6</v>
      </c>
      <c r="E182" s="69">
        <f t="shared" si="83"/>
        <v>5</v>
      </c>
      <c r="F182" s="68">
        <f t="shared" si="83"/>
        <v>11</v>
      </c>
      <c r="G182" s="70">
        <f t="shared" si="83"/>
        <v>1</v>
      </c>
      <c r="H182" s="69">
        <f t="shared" si="83"/>
        <v>0</v>
      </c>
      <c r="I182" s="68">
        <f t="shared" si="83"/>
        <v>1</v>
      </c>
      <c r="J182" s="70">
        <f t="shared" si="83"/>
        <v>0</v>
      </c>
      <c r="K182" s="69">
        <f t="shared" si="83"/>
        <v>0</v>
      </c>
      <c r="L182" s="68">
        <f t="shared" si="83"/>
        <v>0</v>
      </c>
      <c r="M182" s="70">
        <f t="shared" si="83"/>
        <v>1</v>
      </c>
      <c r="N182" s="69">
        <f t="shared" si="83"/>
        <v>1</v>
      </c>
      <c r="O182" s="68">
        <f t="shared" si="83"/>
        <v>2</v>
      </c>
      <c r="P182" s="70">
        <f t="shared" si="83"/>
        <v>0</v>
      </c>
      <c r="Q182" s="69">
        <f t="shared" si="83"/>
        <v>0</v>
      </c>
      <c r="R182" s="68">
        <f t="shared" si="83"/>
        <v>0</v>
      </c>
      <c r="S182" s="70">
        <f t="shared" si="83"/>
        <v>0</v>
      </c>
      <c r="T182" s="69">
        <f t="shared" si="83"/>
        <v>0</v>
      </c>
      <c r="U182" s="68">
        <f t="shared" si="83"/>
        <v>0</v>
      </c>
      <c r="V182" s="70">
        <f t="shared" si="83"/>
        <v>1</v>
      </c>
      <c r="W182" s="69">
        <f t="shared" si="83"/>
        <v>0</v>
      </c>
      <c r="X182" s="68">
        <f t="shared" si="83"/>
        <v>1</v>
      </c>
      <c r="Y182" s="70">
        <f t="shared" si="83"/>
        <v>9</v>
      </c>
      <c r="Z182" s="69">
        <f t="shared" si="83"/>
        <v>6</v>
      </c>
      <c r="AA182" s="68">
        <f t="shared" si="83"/>
        <v>15</v>
      </c>
    </row>
    <row r="183" spans="1:27" s="1" customFormat="1" ht="13.5" thickBot="1">
      <c r="A183" s="66" t="s">
        <v>0</v>
      </c>
      <c r="B183" s="67"/>
      <c r="C183" s="67"/>
      <c r="D183" s="66">
        <f t="shared" ref="D183:X183" si="84">SUBTOTAL(9,D157:D177)</f>
        <v>48</v>
      </c>
      <c r="E183" s="65">
        <f t="shared" si="84"/>
        <v>22</v>
      </c>
      <c r="F183" s="64">
        <f t="shared" si="84"/>
        <v>70</v>
      </c>
      <c r="G183" s="65">
        <f t="shared" si="84"/>
        <v>1</v>
      </c>
      <c r="H183" s="65">
        <f t="shared" si="84"/>
        <v>0</v>
      </c>
      <c r="I183" s="64">
        <f t="shared" si="84"/>
        <v>1</v>
      </c>
      <c r="J183" s="66">
        <f t="shared" si="84"/>
        <v>0</v>
      </c>
      <c r="K183" s="65">
        <f t="shared" si="84"/>
        <v>0</v>
      </c>
      <c r="L183" s="64">
        <f t="shared" si="84"/>
        <v>0</v>
      </c>
      <c r="M183" s="66">
        <f t="shared" si="84"/>
        <v>3</v>
      </c>
      <c r="N183" s="65">
        <f t="shared" si="84"/>
        <v>2</v>
      </c>
      <c r="O183" s="64">
        <f t="shared" si="84"/>
        <v>5</v>
      </c>
      <c r="P183" s="66">
        <f t="shared" si="84"/>
        <v>0</v>
      </c>
      <c r="Q183" s="65">
        <f t="shared" si="84"/>
        <v>0</v>
      </c>
      <c r="R183" s="64">
        <f t="shared" si="84"/>
        <v>0</v>
      </c>
      <c r="S183" s="65">
        <f t="shared" si="84"/>
        <v>6</v>
      </c>
      <c r="T183" s="65">
        <f t="shared" si="84"/>
        <v>5</v>
      </c>
      <c r="U183" s="64">
        <f t="shared" si="84"/>
        <v>11</v>
      </c>
      <c r="V183" s="66">
        <f t="shared" si="84"/>
        <v>1</v>
      </c>
      <c r="W183" s="65">
        <f t="shared" si="84"/>
        <v>1</v>
      </c>
      <c r="X183" s="64">
        <f t="shared" si="84"/>
        <v>2</v>
      </c>
      <c r="Y183" s="63">
        <f>SUM(Y180:Y182)</f>
        <v>59</v>
      </c>
      <c r="Z183" s="63">
        <f>SUM(Z180:Z182)</f>
        <v>30</v>
      </c>
      <c r="AA183" s="62">
        <f>SUM(AA180:AA182)</f>
        <v>89</v>
      </c>
    </row>
    <row r="184" spans="1:27" s="56" customFormat="1" ht="13.5" thickBot="1">
      <c r="A184" s="61"/>
      <c r="B184" s="60"/>
      <c r="C184" s="60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8"/>
      <c r="Z184" s="58"/>
      <c r="AA184" s="57"/>
    </row>
    <row r="185" spans="1:27" s="1" customFormat="1" ht="13.5" thickBot="1">
      <c r="A185" s="238" t="s">
        <v>17</v>
      </c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40"/>
    </row>
    <row r="186" spans="1:27">
      <c r="A186" s="29"/>
      <c r="B186" s="28"/>
      <c r="C186" s="28"/>
      <c r="D186" s="26"/>
      <c r="E186" s="25"/>
      <c r="F186" s="24"/>
      <c r="G186" s="27"/>
      <c r="H186" s="27"/>
      <c r="I186" s="27"/>
      <c r="J186" s="26"/>
      <c r="K186" s="25"/>
      <c r="L186" s="24"/>
      <c r="M186" s="26"/>
      <c r="N186" s="27"/>
      <c r="O186" s="27"/>
      <c r="P186" s="26"/>
      <c r="Q186" s="25"/>
      <c r="R186" s="24"/>
      <c r="S186" s="27"/>
      <c r="T186" s="27"/>
      <c r="U186" s="27"/>
      <c r="V186" s="26"/>
      <c r="W186" s="25"/>
      <c r="X186" s="24"/>
      <c r="Y186" s="23"/>
      <c r="Z186" s="23"/>
      <c r="AA186" s="22"/>
    </row>
    <row r="187" spans="1:27" s="1" customFormat="1">
      <c r="A187" s="46" t="s">
        <v>16</v>
      </c>
      <c r="B187" s="52">
        <v>7220</v>
      </c>
      <c r="C187" s="52">
        <v>7</v>
      </c>
      <c r="D187" s="51">
        <v>17</v>
      </c>
      <c r="E187" s="50">
        <v>3</v>
      </c>
      <c r="F187" s="49">
        <f t="shared" ref="F187:F196" si="85">D187+E187</f>
        <v>20</v>
      </c>
      <c r="G187" s="50">
        <v>0</v>
      </c>
      <c r="H187" s="50">
        <v>0</v>
      </c>
      <c r="I187" s="54">
        <f t="shared" ref="I187:I196" si="86">G187+H187</f>
        <v>0</v>
      </c>
      <c r="J187" s="51">
        <v>0</v>
      </c>
      <c r="K187" s="50">
        <v>0</v>
      </c>
      <c r="L187" s="49">
        <f t="shared" ref="L187:L196" si="87">J187+K187</f>
        <v>0</v>
      </c>
      <c r="M187" s="51">
        <v>0</v>
      </c>
      <c r="N187" s="50">
        <v>0</v>
      </c>
      <c r="O187" s="49">
        <f t="shared" ref="O187:O196" si="88">M187+N187</f>
        <v>0</v>
      </c>
      <c r="P187" s="51">
        <v>2</v>
      </c>
      <c r="Q187" s="50">
        <v>1</v>
      </c>
      <c r="R187" s="49">
        <f t="shared" ref="R187:R196" si="89">P187+Q187</f>
        <v>3</v>
      </c>
      <c r="S187" s="50">
        <v>1</v>
      </c>
      <c r="T187" s="50">
        <v>0</v>
      </c>
      <c r="U187" s="54">
        <f t="shared" ref="U187:U196" si="90">S187+T187</f>
        <v>1</v>
      </c>
      <c r="V187" s="51">
        <v>1</v>
      </c>
      <c r="W187" s="50">
        <v>0</v>
      </c>
      <c r="X187" s="49">
        <f t="shared" ref="X187:X196" si="91">V187+W187</f>
        <v>1</v>
      </c>
      <c r="Y187" s="48">
        <f t="shared" ref="Y187:Y196" si="92">D187+G187+J187+M187+P187+S187+V187</f>
        <v>21</v>
      </c>
      <c r="Z187" s="48">
        <f t="shared" ref="Z187:Z196" si="93">E187+H187+K187+N187+Q187+T187+W187</f>
        <v>4</v>
      </c>
      <c r="AA187" s="47">
        <f t="shared" ref="AA187:AA196" si="94">F187+I187+L187+O187+R187+U187+X187</f>
        <v>25</v>
      </c>
    </row>
    <row r="188" spans="1:27" s="1" customFormat="1">
      <c r="A188" s="46" t="s">
        <v>15</v>
      </c>
      <c r="B188" s="52">
        <v>7220</v>
      </c>
      <c r="C188" s="52">
        <v>8</v>
      </c>
      <c r="D188" s="51"/>
      <c r="E188" s="50"/>
      <c r="F188" s="49">
        <f t="shared" si="85"/>
        <v>0</v>
      </c>
      <c r="G188" s="50"/>
      <c r="H188" s="50"/>
      <c r="I188" s="54">
        <f t="shared" si="86"/>
        <v>0</v>
      </c>
      <c r="J188" s="51"/>
      <c r="K188" s="50"/>
      <c r="L188" s="49">
        <f t="shared" si="87"/>
        <v>0</v>
      </c>
      <c r="M188" s="51"/>
      <c r="N188" s="50"/>
      <c r="O188" s="54">
        <f t="shared" si="88"/>
        <v>0</v>
      </c>
      <c r="P188" s="51"/>
      <c r="Q188" s="50"/>
      <c r="R188" s="49">
        <f t="shared" si="89"/>
        <v>0</v>
      </c>
      <c r="S188" s="50"/>
      <c r="T188" s="50"/>
      <c r="U188" s="54">
        <f t="shared" si="90"/>
        <v>0</v>
      </c>
      <c r="V188" s="51"/>
      <c r="W188" s="50"/>
      <c r="X188" s="49">
        <f t="shared" si="91"/>
        <v>0</v>
      </c>
      <c r="Y188" s="48">
        <f t="shared" si="92"/>
        <v>0</v>
      </c>
      <c r="Z188" s="48">
        <f t="shared" si="93"/>
        <v>0</v>
      </c>
      <c r="AA188" s="47">
        <f t="shared" si="94"/>
        <v>0</v>
      </c>
    </row>
    <row r="189" spans="1:27" s="1" customFormat="1">
      <c r="A189" s="46" t="s">
        <v>14</v>
      </c>
      <c r="B189" s="52">
        <v>7265</v>
      </c>
      <c r="C189" s="52">
        <v>7</v>
      </c>
      <c r="D189" s="51"/>
      <c r="E189" s="50"/>
      <c r="F189" s="49">
        <f t="shared" si="85"/>
        <v>0</v>
      </c>
      <c r="G189" s="50"/>
      <c r="H189" s="50"/>
      <c r="I189" s="54">
        <f t="shared" si="86"/>
        <v>0</v>
      </c>
      <c r="J189" s="51"/>
      <c r="K189" s="50"/>
      <c r="L189" s="49">
        <f t="shared" si="87"/>
        <v>0</v>
      </c>
      <c r="M189" s="51"/>
      <c r="N189" s="50"/>
      <c r="O189" s="54">
        <f t="shared" si="88"/>
        <v>0</v>
      </c>
      <c r="P189" s="51"/>
      <c r="Q189" s="50"/>
      <c r="R189" s="49">
        <f t="shared" si="89"/>
        <v>0</v>
      </c>
      <c r="S189" s="50"/>
      <c r="T189" s="50"/>
      <c r="U189" s="54">
        <f t="shared" si="90"/>
        <v>0</v>
      </c>
      <c r="V189" s="51"/>
      <c r="W189" s="50"/>
      <c r="X189" s="49">
        <f t="shared" si="91"/>
        <v>0</v>
      </c>
      <c r="Y189" s="48">
        <f t="shared" si="92"/>
        <v>0</v>
      </c>
      <c r="Z189" s="48">
        <f t="shared" si="93"/>
        <v>0</v>
      </c>
      <c r="AA189" s="47">
        <f t="shared" si="94"/>
        <v>0</v>
      </c>
    </row>
    <row r="190" spans="1:27" s="1" customFormat="1">
      <c r="A190" s="53" t="s">
        <v>13</v>
      </c>
      <c r="B190" s="52">
        <v>7270</v>
      </c>
      <c r="C190" s="55">
        <v>7</v>
      </c>
      <c r="D190" s="51">
        <v>2</v>
      </c>
      <c r="E190" s="50"/>
      <c r="F190" s="49">
        <f t="shared" si="85"/>
        <v>2</v>
      </c>
      <c r="G190" s="50">
        <v>1</v>
      </c>
      <c r="H190" s="50"/>
      <c r="I190" s="54">
        <f t="shared" si="86"/>
        <v>1</v>
      </c>
      <c r="J190" s="51"/>
      <c r="K190" s="50"/>
      <c r="L190" s="49">
        <f t="shared" si="87"/>
        <v>0</v>
      </c>
      <c r="M190" s="51">
        <v>0</v>
      </c>
      <c r="N190" s="50">
        <v>0</v>
      </c>
      <c r="O190" s="54">
        <f t="shared" si="88"/>
        <v>0</v>
      </c>
      <c r="P190" s="51">
        <v>0</v>
      </c>
      <c r="Q190" s="50">
        <v>1</v>
      </c>
      <c r="R190" s="49">
        <f t="shared" si="89"/>
        <v>1</v>
      </c>
      <c r="S190" s="50">
        <v>0</v>
      </c>
      <c r="T190" s="50">
        <v>0</v>
      </c>
      <c r="U190" s="49">
        <f t="shared" si="90"/>
        <v>0</v>
      </c>
      <c r="V190" s="51"/>
      <c r="W190" s="50"/>
      <c r="X190" s="49">
        <f t="shared" si="91"/>
        <v>0</v>
      </c>
      <c r="Y190" s="48">
        <f t="shared" si="92"/>
        <v>3</v>
      </c>
      <c r="Z190" s="48">
        <f t="shared" si="93"/>
        <v>1</v>
      </c>
      <c r="AA190" s="47">
        <f t="shared" si="94"/>
        <v>4</v>
      </c>
    </row>
    <row r="191" spans="1:27" s="1" customFormat="1">
      <c r="A191" s="53" t="s">
        <v>12</v>
      </c>
      <c r="B191" s="52">
        <v>7270</v>
      </c>
      <c r="C191" s="55">
        <v>8</v>
      </c>
      <c r="D191" s="51">
        <v>1</v>
      </c>
      <c r="E191" s="50">
        <v>0</v>
      </c>
      <c r="F191" s="49">
        <f t="shared" si="85"/>
        <v>1</v>
      </c>
      <c r="G191" s="50"/>
      <c r="H191" s="50">
        <v>0</v>
      </c>
      <c r="I191" s="54">
        <f t="shared" si="86"/>
        <v>0</v>
      </c>
      <c r="J191" s="51">
        <v>0</v>
      </c>
      <c r="K191" s="50">
        <v>0</v>
      </c>
      <c r="L191" s="49">
        <f t="shared" si="87"/>
        <v>0</v>
      </c>
      <c r="M191" s="51"/>
      <c r="N191" s="50"/>
      <c r="O191" s="54">
        <f t="shared" si="88"/>
        <v>0</v>
      </c>
      <c r="P191" s="51"/>
      <c r="Q191" s="50"/>
      <c r="R191" s="49">
        <f t="shared" si="89"/>
        <v>0</v>
      </c>
      <c r="S191" s="50"/>
      <c r="T191" s="50"/>
      <c r="U191" s="49">
        <f t="shared" si="90"/>
        <v>0</v>
      </c>
      <c r="V191" s="51"/>
      <c r="W191" s="50"/>
      <c r="X191" s="49">
        <f t="shared" si="91"/>
        <v>0</v>
      </c>
      <c r="Y191" s="48">
        <f t="shared" si="92"/>
        <v>1</v>
      </c>
      <c r="Z191" s="48">
        <f t="shared" si="93"/>
        <v>0</v>
      </c>
      <c r="AA191" s="47">
        <f t="shared" si="94"/>
        <v>1</v>
      </c>
    </row>
    <row r="192" spans="1:27" s="1" customFormat="1">
      <c r="A192" s="53" t="s">
        <v>11</v>
      </c>
      <c r="B192" s="52">
        <v>7280</v>
      </c>
      <c r="C192" s="55">
        <v>7</v>
      </c>
      <c r="D192" s="51">
        <v>8</v>
      </c>
      <c r="E192" s="50">
        <v>1</v>
      </c>
      <c r="F192" s="49">
        <f t="shared" si="85"/>
        <v>9</v>
      </c>
      <c r="G192" s="50">
        <v>0</v>
      </c>
      <c r="H192" s="50">
        <v>0</v>
      </c>
      <c r="I192" s="54">
        <f t="shared" si="86"/>
        <v>0</v>
      </c>
      <c r="J192" s="51">
        <v>0</v>
      </c>
      <c r="K192" s="50">
        <v>0</v>
      </c>
      <c r="L192" s="49">
        <f t="shared" si="87"/>
        <v>0</v>
      </c>
      <c r="M192" s="51">
        <v>1</v>
      </c>
      <c r="N192" s="50">
        <v>0</v>
      </c>
      <c r="O192" s="54">
        <f t="shared" si="88"/>
        <v>1</v>
      </c>
      <c r="P192" s="51">
        <v>1</v>
      </c>
      <c r="Q192" s="50">
        <v>0</v>
      </c>
      <c r="R192" s="49">
        <f t="shared" si="89"/>
        <v>1</v>
      </c>
      <c r="S192" s="50">
        <v>0</v>
      </c>
      <c r="T192" s="50">
        <v>0</v>
      </c>
      <c r="U192" s="49">
        <f t="shared" si="90"/>
        <v>0</v>
      </c>
      <c r="V192" s="51"/>
      <c r="W192" s="50"/>
      <c r="X192" s="49">
        <f t="shared" si="91"/>
        <v>0</v>
      </c>
      <c r="Y192" s="48">
        <f t="shared" si="92"/>
        <v>10</v>
      </c>
      <c r="Z192" s="48">
        <f t="shared" si="93"/>
        <v>1</v>
      </c>
      <c r="AA192" s="47">
        <f t="shared" si="94"/>
        <v>11</v>
      </c>
    </row>
    <row r="193" spans="1:27" s="1" customFormat="1">
      <c r="A193" s="53" t="s">
        <v>10</v>
      </c>
      <c r="B193" s="52">
        <v>7280</v>
      </c>
      <c r="C193" s="52">
        <v>8</v>
      </c>
      <c r="D193" s="51"/>
      <c r="E193" s="50">
        <v>1</v>
      </c>
      <c r="F193" s="49">
        <f t="shared" si="85"/>
        <v>1</v>
      </c>
      <c r="G193" s="50"/>
      <c r="H193" s="50"/>
      <c r="I193" s="49">
        <f t="shared" si="86"/>
        <v>0</v>
      </c>
      <c r="J193" s="51"/>
      <c r="K193" s="50"/>
      <c r="L193" s="49">
        <f t="shared" si="87"/>
        <v>0</v>
      </c>
      <c r="M193" s="51"/>
      <c r="N193" s="50"/>
      <c r="O193" s="49">
        <f t="shared" si="88"/>
        <v>0</v>
      </c>
      <c r="P193" s="51">
        <v>1</v>
      </c>
      <c r="Q193" s="50"/>
      <c r="R193" s="49">
        <f t="shared" si="89"/>
        <v>1</v>
      </c>
      <c r="S193" s="50"/>
      <c r="T193" s="50"/>
      <c r="U193" s="49">
        <f t="shared" si="90"/>
        <v>0</v>
      </c>
      <c r="V193" s="51"/>
      <c r="W193" s="50"/>
      <c r="X193" s="49">
        <f t="shared" si="91"/>
        <v>0</v>
      </c>
      <c r="Y193" s="48">
        <f t="shared" si="92"/>
        <v>1</v>
      </c>
      <c r="Z193" s="48">
        <f t="shared" si="93"/>
        <v>1</v>
      </c>
      <c r="AA193" s="47">
        <f t="shared" si="94"/>
        <v>2</v>
      </c>
    </row>
    <row r="194" spans="1:27" s="1" customFormat="1">
      <c r="A194" s="46" t="s">
        <v>9</v>
      </c>
      <c r="B194" s="52">
        <v>7285</v>
      </c>
      <c r="C194" s="52">
        <v>7</v>
      </c>
      <c r="D194" s="51">
        <v>16</v>
      </c>
      <c r="E194" s="50">
        <v>0</v>
      </c>
      <c r="F194" s="49">
        <f t="shared" si="85"/>
        <v>16</v>
      </c>
      <c r="G194" s="50">
        <v>2</v>
      </c>
      <c r="H194" s="50">
        <v>0</v>
      </c>
      <c r="I194" s="49">
        <f t="shared" si="86"/>
        <v>2</v>
      </c>
      <c r="J194" s="51">
        <v>0</v>
      </c>
      <c r="K194" s="50">
        <v>0</v>
      </c>
      <c r="L194" s="49">
        <f t="shared" si="87"/>
        <v>0</v>
      </c>
      <c r="M194" s="51">
        <v>0</v>
      </c>
      <c r="N194" s="50">
        <v>0</v>
      </c>
      <c r="O194" s="49">
        <f t="shared" si="88"/>
        <v>0</v>
      </c>
      <c r="P194" s="51">
        <v>2</v>
      </c>
      <c r="Q194" s="50">
        <v>0</v>
      </c>
      <c r="R194" s="49">
        <f t="shared" si="89"/>
        <v>2</v>
      </c>
      <c r="S194" s="50">
        <v>0</v>
      </c>
      <c r="T194" s="50">
        <v>0</v>
      </c>
      <c r="U194" s="49">
        <f t="shared" si="90"/>
        <v>0</v>
      </c>
      <c r="V194" s="51"/>
      <c r="W194" s="50"/>
      <c r="X194" s="49">
        <f t="shared" si="91"/>
        <v>0</v>
      </c>
      <c r="Y194" s="48">
        <f t="shared" si="92"/>
        <v>20</v>
      </c>
      <c r="Z194" s="48">
        <f t="shared" si="93"/>
        <v>0</v>
      </c>
      <c r="AA194" s="47">
        <f t="shared" si="94"/>
        <v>20</v>
      </c>
    </row>
    <row r="195" spans="1:27" s="1" customFormat="1">
      <c r="A195" s="227" t="s">
        <v>157</v>
      </c>
      <c r="B195" s="52">
        <v>7285</v>
      </c>
      <c r="C195" s="52">
        <v>8</v>
      </c>
      <c r="D195" s="51">
        <v>5</v>
      </c>
      <c r="E195" s="50"/>
      <c r="F195" s="49">
        <f t="shared" si="85"/>
        <v>5</v>
      </c>
      <c r="G195" s="50"/>
      <c r="H195" s="50"/>
      <c r="I195" s="49">
        <f t="shared" si="86"/>
        <v>0</v>
      </c>
      <c r="J195" s="51"/>
      <c r="K195" s="50"/>
      <c r="L195" s="49">
        <f t="shared" si="87"/>
        <v>0</v>
      </c>
      <c r="M195" s="51"/>
      <c r="N195" s="50"/>
      <c r="O195" s="49">
        <f t="shared" si="88"/>
        <v>0</v>
      </c>
      <c r="P195" s="51"/>
      <c r="Q195" s="50"/>
      <c r="R195" s="49">
        <f t="shared" si="89"/>
        <v>0</v>
      </c>
      <c r="S195" s="50"/>
      <c r="T195" s="50"/>
      <c r="U195" s="49">
        <f t="shared" si="90"/>
        <v>0</v>
      </c>
      <c r="V195" s="51"/>
      <c r="W195" s="50"/>
      <c r="X195" s="49">
        <f t="shared" si="91"/>
        <v>0</v>
      </c>
      <c r="Y195" s="48">
        <f t="shared" si="92"/>
        <v>5</v>
      </c>
      <c r="Z195" s="48">
        <f t="shared" si="93"/>
        <v>0</v>
      </c>
      <c r="AA195" s="47">
        <f t="shared" si="94"/>
        <v>5</v>
      </c>
    </row>
    <row r="196" spans="1:27" s="1" customFormat="1">
      <c r="A196" s="46" t="s">
        <v>7</v>
      </c>
      <c r="B196" s="52">
        <v>7400</v>
      </c>
      <c r="C196" s="52">
        <v>9</v>
      </c>
      <c r="D196" s="51">
        <v>20</v>
      </c>
      <c r="E196" s="50">
        <v>0</v>
      </c>
      <c r="F196" s="49">
        <f t="shared" si="85"/>
        <v>20</v>
      </c>
      <c r="G196" s="50">
        <v>4</v>
      </c>
      <c r="H196" s="50">
        <v>0</v>
      </c>
      <c r="I196" s="49">
        <f t="shared" si="86"/>
        <v>4</v>
      </c>
      <c r="J196" s="51">
        <v>0</v>
      </c>
      <c r="K196" s="50">
        <v>0</v>
      </c>
      <c r="L196" s="49">
        <f t="shared" si="87"/>
        <v>0</v>
      </c>
      <c r="M196" s="51"/>
      <c r="N196" s="50"/>
      <c r="O196" s="49">
        <f t="shared" si="88"/>
        <v>0</v>
      </c>
      <c r="P196" s="51"/>
      <c r="Q196" s="50"/>
      <c r="R196" s="49">
        <f t="shared" si="89"/>
        <v>0</v>
      </c>
      <c r="S196" s="50"/>
      <c r="T196" s="50"/>
      <c r="U196" s="49">
        <f t="shared" si="90"/>
        <v>0</v>
      </c>
      <c r="V196" s="51">
        <v>3</v>
      </c>
      <c r="W196" s="50">
        <v>0</v>
      </c>
      <c r="X196" s="49">
        <f t="shared" si="91"/>
        <v>3</v>
      </c>
      <c r="Y196" s="48">
        <f t="shared" si="92"/>
        <v>27</v>
      </c>
      <c r="Z196" s="48">
        <f t="shared" si="93"/>
        <v>0</v>
      </c>
      <c r="AA196" s="47">
        <f t="shared" si="94"/>
        <v>27</v>
      </c>
    </row>
    <row r="197" spans="1:27" ht="13.5" thickBot="1">
      <c r="A197" s="46"/>
      <c r="B197" s="15"/>
      <c r="C197" s="15"/>
      <c r="D197" s="45"/>
      <c r="E197" s="44"/>
      <c r="F197" s="43"/>
      <c r="G197" s="44"/>
      <c r="H197" s="44"/>
      <c r="I197" s="43"/>
      <c r="J197" s="45"/>
      <c r="K197" s="44"/>
      <c r="L197" s="43"/>
      <c r="M197" s="45"/>
      <c r="N197" s="44"/>
      <c r="O197" s="43"/>
      <c r="P197" s="45"/>
      <c r="Q197" s="44"/>
      <c r="R197" s="43"/>
      <c r="S197" s="44"/>
      <c r="T197" s="44"/>
      <c r="U197" s="43"/>
      <c r="V197" s="45"/>
      <c r="W197" s="44"/>
      <c r="X197" s="43"/>
      <c r="Y197" s="42"/>
      <c r="Z197" s="42"/>
      <c r="AA197" s="41"/>
    </row>
    <row r="198" spans="1:27" ht="13.5" thickBot="1">
      <c r="A198" s="40" t="s">
        <v>8</v>
      </c>
      <c r="B198" s="39"/>
      <c r="C198" s="39"/>
      <c r="D198" s="38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6"/>
    </row>
    <row r="199" spans="1:27" s="1" customFormat="1">
      <c r="A199" s="16" t="s">
        <v>5</v>
      </c>
      <c r="B199" s="15"/>
      <c r="C199" s="14">
        <v>7</v>
      </c>
      <c r="D199" s="18">
        <f t="shared" ref="D199:AA199" si="95">D187+D189+D190+D192+D194</f>
        <v>43</v>
      </c>
      <c r="E199" s="13">
        <f t="shared" si="95"/>
        <v>4</v>
      </c>
      <c r="F199" s="13">
        <f t="shared" si="95"/>
        <v>47</v>
      </c>
      <c r="G199" s="18">
        <f t="shared" si="95"/>
        <v>3</v>
      </c>
      <c r="H199" s="13">
        <f t="shared" si="95"/>
        <v>0</v>
      </c>
      <c r="I199" s="13">
        <f t="shared" si="95"/>
        <v>3</v>
      </c>
      <c r="J199" s="18">
        <f t="shared" si="95"/>
        <v>0</v>
      </c>
      <c r="K199" s="13">
        <f t="shared" si="95"/>
        <v>0</v>
      </c>
      <c r="L199" s="13">
        <f t="shared" si="95"/>
        <v>0</v>
      </c>
      <c r="M199" s="18">
        <f t="shared" si="95"/>
        <v>1</v>
      </c>
      <c r="N199" s="13">
        <f t="shared" si="95"/>
        <v>0</v>
      </c>
      <c r="O199" s="13">
        <f t="shared" si="95"/>
        <v>1</v>
      </c>
      <c r="P199" s="18">
        <f t="shared" si="95"/>
        <v>5</v>
      </c>
      <c r="Q199" s="13">
        <f t="shared" si="95"/>
        <v>2</v>
      </c>
      <c r="R199" s="13">
        <f t="shared" si="95"/>
        <v>7</v>
      </c>
      <c r="S199" s="18">
        <f t="shared" si="95"/>
        <v>1</v>
      </c>
      <c r="T199" s="13">
        <f t="shared" si="95"/>
        <v>0</v>
      </c>
      <c r="U199" s="13">
        <f t="shared" si="95"/>
        <v>1</v>
      </c>
      <c r="V199" s="18">
        <f t="shared" si="95"/>
        <v>1</v>
      </c>
      <c r="W199" s="13">
        <f t="shared" si="95"/>
        <v>0</v>
      </c>
      <c r="X199" s="13">
        <f t="shared" si="95"/>
        <v>1</v>
      </c>
      <c r="Y199" s="17">
        <f>Y187+Y189+Y190+Y192+Y194</f>
        <v>54</v>
      </c>
      <c r="Z199" s="13">
        <f t="shared" si="95"/>
        <v>6</v>
      </c>
      <c r="AA199" s="12">
        <f t="shared" si="95"/>
        <v>60</v>
      </c>
    </row>
    <row r="200" spans="1:27" s="1" customFormat="1">
      <c r="A200" s="16" t="s">
        <v>4</v>
      </c>
      <c r="B200" s="15"/>
      <c r="C200" s="15">
        <v>8</v>
      </c>
      <c r="D200" s="18">
        <f t="shared" ref="D200:AA200" si="96">D195+D193+D191+D188</f>
        <v>6</v>
      </c>
      <c r="E200" s="13">
        <f t="shared" si="96"/>
        <v>1</v>
      </c>
      <c r="F200" s="12">
        <f t="shared" si="96"/>
        <v>7</v>
      </c>
      <c r="G200" s="18">
        <f t="shared" si="96"/>
        <v>0</v>
      </c>
      <c r="H200" s="13">
        <f t="shared" si="96"/>
        <v>0</v>
      </c>
      <c r="I200" s="12">
        <f t="shared" si="96"/>
        <v>0</v>
      </c>
      <c r="J200" s="18">
        <f t="shared" si="96"/>
        <v>0</v>
      </c>
      <c r="K200" s="13">
        <f t="shared" si="96"/>
        <v>0</v>
      </c>
      <c r="L200" s="12">
        <f t="shared" si="96"/>
        <v>0</v>
      </c>
      <c r="M200" s="18">
        <f t="shared" si="96"/>
        <v>0</v>
      </c>
      <c r="N200" s="13">
        <f t="shared" si="96"/>
        <v>0</v>
      </c>
      <c r="O200" s="12">
        <f t="shared" si="96"/>
        <v>0</v>
      </c>
      <c r="P200" s="18">
        <f t="shared" si="96"/>
        <v>1</v>
      </c>
      <c r="Q200" s="13">
        <f t="shared" si="96"/>
        <v>0</v>
      </c>
      <c r="R200" s="12">
        <f t="shared" si="96"/>
        <v>1</v>
      </c>
      <c r="S200" s="18">
        <f t="shared" si="96"/>
        <v>0</v>
      </c>
      <c r="T200" s="13">
        <f t="shared" si="96"/>
        <v>0</v>
      </c>
      <c r="U200" s="12">
        <f t="shared" si="96"/>
        <v>0</v>
      </c>
      <c r="V200" s="18">
        <f t="shared" si="96"/>
        <v>0</v>
      </c>
      <c r="W200" s="13">
        <f t="shared" si="96"/>
        <v>0</v>
      </c>
      <c r="X200" s="12">
        <f t="shared" si="96"/>
        <v>0</v>
      </c>
      <c r="Y200" s="17">
        <f>Y195+Y193+Y191+Y188</f>
        <v>7</v>
      </c>
      <c r="Z200" s="13">
        <f t="shared" si="96"/>
        <v>1</v>
      </c>
      <c r="AA200" s="12">
        <f t="shared" si="96"/>
        <v>8</v>
      </c>
    </row>
    <row r="201" spans="1:27" s="1" customFormat="1" ht="13.5" thickBot="1">
      <c r="A201" s="16" t="s">
        <v>7</v>
      </c>
      <c r="B201" s="15"/>
      <c r="C201" s="15">
        <v>9</v>
      </c>
      <c r="D201" s="18">
        <f t="shared" ref="D201:AA201" si="97">D196</f>
        <v>20</v>
      </c>
      <c r="E201" s="13">
        <f t="shared" si="97"/>
        <v>0</v>
      </c>
      <c r="F201" s="12">
        <f t="shared" si="97"/>
        <v>20</v>
      </c>
      <c r="G201" s="13">
        <f t="shared" si="97"/>
        <v>4</v>
      </c>
      <c r="H201" s="13">
        <f t="shared" si="97"/>
        <v>0</v>
      </c>
      <c r="I201" s="12">
        <f t="shared" si="97"/>
        <v>4</v>
      </c>
      <c r="J201" s="18">
        <f t="shared" si="97"/>
        <v>0</v>
      </c>
      <c r="K201" s="13">
        <f t="shared" si="97"/>
        <v>0</v>
      </c>
      <c r="L201" s="12">
        <f t="shared" si="97"/>
        <v>0</v>
      </c>
      <c r="M201" s="18">
        <f t="shared" si="97"/>
        <v>0</v>
      </c>
      <c r="N201" s="13">
        <f t="shared" si="97"/>
        <v>0</v>
      </c>
      <c r="O201" s="12">
        <f t="shared" si="97"/>
        <v>0</v>
      </c>
      <c r="P201" s="18">
        <f t="shared" si="97"/>
        <v>0</v>
      </c>
      <c r="Q201" s="13">
        <f t="shared" si="97"/>
        <v>0</v>
      </c>
      <c r="R201" s="12">
        <f t="shared" si="97"/>
        <v>0</v>
      </c>
      <c r="S201" s="18">
        <f t="shared" si="97"/>
        <v>0</v>
      </c>
      <c r="T201" s="13">
        <f t="shared" si="97"/>
        <v>0</v>
      </c>
      <c r="U201" s="12">
        <f t="shared" si="97"/>
        <v>0</v>
      </c>
      <c r="V201" s="18">
        <f t="shared" si="97"/>
        <v>3</v>
      </c>
      <c r="W201" s="13">
        <f t="shared" si="97"/>
        <v>0</v>
      </c>
      <c r="X201" s="12">
        <f t="shared" si="97"/>
        <v>3</v>
      </c>
      <c r="Y201" s="18">
        <f t="shared" si="97"/>
        <v>27</v>
      </c>
      <c r="Z201" s="13">
        <f t="shared" si="97"/>
        <v>0</v>
      </c>
      <c r="AA201" s="12">
        <f t="shared" si="97"/>
        <v>27</v>
      </c>
    </row>
    <row r="202" spans="1:27" s="1" customFormat="1" ht="13.5" thickBot="1">
      <c r="A202" s="34" t="s">
        <v>0</v>
      </c>
      <c r="B202" s="35"/>
      <c r="C202" s="35"/>
      <c r="D202" s="34">
        <f t="shared" ref="D202:X202" si="98">SUBTOTAL(9,D185:D198)</f>
        <v>69</v>
      </c>
      <c r="E202" s="33">
        <f t="shared" si="98"/>
        <v>5</v>
      </c>
      <c r="F202" s="32">
        <f t="shared" si="98"/>
        <v>74</v>
      </c>
      <c r="G202" s="33">
        <f t="shared" si="98"/>
        <v>7</v>
      </c>
      <c r="H202" s="33">
        <f t="shared" si="98"/>
        <v>0</v>
      </c>
      <c r="I202" s="32">
        <f t="shared" si="98"/>
        <v>7</v>
      </c>
      <c r="J202" s="34">
        <f t="shared" si="98"/>
        <v>0</v>
      </c>
      <c r="K202" s="33">
        <f t="shared" si="98"/>
        <v>0</v>
      </c>
      <c r="L202" s="32">
        <f t="shared" si="98"/>
        <v>0</v>
      </c>
      <c r="M202" s="34">
        <f t="shared" si="98"/>
        <v>1</v>
      </c>
      <c r="N202" s="33">
        <f t="shared" si="98"/>
        <v>0</v>
      </c>
      <c r="O202" s="32">
        <f t="shared" si="98"/>
        <v>1</v>
      </c>
      <c r="P202" s="34">
        <f t="shared" si="98"/>
        <v>6</v>
      </c>
      <c r="Q202" s="33">
        <f t="shared" si="98"/>
        <v>2</v>
      </c>
      <c r="R202" s="32">
        <f t="shared" si="98"/>
        <v>8</v>
      </c>
      <c r="S202" s="33">
        <f t="shared" si="98"/>
        <v>1</v>
      </c>
      <c r="T202" s="33">
        <f t="shared" si="98"/>
        <v>0</v>
      </c>
      <c r="U202" s="32">
        <f t="shared" si="98"/>
        <v>1</v>
      </c>
      <c r="V202" s="34">
        <f t="shared" si="98"/>
        <v>4</v>
      </c>
      <c r="W202" s="33">
        <f t="shared" si="98"/>
        <v>0</v>
      </c>
      <c r="X202" s="32">
        <f t="shared" si="98"/>
        <v>4</v>
      </c>
      <c r="Y202" s="31">
        <f>SUM(Y199:Y201)</f>
        <v>88</v>
      </c>
      <c r="Z202" s="31">
        <f>SUM(Z199:Z201)</f>
        <v>7</v>
      </c>
      <c r="AA202" s="30">
        <f>SUM(AA199:AA201)</f>
        <v>95</v>
      </c>
    </row>
    <row r="203" spans="1:27" ht="13.5" thickBot="1">
      <c r="A203" s="29"/>
      <c r="B203" s="28"/>
      <c r="C203" s="28"/>
      <c r="D203" s="26"/>
      <c r="E203" s="25"/>
      <c r="F203" s="24"/>
      <c r="G203" s="27"/>
      <c r="H203" s="27"/>
      <c r="I203" s="27"/>
      <c r="J203" s="26"/>
      <c r="K203" s="25"/>
      <c r="L203" s="24"/>
      <c r="M203" s="26"/>
      <c r="N203" s="27"/>
      <c r="O203" s="27"/>
      <c r="P203" s="26"/>
      <c r="Q203" s="25"/>
      <c r="R203" s="24"/>
      <c r="S203" s="27"/>
      <c r="T203" s="27"/>
      <c r="U203" s="27"/>
      <c r="V203" s="26"/>
      <c r="W203" s="25"/>
      <c r="X203" s="24"/>
      <c r="Y203" s="23"/>
      <c r="Z203" s="23"/>
      <c r="AA203" s="22"/>
    </row>
    <row r="204" spans="1:27" s="1" customFormat="1" ht="13.5" thickBot="1">
      <c r="A204" s="7" t="s">
        <v>6</v>
      </c>
      <c r="B204" s="9"/>
      <c r="C204" s="9"/>
      <c r="D204" s="21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19"/>
    </row>
    <row r="205" spans="1:27" s="1" customFormat="1">
      <c r="A205" s="16" t="s">
        <v>5</v>
      </c>
      <c r="B205" s="15"/>
      <c r="C205" s="14">
        <v>7</v>
      </c>
      <c r="D205" s="13">
        <f t="shared" ref="D205:AA205" si="99">D49+D82+D120+D153+D180+D199</f>
        <v>471</v>
      </c>
      <c r="E205" s="13">
        <f t="shared" si="99"/>
        <v>207</v>
      </c>
      <c r="F205" s="13">
        <f t="shared" si="99"/>
        <v>678</v>
      </c>
      <c r="G205" s="18">
        <f t="shared" si="99"/>
        <v>31</v>
      </c>
      <c r="H205" s="13">
        <f t="shared" si="99"/>
        <v>13</v>
      </c>
      <c r="I205" s="12">
        <f t="shared" si="99"/>
        <v>44</v>
      </c>
      <c r="J205" s="13">
        <f t="shared" si="99"/>
        <v>3</v>
      </c>
      <c r="K205" s="13">
        <f t="shared" si="99"/>
        <v>1</v>
      </c>
      <c r="L205" s="13">
        <f t="shared" si="99"/>
        <v>4</v>
      </c>
      <c r="M205" s="18">
        <f t="shared" si="99"/>
        <v>17</v>
      </c>
      <c r="N205" s="13">
        <f t="shared" si="99"/>
        <v>19</v>
      </c>
      <c r="O205" s="12">
        <f t="shared" si="99"/>
        <v>36</v>
      </c>
      <c r="P205" s="13">
        <f t="shared" si="99"/>
        <v>16</v>
      </c>
      <c r="Q205" s="13">
        <f t="shared" si="99"/>
        <v>4</v>
      </c>
      <c r="R205" s="13">
        <f t="shared" si="99"/>
        <v>20</v>
      </c>
      <c r="S205" s="18">
        <f t="shared" si="99"/>
        <v>33</v>
      </c>
      <c r="T205" s="13">
        <f t="shared" si="99"/>
        <v>37</v>
      </c>
      <c r="U205" s="12">
        <f t="shared" si="99"/>
        <v>70</v>
      </c>
      <c r="V205" s="13">
        <f t="shared" si="99"/>
        <v>20</v>
      </c>
      <c r="W205" s="13">
        <f t="shared" si="99"/>
        <v>20</v>
      </c>
      <c r="X205" s="13">
        <f t="shared" si="99"/>
        <v>40</v>
      </c>
      <c r="Y205" s="17">
        <f>Y49+Y82+Y120+Y153+Y180+Y199</f>
        <v>591</v>
      </c>
      <c r="Z205" s="13">
        <f t="shared" si="99"/>
        <v>301</v>
      </c>
      <c r="AA205" s="12">
        <f t="shared" si="99"/>
        <v>892</v>
      </c>
    </row>
    <row r="206" spans="1:27" s="1" customFormat="1">
      <c r="A206" s="16" t="s">
        <v>4</v>
      </c>
      <c r="B206" s="15"/>
      <c r="C206" s="14" t="s">
        <v>3</v>
      </c>
      <c r="D206" s="13">
        <f t="shared" ref="D206:X206" si="100">D182+D200+D83+D121+D50</f>
        <v>17</v>
      </c>
      <c r="E206" s="13">
        <f t="shared" si="100"/>
        <v>10</v>
      </c>
      <c r="F206" s="12">
        <f t="shared" si="100"/>
        <v>27</v>
      </c>
      <c r="G206" s="13">
        <f t="shared" si="100"/>
        <v>3</v>
      </c>
      <c r="H206" s="13">
        <f t="shared" si="100"/>
        <v>1</v>
      </c>
      <c r="I206" s="12">
        <f t="shared" si="100"/>
        <v>4</v>
      </c>
      <c r="J206" s="13">
        <f t="shared" si="100"/>
        <v>0</v>
      </c>
      <c r="K206" s="13">
        <f t="shared" si="100"/>
        <v>0</v>
      </c>
      <c r="L206" s="12">
        <f t="shared" si="100"/>
        <v>0</v>
      </c>
      <c r="M206" s="13">
        <f t="shared" si="100"/>
        <v>2</v>
      </c>
      <c r="N206" s="13">
        <f t="shared" si="100"/>
        <v>1</v>
      </c>
      <c r="O206" s="12">
        <f t="shared" si="100"/>
        <v>3</v>
      </c>
      <c r="P206" s="13">
        <f t="shared" si="100"/>
        <v>2</v>
      </c>
      <c r="Q206" s="13">
        <f t="shared" si="100"/>
        <v>0</v>
      </c>
      <c r="R206" s="12">
        <f t="shared" si="100"/>
        <v>2</v>
      </c>
      <c r="S206" s="13">
        <f t="shared" si="100"/>
        <v>0</v>
      </c>
      <c r="T206" s="13">
        <f t="shared" si="100"/>
        <v>0</v>
      </c>
      <c r="U206" s="12">
        <f t="shared" si="100"/>
        <v>0</v>
      </c>
      <c r="V206" s="13">
        <f t="shared" si="100"/>
        <v>1</v>
      </c>
      <c r="W206" s="13">
        <f t="shared" si="100"/>
        <v>0</v>
      </c>
      <c r="X206" s="13">
        <f t="shared" si="100"/>
        <v>1</v>
      </c>
      <c r="Y206" s="17">
        <f t="shared" ref="Y206:Z208" si="101">D206+G206+J206+M206+P206+S206+V206</f>
        <v>25</v>
      </c>
      <c r="Z206" s="11">
        <f t="shared" si="101"/>
        <v>12</v>
      </c>
      <c r="AA206" s="10">
        <f>Y206+Z206</f>
        <v>37</v>
      </c>
    </row>
    <row r="207" spans="1:27" s="1" customFormat="1">
      <c r="A207" s="16" t="s">
        <v>2</v>
      </c>
      <c r="B207" s="15"/>
      <c r="C207" s="14">
        <v>8</v>
      </c>
      <c r="D207" s="13">
        <f t="shared" ref="D207:X207" si="102">D122</f>
        <v>51</v>
      </c>
      <c r="E207" s="13">
        <f t="shared" si="102"/>
        <v>17</v>
      </c>
      <c r="F207" s="12">
        <f t="shared" si="102"/>
        <v>68</v>
      </c>
      <c r="G207" s="13">
        <f t="shared" si="102"/>
        <v>6</v>
      </c>
      <c r="H207" s="13">
        <f t="shared" si="102"/>
        <v>2</v>
      </c>
      <c r="I207" s="12">
        <f t="shared" si="102"/>
        <v>8</v>
      </c>
      <c r="J207" s="13">
        <f t="shared" si="102"/>
        <v>0</v>
      </c>
      <c r="K207" s="13">
        <f t="shared" si="102"/>
        <v>0</v>
      </c>
      <c r="L207" s="12">
        <f t="shared" si="102"/>
        <v>0</v>
      </c>
      <c r="M207" s="13">
        <f t="shared" si="102"/>
        <v>1</v>
      </c>
      <c r="N207" s="13">
        <f t="shared" si="102"/>
        <v>0</v>
      </c>
      <c r="O207" s="12">
        <f t="shared" si="102"/>
        <v>1</v>
      </c>
      <c r="P207" s="13">
        <f t="shared" si="102"/>
        <v>0</v>
      </c>
      <c r="Q207" s="13">
        <f t="shared" si="102"/>
        <v>0</v>
      </c>
      <c r="R207" s="12">
        <f t="shared" si="102"/>
        <v>0</v>
      </c>
      <c r="S207" s="13">
        <f t="shared" si="102"/>
        <v>0</v>
      </c>
      <c r="T207" s="13">
        <f t="shared" si="102"/>
        <v>1</v>
      </c>
      <c r="U207" s="12">
        <f t="shared" si="102"/>
        <v>1</v>
      </c>
      <c r="V207" s="13">
        <f t="shared" si="102"/>
        <v>4</v>
      </c>
      <c r="W207" s="13">
        <f t="shared" si="102"/>
        <v>0</v>
      </c>
      <c r="X207" s="12">
        <f t="shared" si="102"/>
        <v>4</v>
      </c>
      <c r="Y207" s="11">
        <f t="shared" si="101"/>
        <v>62</v>
      </c>
      <c r="Z207" s="11">
        <f t="shared" si="101"/>
        <v>20</v>
      </c>
      <c r="AA207" s="10">
        <f>Y207+Z207</f>
        <v>82</v>
      </c>
    </row>
    <row r="208" spans="1:27" s="1" customFormat="1" ht="13.5" thickBot="1">
      <c r="A208" s="16" t="s">
        <v>1</v>
      </c>
      <c r="B208" s="15"/>
      <c r="C208" s="14">
        <v>9</v>
      </c>
      <c r="D208" s="13">
        <f>D154+D123+D51+D181+D201</f>
        <v>59</v>
      </c>
      <c r="E208" s="13">
        <f>E154+E123+E51+E181+E201</f>
        <v>21</v>
      </c>
      <c r="F208" s="12">
        <f>F154+F123+F51+F181+F196</f>
        <v>80</v>
      </c>
      <c r="G208" s="13">
        <f>G154+G123+G51+G181+G201</f>
        <v>5</v>
      </c>
      <c r="H208" s="13">
        <f>H154+H123+H51+H181+H201</f>
        <v>0</v>
      </c>
      <c r="I208" s="12">
        <f>I154+I123+I51+I181+I196</f>
        <v>5</v>
      </c>
      <c r="J208" s="13">
        <f>J154+J123+J51+J181+J201</f>
        <v>0</v>
      </c>
      <c r="K208" s="13">
        <f>K154+K123+K51+K181+K201</f>
        <v>0</v>
      </c>
      <c r="L208" s="12">
        <f>L154+L123+L51+L181+L196</f>
        <v>0</v>
      </c>
      <c r="M208" s="13">
        <f>M154+M123+M51+M181+M201</f>
        <v>3</v>
      </c>
      <c r="N208" s="13">
        <f>N154+N123+N51+N181+N201</f>
        <v>3</v>
      </c>
      <c r="O208" s="12">
        <f>O154+O123+O51+O181+O196</f>
        <v>6</v>
      </c>
      <c r="P208" s="13">
        <f>P154+P123+P51+P181+P201</f>
        <v>0</v>
      </c>
      <c r="Q208" s="13">
        <f>Q154+Q123+Q51+Q181+Q201</f>
        <v>1</v>
      </c>
      <c r="R208" s="12">
        <f>R154+R123+R51+R181+R196</f>
        <v>1</v>
      </c>
      <c r="S208" s="13">
        <f>S154+S123+S51+S181+S201</f>
        <v>3</v>
      </c>
      <c r="T208" s="13">
        <f>T154+T123+T51+T181+T201</f>
        <v>5</v>
      </c>
      <c r="U208" s="12">
        <f>U154+U123+U51+U181+U196</f>
        <v>8</v>
      </c>
      <c r="V208" s="13">
        <f>V154+V123+V51+V181+V201</f>
        <v>5</v>
      </c>
      <c r="W208" s="13">
        <f>W154+W123+W51+W181+W201</f>
        <v>0</v>
      </c>
      <c r="X208" s="12">
        <f>X154+X123+X51+X181+X196</f>
        <v>5</v>
      </c>
      <c r="Y208" s="11">
        <f t="shared" si="101"/>
        <v>75</v>
      </c>
      <c r="Z208" s="11">
        <f t="shared" si="101"/>
        <v>30</v>
      </c>
      <c r="AA208" s="10">
        <f>Y208+Z208</f>
        <v>105</v>
      </c>
    </row>
    <row r="209" spans="1:27" s="1" customFormat="1" ht="13.5" thickBot="1">
      <c r="A209" s="7" t="s">
        <v>0</v>
      </c>
      <c r="B209" s="9"/>
      <c r="C209" s="8"/>
      <c r="D209" s="7">
        <f t="shared" ref="D209:Z209" si="103">SUM(D205:D208)</f>
        <v>598</v>
      </c>
      <c r="E209" s="7">
        <f t="shared" si="103"/>
        <v>255</v>
      </c>
      <c r="F209" s="6">
        <f t="shared" si="103"/>
        <v>853</v>
      </c>
      <c r="G209" s="7">
        <f t="shared" si="103"/>
        <v>45</v>
      </c>
      <c r="H209" s="7">
        <f t="shared" si="103"/>
        <v>16</v>
      </c>
      <c r="I209" s="6">
        <f t="shared" si="103"/>
        <v>61</v>
      </c>
      <c r="J209" s="7">
        <f t="shared" si="103"/>
        <v>3</v>
      </c>
      <c r="K209" s="7">
        <f t="shared" si="103"/>
        <v>1</v>
      </c>
      <c r="L209" s="6">
        <f t="shared" si="103"/>
        <v>4</v>
      </c>
      <c r="M209" s="7">
        <f t="shared" si="103"/>
        <v>23</v>
      </c>
      <c r="N209" s="7">
        <f t="shared" si="103"/>
        <v>23</v>
      </c>
      <c r="O209" s="6">
        <f t="shared" si="103"/>
        <v>46</v>
      </c>
      <c r="P209" s="7">
        <f t="shared" si="103"/>
        <v>18</v>
      </c>
      <c r="Q209" s="7">
        <f t="shared" si="103"/>
        <v>5</v>
      </c>
      <c r="R209" s="6">
        <f t="shared" si="103"/>
        <v>23</v>
      </c>
      <c r="S209" s="7">
        <f t="shared" si="103"/>
        <v>36</v>
      </c>
      <c r="T209" s="7">
        <f t="shared" si="103"/>
        <v>43</v>
      </c>
      <c r="U209" s="6">
        <f t="shared" si="103"/>
        <v>79</v>
      </c>
      <c r="V209" s="7">
        <f t="shared" si="103"/>
        <v>30</v>
      </c>
      <c r="W209" s="7">
        <f t="shared" si="103"/>
        <v>20</v>
      </c>
      <c r="X209" s="6">
        <f t="shared" si="103"/>
        <v>50</v>
      </c>
      <c r="Y209" s="5">
        <f>SUM(Y205:Y208)</f>
        <v>753</v>
      </c>
      <c r="Z209" s="5">
        <f t="shared" si="103"/>
        <v>363</v>
      </c>
      <c r="AA209" s="4">
        <f>Y209+Z209</f>
        <v>1116</v>
      </c>
    </row>
    <row r="210" spans="1:27">
      <c r="C210" s="3"/>
    </row>
    <row r="211" spans="1:27">
      <c r="A211" s="1" t="s">
        <v>156</v>
      </c>
      <c r="C211" s="2"/>
    </row>
    <row r="212" spans="1:27">
      <c r="C212" s="2"/>
    </row>
    <row r="213" spans="1:27">
      <c r="C213" s="2"/>
    </row>
    <row r="214" spans="1:27">
      <c r="C214" s="2"/>
    </row>
    <row r="215" spans="1:27">
      <c r="C215" s="2"/>
    </row>
    <row r="216" spans="1:27">
      <c r="C216" s="2"/>
    </row>
    <row r="217" spans="1:27">
      <c r="C217" s="2"/>
    </row>
    <row r="218" spans="1:27">
      <c r="C218" s="2"/>
    </row>
    <row r="219" spans="1:27">
      <c r="C219" s="2"/>
    </row>
    <row r="220" spans="1:27">
      <c r="C220" s="2"/>
    </row>
    <row r="221" spans="1:27">
      <c r="C221" s="2"/>
    </row>
    <row r="222" spans="1:27">
      <c r="C222" s="2"/>
    </row>
    <row r="223" spans="1:27">
      <c r="C223" s="2"/>
    </row>
    <row r="224" spans="1:27">
      <c r="C224" s="2"/>
    </row>
    <row r="225" spans="3:3">
      <c r="C225" s="2"/>
    </row>
    <row r="226" spans="3:3">
      <c r="C226" s="2"/>
    </row>
    <row r="227" spans="3:3">
      <c r="C227" s="2"/>
    </row>
    <row r="228" spans="3:3">
      <c r="C228" s="2"/>
    </row>
    <row r="229" spans="3:3">
      <c r="C229" s="2"/>
    </row>
  </sheetData>
  <mergeCells count="12">
    <mergeCell ref="M2:O2"/>
    <mergeCell ref="P2:R2"/>
    <mergeCell ref="A86:AA86"/>
    <mergeCell ref="A157:AA157"/>
    <mergeCell ref="A185:AA185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2009-2010 degrees GRAD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Mona Gale</cp:lastModifiedBy>
  <dcterms:created xsi:type="dcterms:W3CDTF">2011-04-13T13:52:07Z</dcterms:created>
  <dcterms:modified xsi:type="dcterms:W3CDTF">2012-03-06T21:24:54Z</dcterms:modified>
</cp:coreProperties>
</file>