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5" yWindow="135" windowWidth="15300" windowHeight="9015" activeTab="0"/>
  </bookViews>
  <sheets>
    <sheet name="Asm reapp 3.04" sheetId="1" r:id="rId1"/>
  </sheets>
  <externalReferences>
    <externalReference r:id="rId4"/>
  </externalReferences>
  <definedNames>
    <definedName name="DATABASE">'[1]Fac DB Wi04'!#REF!</definedName>
    <definedName name="_xlnm.Print_Area" localSheetId="0">'Asm reapp 3.04'!$C$4:$O$47</definedName>
    <definedName name="_xlnm.Print_Titles" localSheetId="0">'Asm reapp 3.04'!$A:$B,'Asm reapp 3.04'!$1:$3</definedName>
  </definedNames>
  <calcPr fullCalcOnLoad="1"/>
</workbook>
</file>

<file path=xl/comments1.xml><?xml version="1.0" encoding="utf-8"?>
<comments xmlns="http://schemas.openxmlformats.org/spreadsheetml/2006/main">
  <authors>
    <author>Tom Kirchner</author>
  </authors>
  <commentList>
    <comment ref="C13" authorId="0">
      <text>
        <r>
          <rPr>
            <b/>
            <sz val="9"/>
            <rFont val="Geneva"/>
            <family val="0"/>
          </rPr>
          <t>Tom Kirchner:</t>
        </r>
        <r>
          <rPr>
            <sz val="9"/>
            <rFont val="Geneva"/>
            <family val="0"/>
          </rPr>
          <t xml:space="preserve">
incl Gould (starts 1/1/95)</t>
        </r>
      </text>
    </comment>
  </commentList>
</comments>
</file>

<file path=xl/sharedStrings.xml><?xml version="1.0" encoding="utf-8"?>
<sst xmlns="http://schemas.openxmlformats.org/spreadsheetml/2006/main" count="67" uniqueCount="55">
  <si>
    <t>Faculty</t>
  </si>
  <si>
    <t>Assembly</t>
  </si>
  <si>
    <t>% of</t>
  </si>
  <si>
    <t>Current</t>
  </si>
  <si>
    <t>Reapportioned</t>
  </si>
  <si>
    <t>Count</t>
  </si>
  <si>
    <t>Delegates</t>
  </si>
  <si>
    <t>% incr.</t>
  </si>
  <si>
    <t>total</t>
  </si>
  <si>
    <t>Rounded</t>
  </si>
  <si>
    <t>94-95</t>
  </si>
  <si>
    <t>% faculty</t>
  </si>
  <si>
    <t>% delegates</t>
  </si>
  <si>
    <t>04-05</t>
  </si>
  <si>
    <t>(H)</t>
  </si>
  <si>
    <t>(=E)</t>
  </si>
  <si>
    <t>(K)</t>
  </si>
  <si>
    <t>(H * 14)</t>
  </si>
  <si>
    <t>(M)</t>
  </si>
  <si>
    <t>(N)</t>
  </si>
  <si>
    <t>Humanities</t>
  </si>
  <si>
    <t>Art/Art Hist</t>
  </si>
  <si>
    <t>History</t>
  </si>
  <si>
    <t>MTD</t>
  </si>
  <si>
    <t>English</t>
  </si>
  <si>
    <t>RCJ</t>
  </si>
  <si>
    <t>Pol Sci</t>
  </si>
  <si>
    <t>Biol Sci</t>
  </si>
  <si>
    <t>Chemistry</t>
  </si>
  <si>
    <t>Math</t>
  </si>
  <si>
    <t>Physics</t>
  </si>
  <si>
    <t>At-Large</t>
  </si>
  <si>
    <t>TOTALS</t>
  </si>
  <si>
    <t>Retirees/resignations (5):</t>
  </si>
  <si>
    <t>Tenure track searches (7):</t>
  </si>
  <si>
    <t>Bohte, John</t>
  </si>
  <si>
    <t>Kotynek, Roy A.</t>
  </si>
  <si>
    <t>Math/Stats</t>
  </si>
  <si>
    <t>Murphy, Brian</t>
  </si>
  <si>
    <t>Mod. Lang.</t>
  </si>
  <si>
    <t>Pan, Guohua</t>
  </si>
  <si>
    <t>MTD (2, not incl ext chair)</t>
  </si>
  <si>
    <t>Tomboulian, Paul</t>
  </si>
  <si>
    <r>
      <t>(C</t>
    </r>
    <r>
      <rPr>
        <sz val="10"/>
        <rFont val="Symbol"/>
        <family val="0"/>
      </rPr>
      <t>Æ</t>
    </r>
    <r>
      <rPr>
        <sz val="10"/>
        <rFont val="Tms Rmn"/>
        <family val="0"/>
      </rPr>
      <t>H)</t>
    </r>
  </si>
  <si>
    <t>Notes:</t>
  </si>
  <si>
    <t>The Constitution of the College of Arts and Sciences specifies that the number of elected delegates to the Assembly shall be 14.</t>
  </si>
  <si>
    <t>Column H (faculty count 04-05) is fall 04 snapshot, with 8/04 retirees removed and current searches counted.</t>
  </si>
  <si>
    <t>Philosophy</t>
  </si>
  <si>
    <t>Linguistics</t>
  </si>
  <si>
    <t>Psychology</t>
  </si>
  <si>
    <t>Social Sciences</t>
  </si>
  <si>
    <t>Soc/An</t>
  </si>
  <si>
    <t>Mod Lang/Lit</t>
  </si>
  <si>
    <t>Language and Literature</t>
  </si>
  <si>
    <t>Mathematics and Statistics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</si>
</sst>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\+#,##0;\-#,##0"/>
    <numFmt numFmtId="167" formatCode="00"/>
    <numFmt numFmtId="168" formatCode="0.000"/>
    <numFmt numFmtId="169" formatCode="000\-00\-0000"/>
    <numFmt numFmtId="170" formatCode="#,##0\ ;\(#,##0\)"/>
    <numFmt numFmtId="171" formatCode="\+#,##0.00;\-#,##0.00"/>
  </numFmts>
  <fonts count="10">
    <font>
      <sz val="10"/>
      <name val="Tms Rmn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0"/>
      <name val="Tms Rmn"/>
      <family val="0"/>
    </font>
    <font>
      <sz val="10"/>
      <name val="Symbol"/>
      <family val="0"/>
    </font>
    <font>
      <u val="single"/>
      <sz val="10"/>
      <name val="Tms Rmn"/>
      <family val="0"/>
    </font>
    <font>
      <sz val="9"/>
      <name val="Geneva"/>
      <family val="0"/>
    </font>
    <font>
      <b/>
      <sz val="8"/>
      <name val="Tms Rmn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165" fontId="0" fillId="0" borderId="3" xfId="0" applyNumberForma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%20appor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 appor"/>
      <sheetName val="Fac DB Wi04"/>
      <sheetName val="Del appo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1">
      <pane xSplit="2" ySplit="3" topLeftCell="C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4" sqref="B34"/>
    </sheetView>
  </sheetViews>
  <sheetFormatPr defaultColWidth="9.00390625" defaultRowHeight="12.75"/>
  <cols>
    <col min="1" max="1" width="7.125" style="0" customWidth="1"/>
    <col min="2" max="2" width="14.875" style="0" customWidth="1"/>
    <col min="3" max="3" width="7.375" style="1" customWidth="1"/>
    <col min="4" max="4" width="9.00390625" style="2" customWidth="1"/>
    <col min="5" max="5" width="9.375" style="1" customWidth="1"/>
    <col min="6" max="6" width="10.625" style="2" customWidth="1"/>
    <col min="7" max="7" width="1.875" style="1" customWidth="1"/>
    <col min="8" max="8" width="7.375" style="1" customWidth="1"/>
    <col min="9" max="9" width="8.625" style="1" customWidth="1"/>
    <col min="10" max="10" width="7.625" style="2" customWidth="1"/>
    <col min="11" max="11" width="9.00390625" style="5" customWidth="1"/>
    <col min="12" max="12" width="7.625" style="2" customWidth="1"/>
    <col min="13" max="13" width="12.875" style="1" customWidth="1"/>
    <col min="14" max="14" width="8.125" style="0" customWidth="1"/>
    <col min="15" max="15" width="7.625" style="0" customWidth="1"/>
    <col min="16" max="16384" width="12.00390625" style="0" customWidth="1"/>
  </cols>
  <sheetData>
    <row r="1" spans="3:15" s="1" customFormat="1" ht="12.75">
      <c r="C1" s="1" t="s">
        <v>0</v>
      </c>
      <c r="D1" s="2"/>
      <c r="E1" s="1" t="s">
        <v>1</v>
      </c>
      <c r="F1" s="2"/>
      <c r="G1" s="3"/>
      <c r="H1" s="1" t="s">
        <v>0</v>
      </c>
      <c r="I1" s="4"/>
      <c r="J1" s="2" t="s">
        <v>2</v>
      </c>
      <c r="K1" s="5" t="s">
        <v>3</v>
      </c>
      <c r="L1" s="2" t="s">
        <v>2</v>
      </c>
      <c r="M1" s="1" t="s">
        <v>4</v>
      </c>
      <c r="N1" s="6"/>
      <c r="O1" s="7" t="s">
        <v>2</v>
      </c>
    </row>
    <row r="2" spans="3:15" s="1" customFormat="1" ht="12.75">
      <c r="C2" s="1" t="s">
        <v>5</v>
      </c>
      <c r="D2" s="2"/>
      <c r="E2" s="1" t="s">
        <v>6</v>
      </c>
      <c r="F2" s="2"/>
      <c r="G2" s="8"/>
      <c r="H2" s="1" t="s">
        <v>5</v>
      </c>
      <c r="I2" s="9" t="s">
        <v>7</v>
      </c>
      <c r="J2" s="10" t="s">
        <v>8</v>
      </c>
      <c r="K2" s="11" t="s">
        <v>6</v>
      </c>
      <c r="L2" s="10" t="s">
        <v>8</v>
      </c>
      <c r="M2" s="1" t="s">
        <v>6</v>
      </c>
      <c r="N2" s="6" t="s">
        <v>9</v>
      </c>
      <c r="O2" s="7" t="s">
        <v>8</v>
      </c>
    </row>
    <row r="3" spans="3:15" s="12" customFormat="1" ht="12.75">
      <c r="C3" s="13" t="s">
        <v>10</v>
      </c>
      <c r="D3" s="10" t="s">
        <v>11</v>
      </c>
      <c r="E3" s="13" t="s">
        <v>10</v>
      </c>
      <c r="F3" s="10" t="s">
        <v>12</v>
      </c>
      <c r="G3" s="8"/>
      <c r="H3" s="14" t="s">
        <v>13</v>
      </c>
      <c r="I3" s="15" t="s">
        <v>43</v>
      </c>
      <c r="J3" s="13" t="s">
        <v>14</v>
      </c>
      <c r="K3" s="13" t="s">
        <v>15</v>
      </c>
      <c r="L3" s="13" t="s">
        <v>16</v>
      </c>
      <c r="M3" s="16" t="s">
        <v>17</v>
      </c>
      <c r="N3" s="17" t="s">
        <v>18</v>
      </c>
      <c r="O3" s="18" t="s">
        <v>19</v>
      </c>
    </row>
    <row r="4" spans="3:15" s="19" customFormat="1" ht="12.75">
      <c r="C4" s="1"/>
      <c r="D4" s="2"/>
      <c r="E4" s="1"/>
      <c r="F4" s="2"/>
      <c r="G4" s="1"/>
      <c r="H4" s="1"/>
      <c r="I4" s="1"/>
      <c r="J4" s="2"/>
      <c r="K4" s="5"/>
      <c r="L4" s="2"/>
      <c r="M4" s="1"/>
      <c r="N4" s="6"/>
      <c r="O4" s="18"/>
    </row>
    <row r="5" spans="1:15" s="19" customFormat="1" ht="12.75">
      <c r="A5" s="25" t="s">
        <v>20</v>
      </c>
      <c r="C5" s="1"/>
      <c r="D5" s="2"/>
      <c r="E5" s="1"/>
      <c r="F5" s="2"/>
      <c r="G5" s="1"/>
      <c r="H5" s="1"/>
      <c r="I5" s="1"/>
      <c r="J5" s="2"/>
      <c r="K5" s="5"/>
      <c r="L5" s="2"/>
      <c r="M5" s="1"/>
      <c r="N5" s="6"/>
      <c r="O5" s="18"/>
    </row>
    <row r="6" spans="2:15" s="19" customFormat="1" ht="12.75">
      <c r="B6" s="19" t="s">
        <v>21</v>
      </c>
      <c r="C6" s="1">
        <v>5</v>
      </c>
      <c r="D6" s="2"/>
      <c r="E6" s="1"/>
      <c r="F6" s="2"/>
      <c r="G6" s="1"/>
      <c r="H6" s="1">
        <v>8</v>
      </c>
      <c r="I6" s="1"/>
      <c r="J6" s="2"/>
      <c r="K6" s="5"/>
      <c r="L6" s="2"/>
      <c r="M6" s="1"/>
      <c r="N6" s="6"/>
      <c r="O6" s="18"/>
    </row>
    <row r="7" spans="2:15" s="19" customFormat="1" ht="12.75">
      <c r="B7" s="19" t="s">
        <v>22</v>
      </c>
      <c r="C7" s="1">
        <v>14</v>
      </c>
      <c r="D7" s="2"/>
      <c r="E7" s="1"/>
      <c r="F7" s="2"/>
      <c r="G7" s="1"/>
      <c r="H7" s="1">
        <f>13+1</f>
        <v>14</v>
      </c>
      <c r="I7" s="1"/>
      <c r="J7" s="2"/>
      <c r="K7" s="5"/>
      <c r="L7" s="2"/>
      <c r="M7" s="1"/>
      <c r="N7" s="6"/>
      <c r="O7" s="18"/>
    </row>
    <row r="8" spans="2:15" s="19" customFormat="1" ht="12.75">
      <c r="B8" s="19" t="s">
        <v>23</v>
      </c>
      <c r="C8" s="1">
        <v>14</v>
      </c>
      <c r="D8" s="2"/>
      <c r="E8" s="1"/>
      <c r="F8" s="2"/>
      <c r="G8" s="1"/>
      <c r="H8" s="1">
        <f>17+2</f>
        <v>19</v>
      </c>
      <c r="I8" s="1"/>
      <c r="J8" s="2"/>
      <c r="K8" s="5"/>
      <c r="L8" s="2"/>
      <c r="M8" s="1"/>
      <c r="N8" s="6"/>
      <c r="O8" s="18"/>
    </row>
    <row r="9" spans="2:15" s="19" customFormat="1" ht="13.5" thickBot="1">
      <c r="B9" s="19" t="s">
        <v>47</v>
      </c>
      <c r="C9" s="1">
        <v>6</v>
      </c>
      <c r="D9" s="2"/>
      <c r="E9" s="1"/>
      <c r="F9" s="2"/>
      <c r="G9" s="1"/>
      <c r="H9" s="1">
        <v>6</v>
      </c>
      <c r="I9" s="1"/>
      <c r="J9" s="2"/>
      <c r="K9" s="5"/>
      <c r="L9" s="2"/>
      <c r="M9" s="1"/>
      <c r="N9" s="6"/>
      <c r="O9" s="18"/>
    </row>
    <row r="10" spans="3:15" s="19" customFormat="1" ht="14.25" thickBot="1" thickTop="1">
      <c r="C10" s="1">
        <f>C6+C9+C7+C8</f>
        <v>39</v>
      </c>
      <c r="D10" s="20">
        <f>C10/$C$34</f>
        <v>0.2</v>
      </c>
      <c r="E10" s="1">
        <v>3</v>
      </c>
      <c r="F10" s="20">
        <f>E10/$E$34</f>
        <v>0.21428571428571427</v>
      </c>
      <c r="G10" s="1"/>
      <c r="H10" s="1">
        <f>H6+H9+H7+H8</f>
        <v>47</v>
      </c>
      <c r="I10" s="2">
        <f>(H10-C10)/C10</f>
        <v>0.20512820512820512</v>
      </c>
      <c r="J10" s="20">
        <f>H10/$H$34</f>
        <v>0.20614035087719298</v>
      </c>
      <c r="K10" s="21">
        <v>3</v>
      </c>
      <c r="L10" s="20">
        <f>K10/$K$34</f>
        <v>0.21428571428571427</v>
      </c>
      <c r="M10" s="22">
        <f>J10*14</f>
        <v>2.8859649122807016</v>
      </c>
      <c r="N10" s="23">
        <v>3</v>
      </c>
      <c r="O10" s="24">
        <f>N10/$N$34</f>
        <v>0.21428571428571427</v>
      </c>
    </row>
    <row r="11" spans="3:15" s="19" customFormat="1" ht="13.5" thickTop="1">
      <c r="C11" s="1"/>
      <c r="D11" s="2"/>
      <c r="E11" s="1"/>
      <c r="F11" s="2"/>
      <c r="G11" s="1"/>
      <c r="H11" s="1"/>
      <c r="I11" s="1"/>
      <c r="J11" s="2"/>
      <c r="K11" s="5"/>
      <c r="L11" s="2"/>
      <c r="M11" s="22"/>
      <c r="N11" s="6"/>
      <c r="O11" s="7"/>
    </row>
    <row r="12" spans="1:15" s="19" customFormat="1" ht="12.75">
      <c r="A12" s="25" t="s">
        <v>53</v>
      </c>
      <c r="C12" s="1"/>
      <c r="D12" s="2"/>
      <c r="E12" s="1"/>
      <c r="F12" s="2"/>
      <c r="G12" s="1"/>
      <c r="H12" s="1"/>
      <c r="I12" s="1"/>
      <c r="J12" s="2"/>
      <c r="K12" s="5"/>
      <c r="L12" s="2"/>
      <c r="M12" s="22"/>
      <c r="N12" s="6"/>
      <c r="O12" s="7"/>
    </row>
    <row r="13" spans="2:15" s="19" customFormat="1" ht="12.75">
      <c r="B13" s="19" t="s">
        <v>24</v>
      </c>
      <c r="C13" s="1">
        <v>17</v>
      </c>
      <c r="D13" s="2"/>
      <c r="E13" s="1"/>
      <c r="F13" s="2"/>
      <c r="G13" s="1"/>
      <c r="H13" s="1">
        <v>21</v>
      </c>
      <c r="I13" s="1"/>
      <c r="J13" s="2"/>
      <c r="K13" s="5"/>
      <c r="L13" s="2"/>
      <c r="M13" s="22"/>
      <c r="N13" s="6"/>
      <c r="O13" s="7"/>
    </row>
    <row r="14" spans="2:15" s="19" customFormat="1" ht="12.75">
      <c r="B14" s="19" t="s">
        <v>48</v>
      </c>
      <c r="C14" s="1">
        <v>4</v>
      </c>
      <c r="D14" s="2"/>
      <c r="E14" s="1"/>
      <c r="F14" s="2"/>
      <c r="G14" s="1"/>
      <c r="H14" s="1">
        <v>5</v>
      </c>
      <c r="I14" s="1"/>
      <c r="J14" s="2"/>
      <c r="K14" s="5"/>
      <c r="L14" s="2"/>
      <c r="M14" s="22"/>
      <c r="N14" s="6"/>
      <c r="O14" s="7"/>
    </row>
    <row r="15" spans="2:15" s="19" customFormat="1" ht="12.75">
      <c r="B15" s="19" t="s">
        <v>52</v>
      </c>
      <c r="C15" s="1">
        <v>14</v>
      </c>
      <c r="D15" s="2"/>
      <c r="E15" s="1"/>
      <c r="F15" s="2"/>
      <c r="G15" s="1"/>
      <c r="H15" s="1">
        <f>13+1</f>
        <v>14</v>
      </c>
      <c r="I15" s="1"/>
      <c r="J15" s="2"/>
      <c r="K15" s="5"/>
      <c r="L15" s="2"/>
      <c r="M15" s="22"/>
      <c r="N15" s="6"/>
      <c r="O15" s="7"/>
    </row>
    <row r="16" spans="2:15" s="19" customFormat="1" ht="13.5" thickBot="1">
      <c r="B16" s="19" t="s">
        <v>25</v>
      </c>
      <c r="C16" s="1">
        <v>14</v>
      </c>
      <c r="D16" s="2"/>
      <c r="E16" s="1"/>
      <c r="F16" s="2"/>
      <c r="G16" s="1"/>
      <c r="H16" s="1">
        <f>25+1</f>
        <v>26</v>
      </c>
      <c r="I16" s="1"/>
      <c r="J16" s="2"/>
      <c r="K16" s="5"/>
      <c r="L16" s="2"/>
      <c r="M16" s="22"/>
      <c r="N16" s="6"/>
      <c r="O16" s="7"/>
    </row>
    <row r="17" spans="3:15" s="19" customFormat="1" ht="14.25" thickBot="1" thickTop="1">
      <c r="C17" s="1">
        <f>C13+C15+C16+C14</f>
        <v>49</v>
      </c>
      <c r="D17" s="20">
        <f>C17/$C$34</f>
        <v>0.2512820512820513</v>
      </c>
      <c r="E17" s="1">
        <v>3</v>
      </c>
      <c r="F17" s="20">
        <f>E17/$E$34</f>
        <v>0.21428571428571427</v>
      </c>
      <c r="G17" s="1"/>
      <c r="H17" s="1">
        <f>H13+H15+H16+H14</f>
        <v>66</v>
      </c>
      <c r="I17" s="2">
        <f>(H17-C17)/C17</f>
        <v>0.3469387755102041</v>
      </c>
      <c r="J17" s="20">
        <f>H17/$H$34</f>
        <v>0.2894736842105263</v>
      </c>
      <c r="K17" s="21">
        <v>3</v>
      </c>
      <c r="L17" s="20">
        <f>K17/$K$34</f>
        <v>0.21428571428571427</v>
      </c>
      <c r="M17" s="22">
        <f>J17*14</f>
        <v>4.052631578947368</v>
      </c>
      <c r="N17" s="23">
        <v>4</v>
      </c>
      <c r="O17" s="24">
        <f>N17/$N$34</f>
        <v>0.2857142857142857</v>
      </c>
    </row>
    <row r="18" spans="3:15" s="19" customFormat="1" ht="13.5" thickTop="1">
      <c r="C18" s="1"/>
      <c r="D18" s="2"/>
      <c r="E18" s="1"/>
      <c r="F18" s="2"/>
      <c r="G18" s="1"/>
      <c r="H18" s="1"/>
      <c r="I18" s="1"/>
      <c r="J18" s="2"/>
      <c r="K18" s="5"/>
      <c r="L18" s="2"/>
      <c r="M18" s="22"/>
      <c r="N18" s="6"/>
      <c r="O18" s="7"/>
    </row>
    <row r="19" spans="1:15" s="19" customFormat="1" ht="12.75">
      <c r="A19" s="25" t="s">
        <v>50</v>
      </c>
      <c r="C19" s="1"/>
      <c r="D19" s="2"/>
      <c r="E19" s="1"/>
      <c r="F19" s="2"/>
      <c r="G19" s="1"/>
      <c r="H19" s="1"/>
      <c r="I19" s="1"/>
      <c r="J19" s="2"/>
      <c r="K19" s="5"/>
      <c r="L19" s="2"/>
      <c r="M19" s="22"/>
      <c r="N19" s="6"/>
      <c r="O19" s="7"/>
    </row>
    <row r="20" spans="2:15" s="19" customFormat="1" ht="12.75">
      <c r="B20" s="19" t="s">
        <v>26</v>
      </c>
      <c r="C20" s="1">
        <v>13</v>
      </c>
      <c r="D20" s="2"/>
      <c r="E20" s="1"/>
      <c r="F20" s="2"/>
      <c r="G20" s="1"/>
      <c r="H20" s="1">
        <v>13</v>
      </c>
      <c r="I20" s="1"/>
      <c r="J20" s="2"/>
      <c r="K20" s="5"/>
      <c r="L20" s="2"/>
      <c r="M20" s="22"/>
      <c r="N20" s="6"/>
      <c r="O20" s="7"/>
    </row>
    <row r="21" spans="2:15" s="19" customFormat="1" ht="12.75">
      <c r="B21" s="19" t="s">
        <v>49</v>
      </c>
      <c r="C21" s="1">
        <v>14</v>
      </c>
      <c r="D21" s="2"/>
      <c r="E21" s="1"/>
      <c r="F21" s="2"/>
      <c r="G21" s="1"/>
      <c r="H21" s="1">
        <v>14</v>
      </c>
      <c r="I21" s="1"/>
      <c r="J21" s="2"/>
      <c r="K21" s="5"/>
      <c r="L21" s="2"/>
      <c r="M21" s="22"/>
      <c r="N21" s="6"/>
      <c r="O21" s="7"/>
    </row>
    <row r="22" spans="2:15" s="19" customFormat="1" ht="13.5" thickBot="1">
      <c r="B22" s="19" t="s">
        <v>51</v>
      </c>
      <c r="C22" s="1">
        <v>11</v>
      </c>
      <c r="D22" s="2"/>
      <c r="E22" s="1"/>
      <c r="F22" s="2"/>
      <c r="G22" s="1"/>
      <c r="H22" s="1">
        <v>14</v>
      </c>
      <c r="I22" s="1"/>
      <c r="J22" s="2"/>
      <c r="K22" s="5"/>
      <c r="L22" s="2"/>
      <c r="M22" s="22"/>
      <c r="N22" s="6"/>
      <c r="O22" s="7"/>
    </row>
    <row r="23" spans="3:15" s="19" customFormat="1" ht="14.25" thickBot="1" thickTop="1">
      <c r="C23" s="1">
        <f>C22+C20+C21</f>
        <v>38</v>
      </c>
      <c r="D23" s="20">
        <f>C23/$C$34</f>
        <v>0.19487179487179487</v>
      </c>
      <c r="E23" s="1">
        <v>3</v>
      </c>
      <c r="F23" s="20">
        <f>E23/$E$34</f>
        <v>0.21428571428571427</v>
      </c>
      <c r="G23" s="1"/>
      <c r="H23" s="1">
        <f>H22+H20+H21</f>
        <v>41</v>
      </c>
      <c r="I23" s="2">
        <f>(H23-C23)/C23</f>
        <v>0.07894736842105263</v>
      </c>
      <c r="J23" s="20">
        <f>H23/$H$34</f>
        <v>0.17982456140350878</v>
      </c>
      <c r="K23" s="21">
        <v>3</v>
      </c>
      <c r="L23" s="20">
        <f>K23/$K$34</f>
        <v>0.21428571428571427</v>
      </c>
      <c r="M23" s="22">
        <f>J23*14</f>
        <v>2.517543859649123</v>
      </c>
      <c r="N23" s="23">
        <v>3</v>
      </c>
      <c r="O23" s="24">
        <f>N23/$N$34</f>
        <v>0.21428571428571427</v>
      </c>
    </row>
    <row r="24" spans="3:15" s="19" customFormat="1" ht="13.5" thickTop="1">
      <c r="C24" s="1"/>
      <c r="D24" s="2"/>
      <c r="E24" s="1"/>
      <c r="F24" s="2"/>
      <c r="G24" s="1"/>
      <c r="H24" s="1"/>
      <c r="I24" s="1"/>
      <c r="J24" s="2"/>
      <c r="K24" s="5"/>
      <c r="L24" s="2"/>
      <c r="M24" s="22"/>
      <c r="N24" s="6"/>
      <c r="O24" s="7"/>
    </row>
    <row r="25" spans="1:15" s="19" customFormat="1" ht="12.75">
      <c r="A25" s="25" t="s">
        <v>54</v>
      </c>
      <c r="C25" s="1"/>
      <c r="D25" s="2"/>
      <c r="E25" s="1"/>
      <c r="F25" s="2"/>
      <c r="G25" s="1"/>
      <c r="H25" s="1"/>
      <c r="I25" s="1"/>
      <c r="J25" s="2"/>
      <c r="K25" s="5"/>
      <c r="L25" s="2"/>
      <c r="M25" s="22"/>
      <c r="N25" s="6"/>
      <c r="O25" s="7"/>
    </row>
    <row r="26" spans="2:15" s="19" customFormat="1" ht="12.75">
      <c r="B26" s="19" t="s">
        <v>27</v>
      </c>
      <c r="C26" s="1">
        <v>19</v>
      </c>
      <c r="D26" s="2"/>
      <c r="E26" s="1"/>
      <c r="F26" s="2"/>
      <c r="G26" s="1"/>
      <c r="H26" s="1">
        <v>19</v>
      </c>
      <c r="I26" s="1"/>
      <c r="J26" s="2"/>
      <c r="K26" s="5"/>
      <c r="L26" s="2"/>
      <c r="M26" s="22"/>
      <c r="N26" s="6"/>
      <c r="O26" s="7"/>
    </row>
    <row r="27" spans="2:15" s="19" customFormat="1" ht="12.75">
      <c r="B27" s="19" t="s">
        <v>28</v>
      </c>
      <c r="C27" s="1">
        <v>15</v>
      </c>
      <c r="D27" s="2"/>
      <c r="E27" s="1"/>
      <c r="F27" s="2"/>
      <c r="G27" s="1"/>
      <c r="H27" s="1">
        <v>17</v>
      </c>
      <c r="I27" s="1"/>
      <c r="J27" s="2"/>
      <c r="K27" s="5"/>
      <c r="L27" s="2"/>
      <c r="M27" s="22"/>
      <c r="N27" s="6"/>
      <c r="O27" s="7"/>
    </row>
    <row r="28" spans="2:15" s="19" customFormat="1" ht="12.75">
      <c r="B28" s="19" t="s">
        <v>29</v>
      </c>
      <c r="C28" s="1">
        <v>25</v>
      </c>
      <c r="D28" s="2"/>
      <c r="E28" s="1"/>
      <c r="F28" s="2"/>
      <c r="G28" s="1"/>
      <c r="H28" s="1">
        <f>26+1</f>
        <v>27</v>
      </c>
      <c r="I28" s="1"/>
      <c r="J28" s="2"/>
      <c r="K28" s="5"/>
      <c r="L28" s="2"/>
      <c r="M28" s="22"/>
      <c r="N28" s="6"/>
      <c r="O28" s="7"/>
    </row>
    <row r="29" spans="2:15" s="19" customFormat="1" ht="13.5" thickBot="1">
      <c r="B29" s="19" t="s">
        <v>30</v>
      </c>
      <c r="C29" s="1">
        <v>10</v>
      </c>
      <c r="D29" s="2"/>
      <c r="E29" s="1"/>
      <c r="F29" s="2"/>
      <c r="G29" s="1"/>
      <c r="H29" s="1">
        <f>10+1</f>
        <v>11</v>
      </c>
      <c r="I29" s="1"/>
      <c r="J29" s="2"/>
      <c r="K29" s="5"/>
      <c r="L29" s="2"/>
      <c r="M29" s="22"/>
      <c r="N29" s="6"/>
      <c r="O29" s="7"/>
    </row>
    <row r="30" spans="3:15" s="19" customFormat="1" ht="14.25" thickBot="1" thickTop="1">
      <c r="C30" s="1">
        <f>C26+C27+C28+C29</f>
        <v>69</v>
      </c>
      <c r="D30" s="20">
        <f>C30/$C$34</f>
        <v>0.35384615384615387</v>
      </c>
      <c r="E30" s="1">
        <v>5</v>
      </c>
      <c r="F30" s="20">
        <f>E30/$E$34</f>
        <v>0.35714285714285715</v>
      </c>
      <c r="G30" s="1"/>
      <c r="H30" s="1">
        <f>H26+H27+H28+H29</f>
        <v>74</v>
      </c>
      <c r="I30" s="2">
        <f>(H30-C30)/C30</f>
        <v>0.07246376811594203</v>
      </c>
      <c r="J30" s="20">
        <f>H30/$H$34</f>
        <v>0.32456140350877194</v>
      </c>
      <c r="K30" s="21">
        <v>5</v>
      </c>
      <c r="L30" s="20">
        <f>K30/$K$34</f>
        <v>0.35714285714285715</v>
      </c>
      <c r="M30" s="22">
        <f>J30*14</f>
        <v>4.543859649122807</v>
      </c>
      <c r="N30" s="23">
        <v>4</v>
      </c>
      <c r="O30" s="24">
        <f>N30/$N$34</f>
        <v>0.2857142857142857</v>
      </c>
    </row>
    <row r="31" spans="3:15" s="19" customFormat="1" ht="13.5" thickTop="1">
      <c r="C31" s="1"/>
      <c r="D31" s="2"/>
      <c r="E31" s="1"/>
      <c r="F31" s="2"/>
      <c r="G31" s="1"/>
      <c r="H31" s="1"/>
      <c r="I31" s="1"/>
      <c r="J31" s="2"/>
      <c r="K31" s="5"/>
      <c r="L31" s="2"/>
      <c r="M31" s="1"/>
      <c r="N31" s="6"/>
      <c r="O31" s="18"/>
    </row>
    <row r="32" spans="1:15" s="19" customFormat="1" ht="12.75" hidden="1">
      <c r="A32" s="19" t="s">
        <v>31</v>
      </c>
      <c r="C32" s="1"/>
      <c r="D32" s="2"/>
      <c r="E32" s="1">
        <v>0</v>
      </c>
      <c r="F32" s="2"/>
      <c r="G32" s="1"/>
      <c r="H32" s="1"/>
      <c r="I32" s="1"/>
      <c r="J32" s="2"/>
      <c r="K32" s="5"/>
      <c r="L32" s="2"/>
      <c r="M32" s="1">
        <v>0</v>
      </c>
      <c r="N32" s="6"/>
      <c r="O32" s="18"/>
    </row>
    <row r="33" spans="3:15" s="19" customFormat="1" ht="12.75" hidden="1">
      <c r="C33" s="1"/>
      <c r="D33" s="2"/>
      <c r="E33" s="1"/>
      <c r="F33" s="2"/>
      <c r="G33" s="1"/>
      <c r="H33" s="1"/>
      <c r="I33" s="1"/>
      <c r="J33" s="2"/>
      <c r="K33" s="5"/>
      <c r="L33" s="2"/>
      <c r="M33" s="1"/>
      <c r="N33" s="6"/>
      <c r="O33" s="18"/>
    </row>
    <row r="34" spans="1:15" s="19" customFormat="1" ht="12.75">
      <c r="A34" s="19" t="s">
        <v>32</v>
      </c>
      <c r="C34" s="1">
        <f>C10+C17+C23+C30+C32</f>
        <v>195</v>
      </c>
      <c r="D34" s="2">
        <f>D10+D17+D23+D30+D32</f>
        <v>1</v>
      </c>
      <c r="E34" s="1">
        <f>SUM(E6:E33)</f>
        <v>14</v>
      </c>
      <c r="F34" s="2">
        <f>F10+F17+F23+F30+F32</f>
        <v>1</v>
      </c>
      <c r="G34" s="1"/>
      <c r="H34" s="1">
        <f>H10+H17+H23+H30+H32</f>
        <v>228</v>
      </c>
      <c r="I34" s="2">
        <f>(H34-C34)/C34</f>
        <v>0.16923076923076924</v>
      </c>
      <c r="J34" s="2">
        <f>J10+J17+J23+J30+J32</f>
        <v>1</v>
      </c>
      <c r="K34" s="1">
        <f>SUM(K6:K33)</f>
        <v>14</v>
      </c>
      <c r="L34" s="2">
        <f>K34/$K$34</f>
        <v>1</v>
      </c>
      <c r="M34" s="1">
        <f>SUM(M6:M33)</f>
        <v>14</v>
      </c>
      <c r="N34" s="6">
        <f>N10+N17+N23+N30+N32</f>
        <v>14</v>
      </c>
      <c r="O34" s="7">
        <f>N34/$N$34</f>
        <v>1</v>
      </c>
    </row>
    <row r="37" ht="12.75">
      <c r="A37" s="29" t="s">
        <v>44</v>
      </c>
    </row>
    <row r="38" spans="1:4" ht="12.75">
      <c r="A38" s="19" t="s">
        <v>46</v>
      </c>
      <c r="B38" s="1"/>
      <c r="C38" s="2"/>
      <c r="D38" s="5"/>
    </row>
    <row r="39" spans="1:4" ht="12.75">
      <c r="A39" s="19" t="s">
        <v>45</v>
      </c>
      <c r="B39" s="1"/>
      <c r="C39" s="2"/>
      <c r="D39" s="5"/>
    </row>
    <row r="40" spans="1:4" ht="12.75">
      <c r="A40" s="1"/>
      <c r="B40" s="1"/>
      <c r="C40" s="2"/>
      <c r="D40" s="5"/>
    </row>
    <row r="41" spans="1:4" ht="12.75">
      <c r="A41" s="25" t="s">
        <v>33</v>
      </c>
      <c r="B41" s="1"/>
      <c r="C41" s="2"/>
      <c r="D41" s="26" t="s">
        <v>34</v>
      </c>
    </row>
    <row r="42" spans="1:4" ht="12.75">
      <c r="A42" s="27" t="s">
        <v>35</v>
      </c>
      <c r="B42" s="1"/>
      <c r="C42" s="2"/>
      <c r="D42" s="28" t="s">
        <v>22</v>
      </c>
    </row>
    <row r="43" spans="1:4" ht="12.75">
      <c r="A43" s="27" t="s">
        <v>36</v>
      </c>
      <c r="B43" s="1"/>
      <c r="C43" s="2"/>
      <c r="D43" s="28" t="s">
        <v>37</v>
      </c>
    </row>
    <row r="44" spans="1:4" ht="12.75">
      <c r="A44" s="27" t="s">
        <v>38</v>
      </c>
      <c r="B44" s="1"/>
      <c r="C44" s="2"/>
      <c r="D44" s="28" t="s">
        <v>39</v>
      </c>
    </row>
    <row r="45" spans="1:4" ht="12.75">
      <c r="A45" s="27" t="s">
        <v>40</v>
      </c>
      <c r="B45" s="1"/>
      <c r="C45" s="2"/>
      <c r="D45" s="28" t="s">
        <v>41</v>
      </c>
    </row>
    <row r="46" spans="1:4" ht="12.75">
      <c r="A46" s="27" t="s">
        <v>42</v>
      </c>
      <c r="B46" s="1"/>
      <c r="C46" s="2"/>
      <c r="D46" s="28" t="s">
        <v>30</v>
      </c>
    </row>
    <row r="47" spans="1:4" ht="12.75">
      <c r="A47" s="1"/>
      <c r="B47" s="1"/>
      <c r="C47" s="2"/>
      <c r="D47" s="28" t="s">
        <v>25</v>
      </c>
    </row>
  </sheetData>
  <printOptions gridLines="1" headings="1" horizontalCentered="1"/>
  <pageMargins left="0.64" right="0.64" top="1" bottom="1" header="0.5" footer="0.5"/>
  <pageSetup fitToHeight="1" fitToWidth="1" orientation="landscape" scale="78" r:id="rId3"/>
  <headerFooter alignWithMargins="0">
    <oddHeader>&amp;C&amp;"Times,Bold"&amp;14College of Arts and Sciences Assembly
Elected Delegate Apportionment</oddHeader>
    <oddFooter>&amp;L&amp;F&amp;D.TK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Kirchner</dc:creator>
  <cp:keywords/>
  <dc:description/>
  <cp:lastModifiedBy>John Coughlin</cp:lastModifiedBy>
  <cp:lastPrinted>2004-03-10T15:00:22Z</cp:lastPrinted>
  <dcterms:created xsi:type="dcterms:W3CDTF">2004-03-10T14:57:42Z</dcterms:created>
  <dcterms:modified xsi:type="dcterms:W3CDTF">2004-03-10T19:17:35Z</dcterms:modified>
  <cp:category/>
  <cp:version/>
  <cp:contentType/>
  <cp:contentStatus/>
</cp:coreProperties>
</file>