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History_no_ghost\"/>
    </mc:Choice>
  </mc:AlternateContent>
  <bookViews>
    <workbookView xWindow="10170" yWindow="-15" windowWidth="10005" windowHeight="8910" tabRatio="429"/>
  </bookViews>
  <sheets>
    <sheet name="Data" sheetId="9" r:id="rId1"/>
    <sheet name="Chart_% Growth 13-18" sheetId="6" r:id="rId2"/>
    <sheet name="Chart_number by college 13-18" sheetId="5" r:id="rId3"/>
    <sheet name="graph resource" sheetId="8" state="hidden" r:id="rId4"/>
  </sheets>
  <calcPr calcId="152511"/>
</workbook>
</file>

<file path=xl/calcChain.xml><?xml version="1.0" encoding="utf-8"?>
<calcChain xmlns="http://schemas.openxmlformats.org/spreadsheetml/2006/main">
  <c r="Y41" i="8" l="1"/>
  <c r="Y49" i="8"/>
  <c r="Y48" i="8"/>
  <c r="Y47" i="8"/>
  <c r="Y46" i="8"/>
  <c r="Y45" i="8"/>
  <c r="Y44" i="8"/>
  <c r="Y43" i="8"/>
  <c r="Y42" i="8"/>
  <c r="AF26" i="9"/>
  <c r="AI26" i="9" l="1"/>
  <c r="AI22" i="9"/>
  <c r="AI21" i="9"/>
  <c r="AI18" i="9"/>
  <c r="AF40" i="9"/>
  <c r="AH40" i="9" s="1"/>
  <c r="AI40" i="9" s="1"/>
  <c r="AF39" i="9"/>
  <c r="AH39" i="9" s="1"/>
  <c r="AI39" i="9" s="1"/>
  <c r="AG38" i="9"/>
  <c r="AH38" i="9" s="1"/>
  <c r="AI38" i="9" s="1"/>
  <c r="AG37" i="9"/>
  <c r="AF37" i="9"/>
  <c r="AG36" i="9"/>
  <c r="AF36" i="9"/>
  <c r="AG35" i="9"/>
  <c r="AF35" i="9"/>
  <c r="AG34" i="9"/>
  <c r="AF34" i="9"/>
  <c r="AG33" i="9"/>
  <c r="AF33" i="9"/>
  <c r="AG32" i="9"/>
  <c r="AF32" i="9"/>
  <c r="AG27" i="9"/>
  <c r="AF27" i="9"/>
  <c r="AH26" i="9"/>
  <c r="AH25" i="9"/>
  <c r="AI25" i="9" s="1"/>
  <c r="AH24" i="9"/>
  <c r="AH23" i="9"/>
  <c r="AI23" i="9" s="1"/>
  <c r="AH22" i="9"/>
  <c r="AH21" i="9"/>
  <c r="AH20" i="9"/>
  <c r="AI20" i="9" s="1"/>
  <c r="AH19" i="9"/>
  <c r="AI19" i="9" s="1"/>
  <c r="AH18" i="9"/>
  <c r="AG13" i="9"/>
  <c r="AF13" i="9"/>
  <c r="AH13" i="9" s="1"/>
  <c r="AI13" i="9" s="1"/>
  <c r="AH12" i="9"/>
  <c r="AI12" i="9" s="1"/>
  <c r="AH11" i="9"/>
  <c r="AI11" i="9" s="1"/>
  <c r="AH10" i="9"/>
  <c r="AI10" i="9" s="1"/>
  <c r="AH9" i="9"/>
  <c r="AI9" i="9" s="1"/>
  <c r="AH8" i="9"/>
  <c r="AI8" i="9" s="1"/>
  <c r="AH7" i="9"/>
  <c r="AI7" i="9" s="1"/>
  <c r="AH6" i="9"/>
  <c r="AI6" i="9" s="1"/>
  <c r="AH5" i="9"/>
  <c r="AI5" i="9" s="1"/>
  <c r="AH4" i="9"/>
  <c r="AI4" i="9" s="1"/>
  <c r="AH27" i="9" l="1"/>
  <c r="AI27" i="9" s="1"/>
  <c r="AH34" i="9"/>
  <c r="AI34" i="9" s="1"/>
  <c r="AH33" i="9"/>
  <c r="AI33" i="9" s="1"/>
  <c r="AH35" i="9"/>
  <c r="AI35" i="9" s="1"/>
  <c r="AH37" i="9"/>
  <c r="AI37" i="9" s="1"/>
  <c r="AH36" i="9"/>
  <c r="AI36" i="9" s="1"/>
  <c r="AF41" i="9"/>
  <c r="AG41" i="9"/>
  <c r="AH32" i="9"/>
  <c r="AI32" i="9" s="1"/>
  <c r="S49" i="8"/>
  <c r="R49" i="8"/>
  <c r="Q49" i="8"/>
  <c r="AH41" i="9" l="1"/>
  <c r="AI41" i="9" s="1"/>
  <c r="AC40" i="9"/>
  <c r="AE40" i="9" s="1"/>
  <c r="AC39" i="9"/>
  <c r="AE39" i="9" s="1"/>
  <c r="AD38" i="9"/>
  <c r="AE38" i="9" s="1"/>
  <c r="AD37" i="9"/>
  <c r="AC37" i="9"/>
  <c r="AD36" i="9"/>
  <c r="AC36" i="9"/>
  <c r="AD35" i="9"/>
  <c r="AC35" i="9"/>
  <c r="AD34" i="9"/>
  <c r="AC34" i="9"/>
  <c r="AD33" i="9"/>
  <c r="AC33" i="9"/>
  <c r="AD32" i="9"/>
  <c r="AC32" i="9"/>
  <c r="AD27" i="9"/>
  <c r="AC27" i="9"/>
  <c r="AE26" i="9"/>
  <c r="AE25" i="9"/>
  <c r="AE24" i="9"/>
  <c r="AE23" i="9"/>
  <c r="AE22" i="9"/>
  <c r="AE21" i="9"/>
  <c r="AE20" i="9"/>
  <c r="AE19" i="9"/>
  <c r="AE18" i="9"/>
  <c r="AD13" i="9"/>
  <c r="AC13" i="9"/>
  <c r="AE13" i="9" s="1"/>
  <c r="AE12" i="9"/>
  <c r="AE11" i="9"/>
  <c r="AE10" i="9"/>
  <c r="AE9" i="9"/>
  <c r="AE8" i="9"/>
  <c r="AE7" i="9"/>
  <c r="AE6" i="9"/>
  <c r="AE5" i="9"/>
  <c r="AE4" i="9"/>
  <c r="AE32" i="9" l="1"/>
  <c r="AE36" i="9"/>
  <c r="AE33" i="9"/>
  <c r="AE37" i="9"/>
  <c r="AE35" i="9"/>
  <c r="AE34" i="9"/>
  <c r="AE27" i="9"/>
  <c r="AD41" i="9"/>
  <c r="AC41" i="9"/>
  <c r="AE41" i="9" l="1"/>
  <c r="M42" i="8" l="1"/>
  <c r="M46" i="8"/>
  <c r="M48" i="8"/>
  <c r="L42" i="8"/>
  <c r="L45" i="8"/>
  <c r="L41" i="8"/>
  <c r="Q29" i="8"/>
  <c r="Z40" i="9"/>
  <c r="AB40" i="9" s="1"/>
  <c r="Z39" i="9"/>
  <c r="AB39" i="9" s="1"/>
  <c r="AA38" i="9"/>
  <c r="AB38" i="9" s="1"/>
  <c r="AA37" i="9"/>
  <c r="Z37" i="9"/>
  <c r="AB37" i="9" s="1"/>
  <c r="AA36" i="9"/>
  <c r="M45" i="8" s="1"/>
  <c r="Z36" i="9"/>
  <c r="AA35" i="9"/>
  <c r="M44" i="8" s="1"/>
  <c r="Z35" i="9"/>
  <c r="L44" i="8" s="1"/>
  <c r="AA34" i="9"/>
  <c r="M43" i="8" s="1"/>
  <c r="Z34" i="9"/>
  <c r="L43" i="8" s="1"/>
  <c r="N43" i="8" s="1"/>
  <c r="T43" i="8" s="1"/>
  <c r="AA33" i="9"/>
  <c r="Z33" i="9"/>
  <c r="AB33" i="9" s="1"/>
  <c r="AA32" i="9"/>
  <c r="M41" i="8" s="1"/>
  <c r="Z32" i="9"/>
  <c r="AA27" i="9"/>
  <c r="Z27" i="9"/>
  <c r="AB26" i="9"/>
  <c r="AB25" i="9"/>
  <c r="AB24" i="9"/>
  <c r="AB23" i="9"/>
  <c r="AB22" i="9"/>
  <c r="AB21" i="9"/>
  <c r="AB20" i="9"/>
  <c r="AB19" i="9"/>
  <c r="AB18" i="9"/>
  <c r="AA13" i="9"/>
  <c r="Z13" i="9"/>
  <c r="AB13" i="9" s="1"/>
  <c r="AB12" i="9"/>
  <c r="AB11" i="9"/>
  <c r="AB10" i="9"/>
  <c r="AB9" i="9"/>
  <c r="AB8" i="9"/>
  <c r="AB7" i="9"/>
  <c r="AB6" i="9"/>
  <c r="AB5" i="9"/>
  <c r="AB4" i="9"/>
  <c r="N44" i="8" l="1"/>
  <c r="T44" i="8" s="1"/>
  <c r="L47" i="8"/>
  <c r="N47" i="8" s="1"/>
  <c r="T47" i="8" s="1"/>
  <c r="L46" i="8"/>
  <c r="N46" i="8" s="1"/>
  <c r="T46" i="8" s="1"/>
  <c r="AB32" i="9"/>
  <c r="N41" i="8"/>
  <c r="T41" i="8" s="1"/>
  <c r="N42" i="8"/>
  <c r="T42" i="8" s="1"/>
  <c r="N45" i="8"/>
  <c r="T45" i="8" s="1"/>
  <c r="L48" i="8"/>
  <c r="L49" i="8" s="1"/>
  <c r="AB27" i="9"/>
  <c r="AB34" i="9"/>
  <c r="AB35" i="9"/>
  <c r="AA41" i="9"/>
  <c r="AB36" i="9"/>
  <c r="Z41" i="9"/>
  <c r="N49" i="8" l="1"/>
  <c r="T49" i="8" s="1"/>
  <c r="N48" i="8"/>
  <c r="T48" i="8" s="1"/>
  <c r="M49" i="8"/>
  <c r="AB41" i="9"/>
  <c r="Q8" i="8" l="1"/>
  <c r="P8" i="8"/>
  <c r="O8" i="8"/>
  <c r="C48" i="8"/>
  <c r="C47" i="8"/>
  <c r="AE37" i="8" l="1"/>
  <c r="AD37" i="8"/>
  <c r="AF37" i="8" s="1"/>
  <c r="AM36" i="8"/>
  <c r="AM35" i="8"/>
  <c r="AF36" i="8"/>
  <c r="AF35" i="8"/>
  <c r="AF34" i="8"/>
  <c r="AF33" i="8"/>
  <c r="AF32" i="8"/>
  <c r="AF31" i="8"/>
  <c r="AF30" i="8"/>
  <c r="AF29" i="8"/>
  <c r="L38" i="9" l="1"/>
  <c r="M38" i="9" s="1"/>
  <c r="R8" i="8" s="1"/>
  <c r="Y24" i="9"/>
  <c r="W39" i="9" l="1"/>
  <c r="X38" i="9"/>
  <c r="Y38" i="9" s="1"/>
  <c r="V8" i="8" s="1"/>
  <c r="X37" i="9"/>
  <c r="H46" i="8" s="1"/>
  <c r="W37" i="9"/>
  <c r="G46" i="8" s="1"/>
  <c r="X36" i="9"/>
  <c r="H45" i="8" s="1"/>
  <c r="W36" i="9"/>
  <c r="G45" i="8" s="1"/>
  <c r="X35" i="9"/>
  <c r="H44" i="8" s="1"/>
  <c r="W35" i="9"/>
  <c r="G44" i="8" s="1"/>
  <c r="X34" i="9"/>
  <c r="H43" i="8" s="1"/>
  <c r="W34" i="9"/>
  <c r="G43" i="8" s="1"/>
  <c r="X33" i="9"/>
  <c r="H42" i="8" s="1"/>
  <c r="W33" i="9"/>
  <c r="X32" i="9"/>
  <c r="H41" i="8" s="1"/>
  <c r="W32" i="9"/>
  <c r="G41" i="8" s="1"/>
  <c r="X27" i="9"/>
  <c r="W40" i="9"/>
  <c r="Y25" i="9"/>
  <c r="Y23" i="9"/>
  <c r="Y22" i="9"/>
  <c r="Y21" i="9"/>
  <c r="Y20" i="9"/>
  <c r="Y19" i="9"/>
  <c r="Y18" i="9"/>
  <c r="X13" i="9"/>
  <c r="W13" i="9"/>
  <c r="Y12" i="9"/>
  <c r="Y11" i="9"/>
  <c r="Y10" i="9"/>
  <c r="Y9" i="9"/>
  <c r="Y8" i="9"/>
  <c r="Y7" i="9"/>
  <c r="Y6" i="9"/>
  <c r="Y5" i="9"/>
  <c r="Y4" i="9"/>
  <c r="I43" i="8" l="1"/>
  <c r="O43" i="8" s="1"/>
  <c r="I45" i="8"/>
  <c r="I41" i="8"/>
  <c r="O45" i="8"/>
  <c r="H49" i="8"/>
  <c r="Y39" i="9"/>
  <c r="V9" i="8" s="1"/>
  <c r="G47" i="8"/>
  <c r="I47" i="8" s="1"/>
  <c r="Y40" i="9"/>
  <c r="V10" i="8" s="1"/>
  <c r="G48" i="8"/>
  <c r="I48" i="8" s="1"/>
  <c r="O48" i="8" s="1"/>
  <c r="Y33" i="9"/>
  <c r="V3" i="8" s="1"/>
  <c r="G42" i="8"/>
  <c r="I42" i="8" s="1"/>
  <c r="O42" i="8" s="1"/>
  <c r="I44" i="8"/>
  <c r="I46" i="8"/>
  <c r="Y35" i="9"/>
  <c r="V5" i="8" s="1"/>
  <c r="Y13" i="9"/>
  <c r="Y34" i="9"/>
  <c r="V4" i="8" s="1"/>
  <c r="Y36" i="9"/>
  <c r="V6" i="8" s="1"/>
  <c r="X41" i="9"/>
  <c r="Y37" i="9"/>
  <c r="V7" i="8" s="1"/>
  <c r="Y32" i="9"/>
  <c r="V2" i="8" s="1"/>
  <c r="Y26" i="9"/>
  <c r="W27" i="9"/>
  <c r="Y27" i="9" s="1"/>
  <c r="W41" i="9"/>
  <c r="E29" i="8"/>
  <c r="T27" i="9"/>
  <c r="T39" i="9"/>
  <c r="U38" i="9"/>
  <c r="V38" i="9" s="1"/>
  <c r="U8" i="8" s="1"/>
  <c r="U37" i="9"/>
  <c r="C46" i="8" s="1"/>
  <c r="T37" i="9"/>
  <c r="U36" i="9"/>
  <c r="C45" i="8" s="1"/>
  <c r="T36" i="9"/>
  <c r="B45" i="8" s="1"/>
  <c r="U35" i="9"/>
  <c r="C44" i="8" s="1"/>
  <c r="T35" i="9"/>
  <c r="B44" i="8" s="1"/>
  <c r="D44" i="8" s="1"/>
  <c r="U34" i="9"/>
  <c r="C43" i="8" s="1"/>
  <c r="T34" i="9"/>
  <c r="B43" i="8" s="1"/>
  <c r="U33" i="9"/>
  <c r="C42" i="8" s="1"/>
  <c r="T33" i="9"/>
  <c r="U32" i="9"/>
  <c r="C41" i="8" s="1"/>
  <c r="T32" i="9"/>
  <c r="B41" i="8" s="1"/>
  <c r="U27" i="9"/>
  <c r="V25" i="9"/>
  <c r="V24" i="9"/>
  <c r="V23" i="9"/>
  <c r="V22" i="9"/>
  <c r="V21" i="9"/>
  <c r="V20" i="9"/>
  <c r="V19" i="9"/>
  <c r="V18" i="9"/>
  <c r="U13" i="9"/>
  <c r="T13" i="9"/>
  <c r="V12" i="9"/>
  <c r="V11" i="9"/>
  <c r="V10" i="9"/>
  <c r="V9" i="9"/>
  <c r="V8" i="9"/>
  <c r="V7" i="9"/>
  <c r="V6" i="9"/>
  <c r="V5" i="9"/>
  <c r="V4" i="9"/>
  <c r="D43" i="8" l="1"/>
  <c r="D45" i="8"/>
  <c r="J45" i="8" s="1"/>
  <c r="V33" i="9"/>
  <c r="U3" i="8" s="1"/>
  <c r="B42" i="8"/>
  <c r="D42" i="8" s="1"/>
  <c r="V37" i="9"/>
  <c r="U7" i="8" s="1"/>
  <c r="B46" i="8"/>
  <c r="D46" i="8" s="1"/>
  <c r="O46" i="8"/>
  <c r="V11" i="8"/>
  <c r="O44" i="8"/>
  <c r="J44" i="8"/>
  <c r="G49" i="8"/>
  <c r="D41" i="8"/>
  <c r="O47" i="8"/>
  <c r="O41" i="8"/>
  <c r="I49" i="8"/>
  <c r="V13" i="9"/>
  <c r="C49" i="8"/>
  <c r="V39" i="9"/>
  <c r="U9" i="8" s="1"/>
  <c r="B47" i="8"/>
  <c r="D47" i="8" s="1"/>
  <c r="J47" i="8" s="1"/>
  <c r="J43" i="8"/>
  <c r="V34" i="9"/>
  <c r="U4" i="8" s="1"/>
  <c r="V36" i="9"/>
  <c r="U6" i="8" s="1"/>
  <c r="Y41" i="9"/>
  <c r="V26" i="9"/>
  <c r="T40" i="9"/>
  <c r="V27" i="9"/>
  <c r="U41" i="9"/>
  <c r="V35" i="9"/>
  <c r="U5" i="8" s="1"/>
  <c r="V32" i="9"/>
  <c r="U2" i="8" s="1"/>
  <c r="V40" i="9" l="1"/>
  <c r="U10" i="8" s="1"/>
  <c r="U11" i="8" s="1"/>
  <c r="B48" i="8"/>
  <c r="D48" i="8" s="1"/>
  <c r="J42" i="8"/>
  <c r="D49" i="8"/>
  <c r="J41" i="8"/>
  <c r="B49" i="8"/>
  <c r="O49" i="8"/>
  <c r="J46" i="8"/>
  <c r="T41" i="9"/>
  <c r="V41" i="9" s="1"/>
  <c r="M24" i="9"/>
  <c r="Q40" i="9"/>
  <c r="Q39" i="9"/>
  <c r="R38" i="9"/>
  <c r="S38" i="9" s="1"/>
  <c r="R37" i="9"/>
  <c r="BC34" i="8" s="1"/>
  <c r="Q37" i="9"/>
  <c r="BB34" i="8" s="1"/>
  <c r="BD34" i="8" s="1"/>
  <c r="R36" i="9"/>
  <c r="BC33" i="8" s="1"/>
  <c r="Q36" i="9"/>
  <c r="BB33" i="8" s="1"/>
  <c r="R35" i="9"/>
  <c r="BC32" i="8" s="1"/>
  <c r="Q35" i="9"/>
  <c r="BB32" i="8" s="1"/>
  <c r="BD32" i="8" s="1"/>
  <c r="R34" i="9"/>
  <c r="BC31" i="8" s="1"/>
  <c r="Q34" i="9"/>
  <c r="BB31" i="8" s="1"/>
  <c r="R33" i="9"/>
  <c r="BC30" i="8" s="1"/>
  <c r="Q33" i="9"/>
  <c r="R32" i="9"/>
  <c r="BC29" i="8" s="1"/>
  <c r="Q32" i="9"/>
  <c r="BB29" i="8" s="1"/>
  <c r="R27" i="9"/>
  <c r="Q27" i="9"/>
  <c r="R13" i="9"/>
  <c r="Q13" i="9"/>
  <c r="S26" i="9"/>
  <c r="S25" i="9"/>
  <c r="S24" i="9"/>
  <c r="S23" i="9"/>
  <c r="S22" i="9"/>
  <c r="S21" i="9"/>
  <c r="S20" i="9"/>
  <c r="S19" i="9"/>
  <c r="S18" i="9"/>
  <c r="S12" i="9"/>
  <c r="S11" i="9"/>
  <c r="S10" i="9"/>
  <c r="S9" i="9"/>
  <c r="S8" i="9"/>
  <c r="S7" i="9"/>
  <c r="S6" i="9"/>
  <c r="S5" i="9"/>
  <c r="S4" i="9"/>
  <c r="S39" i="9" l="1"/>
  <c r="BB35" i="8"/>
  <c r="BD35" i="8" s="1"/>
  <c r="S33" i="9"/>
  <c r="BB30" i="8"/>
  <c r="BD30" i="8" s="1"/>
  <c r="E44" i="8"/>
  <c r="S40" i="9"/>
  <c r="BB36" i="8"/>
  <c r="BD36" i="8" s="1"/>
  <c r="J49" i="8"/>
  <c r="E46" i="8"/>
  <c r="BD29" i="8"/>
  <c r="BD31" i="8"/>
  <c r="BD33" i="8"/>
  <c r="T8" i="8"/>
  <c r="J48" i="8"/>
  <c r="S37" i="9"/>
  <c r="S34" i="9"/>
  <c r="S13" i="9"/>
  <c r="R41" i="9"/>
  <c r="S35" i="9"/>
  <c r="S36" i="9"/>
  <c r="Q41" i="9"/>
  <c r="S32" i="9"/>
  <c r="S27" i="9"/>
  <c r="O38" i="9"/>
  <c r="P38" i="9" s="1"/>
  <c r="S8" i="8" s="1"/>
  <c r="BB37" i="8" l="1"/>
  <c r="BD37" i="8" s="1"/>
  <c r="T6" i="8"/>
  <c r="T4" i="8"/>
  <c r="E47" i="8"/>
  <c r="T5" i="8"/>
  <c r="T7" i="8"/>
  <c r="E41" i="8"/>
  <c r="T10" i="8"/>
  <c r="E42" i="8"/>
  <c r="T9" i="8"/>
  <c r="T2" i="8"/>
  <c r="E48" i="8"/>
  <c r="E45" i="8"/>
  <c r="T3" i="8"/>
  <c r="E43" i="8"/>
  <c r="E49" i="8"/>
  <c r="S41" i="9"/>
  <c r="N40" i="9"/>
  <c r="N39" i="9"/>
  <c r="O37" i="9"/>
  <c r="AY34" i="8" s="1"/>
  <c r="N37" i="9"/>
  <c r="AX34" i="8" s="1"/>
  <c r="O36" i="9"/>
  <c r="AY33" i="8" s="1"/>
  <c r="N36" i="9"/>
  <c r="AX33" i="8" s="1"/>
  <c r="O35" i="9"/>
  <c r="AY32" i="8" s="1"/>
  <c r="N35" i="9"/>
  <c r="AX32" i="8" s="1"/>
  <c r="O34" i="9"/>
  <c r="AY31" i="8" s="1"/>
  <c r="N34" i="9"/>
  <c r="AX31" i="8" s="1"/>
  <c r="O33" i="9"/>
  <c r="AY30" i="8" s="1"/>
  <c r="N33" i="9"/>
  <c r="AX30" i="8" s="1"/>
  <c r="O32" i="9"/>
  <c r="AY29" i="8" s="1"/>
  <c r="N32" i="9"/>
  <c r="AX29" i="8" s="1"/>
  <c r="O27" i="9"/>
  <c r="P26" i="9"/>
  <c r="P25" i="9"/>
  <c r="P24" i="9"/>
  <c r="P23" i="9"/>
  <c r="P22" i="9"/>
  <c r="P21" i="9"/>
  <c r="P20" i="9"/>
  <c r="P19" i="9"/>
  <c r="P18" i="9"/>
  <c r="O13" i="9"/>
  <c r="P12" i="9"/>
  <c r="P11" i="9"/>
  <c r="P10" i="9"/>
  <c r="P9" i="9"/>
  <c r="P8" i="9"/>
  <c r="P7" i="9"/>
  <c r="P35" i="9" s="1"/>
  <c r="S5" i="8" s="1"/>
  <c r="N13" i="9"/>
  <c r="P6" i="9"/>
  <c r="P5" i="9"/>
  <c r="P4" i="9"/>
  <c r="AZ31" i="8" l="1"/>
  <c r="BE31" i="8" s="1"/>
  <c r="AZ33" i="8"/>
  <c r="BE33" i="8" s="1"/>
  <c r="AZ30" i="8"/>
  <c r="BE30" i="8" s="1"/>
  <c r="AZ32" i="8"/>
  <c r="AZ34" i="8"/>
  <c r="BE34" i="8" s="1"/>
  <c r="BE32" i="8"/>
  <c r="T11" i="8"/>
  <c r="AZ29" i="8"/>
  <c r="P39" i="9"/>
  <c r="S9" i="8" s="1"/>
  <c r="AX35" i="8"/>
  <c r="AZ35" i="8" s="1"/>
  <c r="AY37" i="8"/>
  <c r="P40" i="9"/>
  <c r="S10" i="8" s="1"/>
  <c r="AX36" i="8"/>
  <c r="AZ36" i="8" s="1"/>
  <c r="P33" i="9"/>
  <c r="S3" i="8" s="1"/>
  <c r="P34" i="9"/>
  <c r="S4" i="8" s="1"/>
  <c r="O41" i="9"/>
  <c r="P32" i="9"/>
  <c r="S2" i="8" s="1"/>
  <c r="P13" i="9"/>
  <c r="P27" i="9"/>
  <c r="P36" i="9"/>
  <c r="S6" i="8" s="1"/>
  <c r="P37" i="9"/>
  <c r="S7" i="8" s="1"/>
  <c r="N27" i="9"/>
  <c r="N41" i="9" s="1"/>
  <c r="M10" i="9"/>
  <c r="BE36" i="8" l="1"/>
  <c r="BE35" i="8"/>
  <c r="AX37" i="8"/>
  <c r="AZ37" i="8" s="1"/>
  <c r="BE37" i="8" s="1"/>
  <c r="S11" i="8"/>
  <c r="BE29" i="8"/>
  <c r="P41" i="9"/>
  <c r="M26" i="9"/>
  <c r="K35" i="9"/>
  <c r="AT32" i="8" s="1"/>
  <c r="M11" i="9"/>
  <c r="M9" i="9"/>
  <c r="M8" i="9"/>
  <c r="M6" i="9"/>
  <c r="M5" i="9"/>
  <c r="K12" i="9"/>
  <c r="M12" i="9" s="1"/>
  <c r="K7" i="9"/>
  <c r="M7" i="9" s="1"/>
  <c r="K39" i="9"/>
  <c r="L37" i="9"/>
  <c r="AU34" i="8" s="1"/>
  <c r="K37" i="9"/>
  <c r="AT34" i="8" s="1"/>
  <c r="L36" i="9"/>
  <c r="AU33" i="8" s="1"/>
  <c r="K36" i="9"/>
  <c r="AT33" i="8" s="1"/>
  <c r="L35" i="9"/>
  <c r="AU32" i="8" s="1"/>
  <c r="L34" i="9"/>
  <c r="AU31" i="8" s="1"/>
  <c r="K34" i="9"/>
  <c r="AT31" i="8" s="1"/>
  <c r="L33" i="9"/>
  <c r="AU30" i="8" s="1"/>
  <c r="K33" i="9"/>
  <c r="AT30" i="8" s="1"/>
  <c r="L32" i="9"/>
  <c r="AU29" i="8" s="1"/>
  <c r="K32" i="9"/>
  <c r="AT29" i="8" s="1"/>
  <c r="L27" i="9"/>
  <c r="M25" i="9"/>
  <c r="M23" i="9"/>
  <c r="M22" i="9"/>
  <c r="M20" i="9"/>
  <c r="M19" i="9"/>
  <c r="M18" i="9"/>
  <c r="L13" i="9"/>
  <c r="M4" i="9"/>
  <c r="H35" i="9"/>
  <c r="AP32" i="8" s="1"/>
  <c r="I13" i="9"/>
  <c r="H12" i="9"/>
  <c r="H13" i="9" s="1"/>
  <c r="H39" i="9"/>
  <c r="I37" i="9"/>
  <c r="AQ34" i="8" s="1"/>
  <c r="H37" i="9"/>
  <c r="AP34" i="8" s="1"/>
  <c r="I36" i="9"/>
  <c r="AQ33" i="8" s="1"/>
  <c r="H36" i="9"/>
  <c r="AP33" i="8" s="1"/>
  <c r="I35" i="9"/>
  <c r="AQ32" i="8" s="1"/>
  <c r="I34" i="9"/>
  <c r="AQ31" i="8" s="1"/>
  <c r="H34" i="9"/>
  <c r="AP31" i="8" s="1"/>
  <c r="I33" i="9"/>
  <c r="AQ30" i="8" s="1"/>
  <c r="H33" i="9"/>
  <c r="AP30" i="8" s="1"/>
  <c r="I32" i="9"/>
  <c r="AQ29" i="8" s="1"/>
  <c r="H32" i="9"/>
  <c r="AP29" i="8" s="1"/>
  <c r="I27" i="9"/>
  <c r="J26" i="9"/>
  <c r="J25" i="9"/>
  <c r="J23" i="9"/>
  <c r="J22" i="9"/>
  <c r="J20" i="9"/>
  <c r="J19" i="9"/>
  <c r="J18" i="9"/>
  <c r="J11" i="9"/>
  <c r="J9" i="9"/>
  <c r="J8" i="9"/>
  <c r="J7" i="9"/>
  <c r="J6" i="9"/>
  <c r="J5" i="9"/>
  <c r="J4" i="9"/>
  <c r="E40" i="9"/>
  <c r="E39" i="9"/>
  <c r="F37" i="9"/>
  <c r="AM34" i="8" s="1"/>
  <c r="E37" i="9"/>
  <c r="AL34" i="8" s="1"/>
  <c r="F36" i="9"/>
  <c r="AM33" i="8" s="1"/>
  <c r="E36" i="9"/>
  <c r="AL33" i="8" s="1"/>
  <c r="F35" i="9"/>
  <c r="AM32" i="8" s="1"/>
  <c r="E35" i="9"/>
  <c r="AL32" i="8" s="1"/>
  <c r="F34" i="9"/>
  <c r="AM31" i="8" s="1"/>
  <c r="E34" i="9"/>
  <c r="AL31" i="8" s="1"/>
  <c r="F33" i="9"/>
  <c r="AM30" i="8" s="1"/>
  <c r="E33" i="9"/>
  <c r="AL30" i="8" s="1"/>
  <c r="F32" i="9"/>
  <c r="AM29" i="8" s="1"/>
  <c r="E32" i="9"/>
  <c r="AL29" i="8" s="1"/>
  <c r="F27" i="9"/>
  <c r="E27" i="9"/>
  <c r="G26" i="9"/>
  <c r="G25" i="9"/>
  <c r="G23" i="9"/>
  <c r="G22" i="9"/>
  <c r="G21" i="9"/>
  <c r="G20" i="9"/>
  <c r="G19" i="9"/>
  <c r="G18" i="9"/>
  <c r="F13" i="9"/>
  <c r="E13" i="9"/>
  <c r="G12" i="9"/>
  <c r="G11" i="9"/>
  <c r="G9" i="9"/>
  <c r="G8" i="9"/>
  <c r="G7" i="9"/>
  <c r="G6" i="9"/>
  <c r="G5" i="9"/>
  <c r="G4" i="9"/>
  <c r="AG29" i="8"/>
  <c r="B32" i="9"/>
  <c r="AH29" i="8" s="1"/>
  <c r="C32" i="9"/>
  <c r="AI29" i="8" s="1"/>
  <c r="B13" i="9"/>
  <c r="B27" i="9"/>
  <c r="C13" i="9"/>
  <c r="C27" i="9"/>
  <c r="B40" i="9"/>
  <c r="B39" i="9"/>
  <c r="B37" i="9"/>
  <c r="AH34" i="8" s="1"/>
  <c r="C37" i="9"/>
  <c r="AI34" i="8" s="1"/>
  <c r="B36" i="9"/>
  <c r="AH33" i="8" s="1"/>
  <c r="C36" i="9"/>
  <c r="AI33" i="8" s="1"/>
  <c r="B35" i="9"/>
  <c r="AH32" i="8" s="1"/>
  <c r="C35" i="9"/>
  <c r="AI32" i="8" s="1"/>
  <c r="B34" i="9"/>
  <c r="AH31" i="8" s="1"/>
  <c r="C34" i="9"/>
  <c r="AI31" i="8" s="1"/>
  <c r="B33" i="9"/>
  <c r="AH30" i="8" s="1"/>
  <c r="C33" i="9"/>
  <c r="AI30" i="8" s="1"/>
  <c r="D26" i="9"/>
  <c r="D25" i="9"/>
  <c r="D23" i="9"/>
  <c r="D22" i="9"/>
  <c r="D21" i="9"/>
  <c r="D20" i="9"/>
  <c r="D19" i="9"/>
  <c r="D18" i="9"/>
  <c r="D4" i="9"/>
  <c r="D5" i="9"/>
  <c r="D6" i="9"/>
  <c r="D7" i="9"/>
  <c r="D8" i="9"/>
  <c r="D9" i="9"/>
  <c r="D11" i="9"/>
  <c r="D12" i="9"/>
  <c r="AC29" i="8"/>
  <c r="AG37" i="8"/>
  <c r="AG36" i="8"/>
  <c r="AG35" i="8"/>
  <c r="AG34" i="8"/>
  <c r="AG33" i="8"/>
  <c r="AG32" i="8"/>
  <c r="AG31" i="8"/>
  <c r="AC37" i="8"/>
  <c r="AC36" i="8"/>
  <c r="AC35" i="8"/>
  <c r="AC34" i="8"/>
  <c r="AC33" i="8"/>
  <c r="AC32" i="8"/>
  <c r="AC31" i="8"/>
  <c r="AC30" i="8"/>
  <c r="U29" i="8"/>
  <c r="Y29" i="8"/>
  <c r="Y30" i="8"/>
  <c r="Y31" i="8"/>
  <c r="Y32" i="8"/>
  <c r="Y33" i="8"/>
  <c r="Y34" i="8"/>
  <c r="Y35" i="8"/>
  <c r="Y36" i="8"/>
  <c r="Y37" i="8"/>
  <c r="U37" i="8"/>
  <c r="U36" i="8"/>
  <c r="U35" i="8"/>
  <c r="U34" i="8"/>
  <c r="U33" i="8"/>
  <c r="U32" i="8"/>
  <c r="U31" i="8"/>
  <c r="U30" i="8"/>
  <c r="M29" i="8"/>
  <c r="E37" i="8"/>
  <c r="E36" i="8"/>
  <c r="E35" i="8"/>
  <c r="E34" i="8"/>
  <c r="E33" i="8"/>
  <c r="E32" i="8"/>
  <c r="E31" i="8"/>
  <c r="E30" i="8"/>
  <c r="Q31" i="8"/>
  <c r="Q30" i="8"/>
  <c r="Q32" i="8"/>
  <c r="Q34" i="8"/>
  <c r="Q33" i="8"/>
  <c r="Q35" i="8"/>
  <c r="Q36" i="8"/>
  <c r="Q37" i="8"/>
  <c r="M37" i="8"/>
  <c r="M36" i="8"/>
  <c r="M35" i="8"/>
  <c r="M33" i="8"/>
  <c r="M34" i="8"/>
  <c r="M32" i="8"/>
  <c r="M30" i="8"/>
  <c r="M31" i="8"/>
  <c r="I29" i="8"/>
  <c r="F11" i="8"/>
  <c r="B11" i="8"/>
  <c r="C11" i="8"/>
  <c r="I37" i="8"/>
  <c r="I36" i="8"/>
  <c r="I35" i="8"/>
  <c r="I33" i="8"/>
  <c r="I34" i="8"/>
  <c r="I32" i="8"/>
  <c r="I30" i="8"/>
  <c r="I31" i="8"/>
  <c r="E11" i="8"/>
  <c r="D11" i="8"/>
  <c r="AR31" i="8" l="1"/>
  <c r="AV31" i="8"/>
  <c r="BA31" i="8" s="1"/>
  <c r="AJ34" i="8"/>
  <c r="AK34" i="8" s="1"/>
  <c r="AJ32" i="8"/>
  <c r="AK32" i="8" s="1"/>
  <c r="AR30" i="8"/>
  <c r="AW30" i="8" s="1"/>
  <c r="AV30" i="8"/>
  <c r="BA30" i="8" s="1"/>
  <c r="AJ30" i="8"/>
  <c r="AN31" i="8"/>
  <c r="AS31" i="8" s="1"/>
  <c r="AN33" i="8"/>
  <c r="AR33" i="8"/>
  <c r="AV33" i="8"/>
  <c r="BA33" i="8" s="1"/>
  <c r="AJ29" i="8"/>
  <c r="AK29" i="8" s="1"/>
  <c r="AR32" i="8"/>
  <c r="D39" i="9"/>
  <c r="O9" i="8" s="1"/>
  <c r="AH35" i="8"/>
  <c r="AJ35" i="8" s="1"/>
  <c r="AK35" i="8" s="1"/>
  <c r="AN29" i="8"/>
  <c r="G39" i="9"/>
  <c r="P9" i="8" s="1"/>
  <c r="AL35" i="8"/>
  <c r="AN35" i="8" s="1"/>
  <c r="J39" i="9"/>
  <c r="Q9" i="8" s="1"/>
  <c r="AP35" i="8"/>
  <c r="AR35" i="8" s="1"/>
  <c r="M39" i="9"/>
  <c r="R9" i="8" s="1"/>
  <c r="AT35" i="8"/>
  <c r="AV35" i="8" s="1"/>
  <c r="AV32" i="8"/>
  <c r="AJ31" i="8"/>
  <c r="AJ33" i="8"/>
  <c r="AK33" i="8" s="1"/>
  <c r="D40" i="9"/>
  <c r="O10" i="8" s="1"/>
  <c r="AH36" i="8"/>
  <c r="AJ36" i="8" s="1"/>
  <c r="AK36" i="8" s="1"/>
  <c r="AM37" i="8"/>
  <c r="G40" i="9"/>
  <c r="P10" i="8" s="1"/>
  <c r="AL36" i="8"/>
  <c r="AN36" i="8" s="1"/>
  <c r="AR29" i="8"/>
  <c r="AS29" i="8" s="1"/>
  <c r="AV29" i="8"/>
  <c r="AI37" i="8"/>
  <c r="AN30" i="8"/>
  <c r="AN32" i="8"/>
  <c r="AO32" i="8" s="1"/>
  <c r="AN34" i="8"/>
  <c r="AO34" i="8" s="1"/>
  <c r="AQ37" i="8"/>
  <c r="AR34" i="8"/>
  <c r="AS34" i="8" s="1"/>
  <c r="AU37" i="8"/>
  <c r="AV34" i="8"/>
  <c r="AW33" i="8"/>
  <c r="E41" i="9"/>
  <c r="I41" i="9"/>
  <c r="J32" i="9"/>
  <c r="Q2" i="8" s="1"/>
  <c r="G13" i="9"/>
  <c r="D37" i="9"/>
  <c r="O7" i="8" s="1"/>
  <c r="J33" i="9"/>
  <c r="Q3" i="8" s="1"/>
  <c r="D35" i="9"/>
  <c r="O5" i="8" s="1"/>
  <c r="M37" i="9"/>
  <c r="R7" i="8" s="1"/>
  <c r="G34" i="9"/>
  <c r="P4" i="8" s="1"/>
  <c r="M21" i="9"/>
  <c r="M34" i="9"/>
  <c r="R4" i="8" s="1"/>
  <c r="D36" i="9"/>
  <c r="O6" i="8" s="1"/>
  <c r="B41" i="9"/>
  <c r="G35" i="9"/>
  <c r="P5" i="8" s="1"/>
  <c r="G36" i="9"/>
  <c r="P6" i="8" s="1"/>
  <c r="J34" i="9"/>
  <c r="Q4" i="8" s="1"/>
  <c r="M32" i="9"/>
  <c r="R2" i="8" s="1"/>
  <c r="M36" i="9"/>
  <c r="R6" i="8" s="1"/>
  <c r="G33" i="9"/>
  <c r="P3" i="8" s="1"/>
  <c r="J12" i="9"/>
  <c r="J13" i="9" s="1"/>
  <c r="G27" i="9"/>
  <c r="G37" i="9"/>
  <c r="P7" i="8" s="1"/>
  <c r="K13" i="9"/>
  <c r="M13" i="9" s="1"/>
  <c r="J36" i="9"/>
  <c r="Q6" i="8" s="1"/>
  <c r="J21" i="9"/>
  <c r="J35" i="9" s="1"/>
  <c r="Q5" i="8" s="1"/>
  <c r="K40" i="9"/>
  <c r="G32" i="9"/>
  <c r="P2" i="8" s="1"/>
  <c r="M33" i="9"/>
  <c r="R3" i="8" s="1"/>
  <c r="J37" i="9"/>
  <c r="Q7" i="8" s="1"/>
  <c r="K27" i="9"/>
  <c r="L41" i="9"/>
  <c r="C41" i="9"/>
  <c r="F41" i="9"/>
  <c r="H40" i="9"/>
  <c r="AP36" i="8" s="1"/>
  <c r="AR36" i="8" s="1"/>
  <c r="AS36" i="8" s="1"/>
  <c r="D13" i="9"/>
  <c r="D33" i="9"/>
  <c r="O3" i="8" s="1"/>
  <c r="D34" i="9"/>
  <c r="O4" i="8" s="1"/>
  <c r="D27" i="9"/>
  <c r="D32" i="9"/>
  <c r="O2" i="8" s="1"/>
  <c r="H27" i="9"/>
  <c r="AW31" i="8" l="1"/>
  <c r="AO30" i="8"/>
  <c r="AO35" i="8"/>
  <c r="AS35" i="8"/>
  <c r="AL37" i="8"/>
  <c r="AS33" i="8"/>
  <c r="M40" i="9"/>
  <c r="R10" i="8" s="1"/>
  <c r="AT36" i="8"/>
  <c r="AW29" i="8"/>
  <c r="BA29" i="8"/>
  <c r="AP37" i="8"/>
  <c r="AR37" i="8" s="1"/>
  <c r="AK31" i="8"/>
  <c r="AO31" i="8"/>
  <c r="AN37" i="8"/>
  <c r="AO33" i="8"/>
  <c r="BA32" i="8"/>
  <c r="AW32" i="8"/>
  <c r="AO29" i="8"/>
  <c r="AS32" i="8"/>
  <c r="AS30" i="8"/>
  <c r="O11" i="8"/>
  <c r="P11" i="8"/>
  <c r="BA34" i="8"/>
  <c r="AW34" i="8"/>
  <c r="AO36" i="8"/>
  <c r="AW35" i="8"/>
  <c r="BA35" i="8"/>
  <c r="AH37" i="8"/>
  <c r="AJ37" i="8" s="1"/>
  <c r="AK37" i="8" s="1"/>
  <c r="G41" i="9"/>
  <c r="D41" i="9"/>
  <c r="M27" i="9"/>
  <c r="K41" i="9"/>
  <c r="M35" i="9"/>
  <c r="R5" i="8" s="1"/>
  <c r="J40" i="9"/>
  <c r="Q10" i="8" s="1"/>
  <c r="Q11" i="8" s="1"/>
  <c r="J27" i="9"/>
  <c r="J41" i="9" s="1"/>
  <c r="H41" i="9"/>
  <c r="AS37" i="8" l="1"/>
  <c r="AO37" i="8"/>
  <c r="R11" i="8"/>
  <c r="AV36" i="8"/>
  <c r="AT37" i="8"/>
  <c r="AV37" i="8" s="1"/>
  <c r="AW37" i="8" s="1"/>
  <c r="M41" i="9"/>
  <c r="AK30" i="8"/>
  <c r="AG30" i="8"/>
  <c r="BA37" i="8" l="1"/>
  <c r="BA36" i="8"/>
  <c r="AW36" i="8"/>
</calcChain>
</file>

<file path=xl/sharedStrings.xml><?xml version="1.0" encoding="utf-8"?>
<sst xmlns="http://schemas.openxmlformats.org/spreadsheetml/2006/main" count="322" uniqueCount="41">
  <si>
    <t>Full-Time</t>
  </si>
  <si>
    <t>UG</t>
  </si>
  <si>
    <t>Grad</t>
  </si>
  <si>
    <t>Total</t>
  </si>
  <si>
    <t>CAS</t>
  </si>
  <si>
    <t>SEHS</t>
  </si>
  <si>
    <t>SBA</t>
  </si>
  <si>
    <t>SECS</t>
  </si>
  <si>
    <t>SON</t>
  </si>
  <si>
    <t>SHS</t>
  </si>
  <si>
    <t>University Programs</t>
  </si>
  <si>
    <t>Not Designated</t>
  </si>
  <si>
    <t>Part-Time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</si>
  <si>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</si>
  <si>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</si>
  <si>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</si>
  <si>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</si>
  <si>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</si>
  <si>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</si>
  <si>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</si>
  <si>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% Growth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</si>
  <si>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</si>
  <si>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</si>
  <si>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</si>
  <si>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</si>
  <si>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</si>
  <si>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</si>
  <si>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</si>
  <si>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</si>
  <si>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</si>
  <si>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</si>
  <si>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SOM</t>
  </si>
  <si>
    <t>2012 Total</t>
  </si>
  <si>
    <t>2013 Total</t>
  </si>
  <si>
    <t>2014 Total</t>
  </si>
  <si>
    <t>2015 Total</t>
  </si>
  <si>
    <t>*revised 7/2016</t>
  </si>
  <si>
    <t>2016 Total</t>
  </si>
  <si>
    <t>2017 Total</t>
  </si>
  <si>
    <t>% Change 13 to 18</t>
  </si>
  <si>
    <t>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</si>
</sst>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1" fillId="0" borderId="7" xfId="1" applyNumberFormat="1" applyFill="1" applyBorder="1" applyAlignment="1">
      <alignment vertical="center"/>
    </xf>
    <xf numFmtId="164" fontId="1" fillId="0" borderId="11" xfId="1" applyNumberForma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164" fontId="1" fillId="0" borderId="8" xfId="1" applyNumberForma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1" fillId="0" borderId="14" xfId="1" applyNumberFormat="1" applyFill="1" applyBorder="1" applyAlignment="1">
      <alignment vertical="center"/>
    </xf>
    <xf numFmtId="164" fontId="1" fillId="0" borderId="18" xfId="1" applyNumberForma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1" fillId="0" borderId="15" xfId="1" applyNumberForma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164" fontId="2" fillId="0" borderId="21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vertical="center"/>
    </xf>
    <xf numFmtId="164" fontId="2" fillId="0" borderId="23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5" fontId="2" fillId="0" borderId="19" xfId="2" applyNumberFormat="1" applyFont="1" applyFill="1" applyBorder="1" applyAlignment="1">
      <alignment vertical="center"/>
    </xf>
    <xf numFmtId="165" fontId="2" fillId="0" borderId="26" xfId="2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vertical="center"/>
    </xf>
    <xf numFmtId="164" fontId="3" fillId="0" borderId="37" xfId="1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5" fontId="3" fillId="0" borderId="16" xfId="2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5" fontId="2" fillId="0" borderId="23" xfId="2" applyNumberFormat="1" applyFont="1" applyFill="1" applyBorder="1" applyAlignment="1">
      <alignment vertical="center"/>
    </xf>
    <xf numFmtId="0" fontId="0" fillId="0" borderId="38" xfId="0" applyBorder="1"/>
    <xf numFmtId="0" fontId="0" fillId="0" borderId="11" xfId="0" applyBorder="1"/>
    <xf numFmtId="165" fontId="0" fillId="0" borderId="39" xfId="2" applyNumberFormat="1" applyFont="1" applyBorder="1"/>
    <xf numFmtId="0" fontId="0" fillId="0" borderId="40" xfId="0" applyBorder="1"/>
    <xf numFmtId="0" fontId="0" fillId="0" borderId="18" xfId="0" applyBorder="1"/>
    <xf numFmtId="165" fontId="0" fillId="0" borderId="41" xfId="2" applyNumberFormat="1" applyFont="1" applyBorder="1"/>
    <xf numFmtId="0" fontId="0" fillId="0" borderId="42" xfId="0" applyBorder="1"/>
    <xf numFmtId="0" fontId="0" fillId="0" borderId="35" xfId="0" applyBorder="1"/>
    <xf numFmtId="165" fontId="0" fillId="0" borderId="43" xfId="2" applyNumberFormat="1" applyFont="1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164" fontId="1" fillId="0" borderId="10" xfId="1" applyNumberFormat="1" applyFill="1" applyBorder="1" applyAlignment="1">
      <alignment vertical="center"/>
    </xf>
    <xf numFmtId="165" fontId="1" fillId="0" borderId="9" xfId="2" applyNumberFormat="1" applyFill="1" applyBorder="1" applyAlignment="1">
      <alignment vertical="center"/>
    </xf>
    <xf numFmtId="164" fontId="1" fillId="0" borderId="44" xfId="1" applyNumberFormat="1" applyFill="1" applyBorder="1" applyAlignment="1">
      <alignment vertical="center"/>
    </xf>
    <xf numFmtId="164" fontId="1" fillId="0" borderId="17" xfId="1" applyNumberFormat="1" applyFill="1" applyBorder="1" applyAlignment="1">
      <alignment vertical="center"/>
    </xf>
    <xf numFmtId="165" fontId="1" fillId="0" borderId="16" xfId="2" applyNumberFormat="1" applyFill="1" applyBorder="1" applyAlignment="1">
      <alignment vertical="center"/>
    </xf>
    <xf numFmtId="164" fontId="1" fillId="0" borderId="45" xfId="1" applyNumberFormat="1" applyFill="1" applyBorder="1" applyAlignment="1">
      <alignment vertical="center"/>
    </xf>
    <xf numFmtId="164" fontId="2" fillId="0" borderId="46" xfId="1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165" fontId="0" fillId="0" borderId="17" xfId="2" applyNumberFormat="1" applyFont="1" applyBorder="1"/>
    <xf numFmtId="165" fontId="0" fillId="0" borderId="52" xfId="2" applyNumberFormat="1" applyFont="1" applyBorder="1"/>
    <xf numFmtId="0" fontId="0" fillId="0" borderId="53" xfId="0" applyBorder="1"/>
    <xf numFmtId="165" fontId="0" fillId="0" borderId="54" xfId="2" applyNumberFormat="1" applyFont="1" applyBorder="1"/>
    <xf numFmtId="0" fontId="2" fillId="0" borderId="55" xfId="0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3" fillId="0" borderId="40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56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33" xfId="0" applyFont="1" applyFill="1" applyBorder="1" applyAlignment="1"/>
    <xf numFmtId="0" fontId="2" fillId="0" borderId="27" xfId="0" applyFont="1" applyFill="1" applyBorder="1" applyAlignment="1"/>
    <xf numFmtId="0" fontId="2" fillId="0" borderId="57" xfId="0" applyFont="1" applyFill="1" applyBorder="1" applyAlignment="1"/>
    <xf numFmtId="0" fontId="2" fillId="0" borderId="5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164" fontId="0" fillId="0" borderId="0" xfId="0" applyNumberFormat="1"/>
    <xf numFmtId="164" fontId="1" fillId="0" borderId="59" xfId="1" applyNumberFormat="1" applyFill="1" applyBorder="1" applyAlignment="1">
      <alignment vertical="center"/>
    </xf>
    <xf numFmtId="164" fontId="1" fillId="0" borderId="56" xfId="1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5" fontId="0" fillId="0" borderId="0" xfId="2" applyNumberFormat="1" applyFont="1"/>
    <xf numFmtId="0" fontId="0" fillId="0" borderId="0" xfId="2" applyNumberFormat="1" applyFont="1"/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Growth Based on Numbers of Students 2013-2018</a:t>
            </a:r>
          </a:p>
        </c:rich>
      </c:tx>
      <c:layout>
        <c:manualLayout>
          <c:xMode val="edge"/>
          <c:yMode val="edge"/>
          <c:x val="0.258130081300813"/>
          <c:y val="1.9374068554396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3821138211382E-2"/>
          <c:y val="0.11624441132637854"/>
          <c:w val="0.78861788617886175"/>
          <c:h val="0.8509687034277198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'graph resource'!$E$39:$E$40</c:f>
              <c:strCache>
                <c:ptCount val="2"/>
                <c:pt idx="0">
                  <c:v>2014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resource'!$P$41:$P$47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resource'!$E$41:$E$47</c:f>
              <c:numCache>
                <c:formatCode>0.0%</c:formatCode>
                <c:ptCount val="7"/>
                <c:pt idx="0">
                  <c:v>-1.2565751022793687E-2</c:v>
                </c:pt>
                <c:pt idx="1">
                  <c:v>7.575180814617434E-2</c:v>
                </c:pt>
                <c:pt idx="2">
                  <c:v>-6.3485804416403779E-2</c:v>
                </c:pt>
                <c:pt idx="3">
                  <c:v>0.18054837040869115</c:v>
                </c:pt>
                <c:pt idx="4">
                  <c:v>4.6312178387650088E-2</c:v>
                </c:pt>
                <c:pt idx="5">
                  <c:v>-3.3262935586061249E-2</c:v>
                </c:pt>
                <c:pt idx="6">
                  <c:v>-0.15027027027027026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E-468B-AA33-79C54F533CB8}"/>
            </c:ext>
          </c:extLst>
        </c:ser>
        <c:ser>
          <c:idx val="7"/>
          <c:order val="7"/>
          <c:tx>
            <c:v>2015 % Growth</c:v>
          </c:tx>
          <c:invertIfNegative val="0"/>
          <c:cat>
            <c:strRef>
              <c:f>'graph resource'!$P$41:$P$47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resource'!$J$41:$J$47</c:f>
              <c:numCache>
                <c:formatCode>0.0%</c:formatCode>
                <c:ptCount val="7"/>
                <c:pt idx="0">
                  <c:v>-2.8854690736904411E-2</c:v>
                </c:pt>
                <c:pt idx="1">
                  <c:v>5.2016985138004249E-2</c:v>
                </c:pt>
                <c:pt idx="2">
                  <c:v>-4.9263157894736842E-2</c:v>
                </c:pt>
                <c:pt idx="3">
                  <c:v>0.19719544259421559</c:v>
                </c:pt>
                <c:pt idx="4">
                  <c:v>-4.5081967213114757E-3</c:v>
                </c:pt>
                <c:pt idx="5">
                  <c:v>-6.4991807755324954E-2</c:v>
                </c:pt>
                <c:pt idx="6">
                  <c:v>7.6335877862595417E-3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5E-468B-AA33-79C54F533CB8}"/>
            </c:ext>
          </c:extLst>
        </c:ser>
        <c:ser>
          <c:idx val="8"/>
          <c:order val="8"/>
          <c:tx>
            <c:v>2016 % Growth</c:v>
          </c:tx>
          <c:invertIfNegative val="0"/>
          <c:cat>
            <c:strRef>
              <c:f>'graph resource'!$P$41:$P$47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resource'!$O$41:$O$47</c:f>
              <c:numCache>
                <c:formatCode>0.0%</c:formatCode>
                <c:ptCount val="7"/>
                <c:pt idx="0">
                  <c:v>-4.4187109553557827E-2</c:v>
                </c:pt>
                <c:pt idx="1">
                  <c:v>1.5472586612848975E-2</c:v>
                </c:pt>
                <c:pt idx="2">
                  <c:v>-7.2630646589902564E-2</c:v>
                </c:pt>
                <c:pt idx="3">
                  <c:v>0.13945827232796487</c:v>
                </c:pt>
                <c:pt idx="4">
                  <c:v>-4.8167970358172087E-2</c:v>
                </c:pt>
                <c:pt idx="5">
                  <c:v>-2.1028037383177569E-2</c:v>
                </c:pt>
                <c:pt idx="6">
                  <c:v>-5.1767676767676768E-2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5E-468B-AA33-79C54F533CB8}"/>
            </c:ext>
          </c:extLst>
        </c:ser>
        <c:ser>
          <c:idx val="9"/>
          <c:order val="9"/>
          <c:tx>
            <c:strRef>
              <c:f>'graph resource'!$T$39:$T$40</c:f>
              <c:strCache>
                <c:ptCount val="2"/>
                <c:pt idx="0">
                  <c:v>2017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resource'!$P$41:$P$47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resource'!$T$41:$T$47</c:f>
              <c:numCache>
                <c:formatCode>0.0%</c:formatCode>
                <c:ptCount val="7"/>
                <c:pt idx="0">
                  <c:v>-8.0184919496253781E-2</c:v>
                </c:pt>
                <c:pt idx="1">
                  <c:v>-3.0804902285525008E-2</c:v>
                </c:pt>
                <c:pt idx="2">
                  <c:v>-5.8739255014326648E-2</c:v>
                </c:pt>
                <c:pt idx="3">
                  <c:v>7.4204946996466431E-2</c:v>
                </c:pt>
                <c:pt idx="4">
                  <c:v>-3.6764705882352942E-2</c:v>
                </c:pt>
                <c:pt idx="5">
                  <c:v>-6.0859188544152745E-2</c:v>
                </c:pt>
                <c:pt idx="6">
                  <c:v>-6.3914780292942744E-2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5E-468B-AA33-79C54F533CB8}"/>
            </c:ext>
          </c:extLst>
        </c:ser>
        <c:ser>
          <c:idx val="10"/>
          <c:order val="10"/>
          <c:tx>
            <c:strRef>
              <c:f>'graph resource'!$Y$39:$Y$40</c:f>
              <c:strCache>
                <c:ptCount val="2"/>
                <c:pt idx="0">
                  <c:v>2018</c:v>
                </c:pt>
                <c:pt idx="1">
                  <c:v>% Growth</c:v>
                </c:pt>
              </c:strCache>
            </c:strRef>
          </c:tx>
          <c:invertIfNegative val="0"/>
          <c:val>
            <c:numRef>
              <c:f>'graph resource'!$Y$41:$Y$47</c:f>
              <c:numCache>
                <c:formatCode>0.0%</c:formatCode>
                <c:ptCount val="7"/>
                <c:pt idx="0">
                  <c:v>-1.0398613518197574E-2</c:v>
                </c:pt>
                <c:pt idx="1">
                  <c:v>-3.6568694463431306E-2</c:v>
                </c:pt>
                <c:pt idx="2">
                  <c:v>-2.4860476915271434E-2</c:v>
                </c:pt>
                <c:pt idx="3">
                  <c:v>7.4760765550239236E-2</c:v>
                </c:pt>
                <c:pt idx="4">
                  <c:v>-4.1311180960933995E-2</c:v>
                </c:pt>
                <c:pt idx="5">
                  <c:v>-6.9885641677255401E-3</c:v>
                </c:pt>
                <c:pt idx="6">
                  <c:v>6.1166429587482217E-2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120848"/>
        <c:axId val="15561192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'graph resource'!$AO$27:$AO$28</c15:sqref>
                        </c15:formulaRef>
                      </c:ext>
                    </c:extLst>
                    <c:strCache>
                      <c:ptCount val="2"/>
                      <c:pt idx="0">
                        <c:v>2009</c:v>
                      </c:pt>
                      <c:pt idx="1">
                        <c:v>% Growth</c:v>
                      </c:pt>
                    </c:strCache>
                  </c:strRef>
                </c:tx>
                <c:spPr>
                  <a:solidFill>
                    <a:srgbClr val="FF808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'graph resource'!$AO$29:$AO$35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7.7896786757546257E-2</c:v>
                      </c:pt>
                      <c:pt idx="1">
                        <c:v>-2.4784078107397672E-2</c:v>
                      </c:pt>
                      <c:pt idx="2">
                        <c:v>-6.3225412339645695E-2</c:v>
                      </c:pt>
                      <c:pt idx="3">
                        <c:v>-4.8398576512455514E-2</c:v>
                      </c:pt>
                      <c:pt idx="4">
                        <c:v>0.21748251748251748</c:v>
                      </c:pt>
                      <c:pt idx="5">
                        <c:v>7.3807380738073802E-2</c:v>
                      </c:pt>
                      <c:pt idx="6">
                        <c:v>-1.52E-2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F05E-468B-AA33-79C54F533CB8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resource'!$AO$27:$AO$28</c15:sqref>
                        </c15:formulaRef>
                      </c:ext>
                    </c:extLst>
                    <c:strCache>
                      <c:ptCount val="2"/>
                      <c:pt idx="0">
                        <c:v>2009</c:v>
                      </c:pt>
                      <c:pt idx="1">
                        <c:v>% Growth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resource'!$AO$29:$AO$35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7.7896786757546257E-2</c:v>
                      </c:pt>
                      <c:pt idx="1">
                        <c:v>-2.4784078107397672E-2</c:v>
                      </c:pt>
                      <c:pt idx="2">
                        <c:v>-6.3225412339645695E-2</c:v>
                      </c:pt>
                      <c:pt idx="3">
                        <c:v>-4.8398576512455514E-2</c:v>
                      </c:pt>
                      <c:pt idx="4">
                        <c:v>0.21748251748251748</c:v>
                      </c:pt>
                      <c:pt idx="5">
                        <c:v>7.3807380738073802E-2</c:v>
                      </c:pt>
                      <c:pt idx="6">
                        <c:v>-1.52E-2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F05E-468B-AA33-79C54F533CB8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resource'!$AS$27:$AS$28</c15:sqref>
                        </c15:formulaRef>
                      </c:ext>
                    </c:extLst>
                    <c:strCache>
                      <c:ptCount val="2"/>
                      <c:pt idx="0">
                        <c:v>2010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resource'!$AS$29:$AS$35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0.10713640469738031</c:v>
                      </c:pt>
                      <c:pt idx="1">
                        <c:v>-1.9638043896804003E-2</c:v>
                      </c:pt>
                      <c:pt idx="2">
                        <c:v>-5.2168242582328009E-2</c:v>
                      </c:pt>
                      <c:pt idx="3">
                        <c:v>2.243829468960359E-3</c:v>
                      </c:pt>
                      <c:pt idx="4">
                        <c:v>0.13670304422745549</c:v>
                      </c:pt>
                      <c:pt idx="5">
                        <c:v>-0.12238055322715842</c:v>
                      </c:pt>
                      <c:pt idx="6">
                        <c:v>-6.1738424045491472E-2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F05E-468B-AA33-79C54F533CB8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resource'!$AW$27:$AW$28</c15:sqref>
                        </c15:formulaRef>
                      </c:ext>
                    </c:extLst>
                    <c:strCache>
                      <c:ptCount val="2"/>
                      <c:pt idx="0">
                        <c:v>2011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resource'!$AW$29:$AW$35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3.4105744125326368E-2</c:v>
                      </c:pt>
                      <c:pt idx="1">
                        <c:v>-2.1602513747054203E-2</c:v>
                      </c:pt>
                      <c:pt idx="2">
                        <c:v>-2.4079807361541108E-2</c:v>
                      </c:pt>
                      <c:pt idx="3">
                        <c:v>6.64179104477612E-2</c:v>
                      </c:pt>
                      <c:pt idx="4">
                        <c:v>3.6382011116725621E-2</c:v>
                      </c:pt>
                      <c:pt idx="5">
                        <c:v>6.2082139446036294E-3</c:v>
                      </c:pt>
                      <c:pt idx="6">
                        <c:v>1.5584415584415584E-2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F05E-468B-AA33-79C54F533CB8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resource'!$BA$27:$BA$28</c15:sqref>
                        </c15:formulaRef>
                      </c:ext>
                    </c:extLst>
                    <c:strCache>
                      <c:ptCount val="2"/>
                      <c:pt idx="0">
                        <c:v>2012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resource'!$BA$29:$BA$35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3.2980905791383935E-2</c:v>
                      </c:pt>
                      <c:pt idx="1">
                        <c:v>7.6274588518667205E-3</c:v>
                      </c:pt>
                      <c:pt idx="2">
                        <c:v>-4.0183292210081073E-2</c:v>
                      </c:pt>
                      <c:pt idx="3">
                        <c:v>0.16794961511546536</c:v>
                      </c:pt>
                      <c:pt idx="4">
                        <c:v>8.2398829839102877E-2</c:v>
                      </c:pt>
                      <c:pt idx="5">
                        <c:v>-4.5087802562885616E-2</c:v>
                      </c:pt>
                      <c:pt idx="6">
                        <c:v>-0.1082693947144075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F05E-468B-AA33-79C54F533CB8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resource'!$BE$27:$BE$28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resource'!$P$41:$P$47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resource'!$BE$29:$BE$35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4.5523984112435072E-2</c:v>
                      </c:pt>
                      <c:pt idx="1">
                        <c:v>4.6613545816733069E-2</c:v>
                      </c:pt>
                      <c:pt idx="2">
                        <c:v>-6.8674256334924716E-2</c:v>
                      </c:pt>
                      <c:pt idx="3">
                        <c:v>0.15817855002995806</c:v>
                      </c:pt>
                      <c:pt idx="4">
                        <c:v>5.0450450450450449E-2</c:v>
                      </c:pt>
                      <c:pt idx="5">
                        <c:v>-5.8648111332007952E-2</c:v>
                      </c:pt>
                      <c:pt idx="6">
                        <c:v>-0.11567877629063097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0-F05E-468B-AA33-79C54F533CB8}"/>
                  </c:ext>
                </c:extLst>
              </c15:ser>
            </c15:filteredBarSeries>
          </c:ext>
        </c:extLst>
      </c:barChart>
      <c:catAx>
        <c:axId val="155612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11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11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120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93495934959353"/>
          <c:y val="0.45603576751117736"/>
          <c:w val="0.10702106399136656"/>
          <c:h val="0.16078825956562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Number of Students by School 2014-2018</a:t>
            </a:r>
          </a:p>
        </c:rich>
      </c:tx>
      <c:layout>
        <c:manualLayout>
          <c:xMode val="edge"/>
          <c:yMode val="edge"/>
          <c:x val="0.28851048673680491"/>
          <c:y val="2.6274750774340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78909611220035E-2"/>
          <c:y val="0.10973717460797025"/>
          <c:w val="0.80799112097669257"/>
          <c:h val="0.78670788253477586"/>
        </c:manualLayout>
      </c:layout>
      <c:barChart>
        <c:barDir val="col"/>
        <c:grouping val="clustered"/>
        <c:varyColors val="0"/>
        <c:ser>
          <c:idx val="1"/>
          <c:order val="5"/>
          <c:tx>
            <c:strRef>
              <c:f>'graph resource'!$U$1</c:f>
              <c:strCache>
                <c:ptCount val="1"/>
                <c:pt idx="0">
                  <c:v>2014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resource'!$U$2:$U$9</c:f>
              <c:numCache>
                <c:formatCode>_(* #,##0_);_(* \(#,##0\);_(* "-"??_);_(@_)</c:formatCode>
                <c:ptCount val="8"/>
                <c:pt idx="0">
                  <c:v>6758</c:v>
                </c:pt>
                <c:pt idx="1">
                  <c:v>2826</c:v>
                </c:pt>
                <c:pt idx="2">
                  <c:v>2375</c:v>
                </c:pt>
                <c:pt idx="3">
                  <c:v>2282</c:v>
                </c:pt>
                <c:pt idx="4">
                  <c:v>2440</c:v>
                </c:pt>
                <c:pt idx="5">
                  <c:v>1831</c:v>
                </c:pt>
                <c:pt idx="6">
                  <c:v>317</c:v>
                </c:pt>
                <c:pt idx="7">
                  <c:v>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B2-42B7-B3E8-AE8470663444}"/>
            </c:ext>
          </c:extLst>
        </c:ser>
        <c:ser>
          <c:idx val="6"/>
          <c:order val="6"/>
          <c:tx>
            <c:strRef>
              <c:f>'graph resource'!$V$1</c:f>
              <c:strCache>
                <c:ptCount val="1"/>
                <c:pt idx="0">
                  <c:v>2015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resource'!$V$2:$V$9</c:f>
              <c:numCache>
                <c:formatCode>_(* #,##0_);_(* \(#,##0\);_(* "-"??_);_(@_)</c:formatCode>
                <c:ptCount val="8"/>
                <c:pt idx="0">
                  <c:v>6563</c:v>
                </c:pt>
                <c:pt idx="1">
                  <c:v>2973</c:v>
                </c:pt>
                <c:pt idx="2">
                  <c:v>2258</c:v>
                </c:pt>
                <c:pt idx="3">
                  <c:v>2732</c:v>
                </c:pt>
                <c:pt idx="4">
                  <c:v>2429</c:v>
                </c:pt>
                <c:pt idx="5">
                  <c:v>1712</c:v>
                </c:pt>
                <c:pt idx="6">
                  <c:v>392</c:v>
                </c:pt>
                <c:pt idx="7">
                  <c:v>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B2-42B7-B3E8-AE8470663444}"/>
            </c:ext>
          </c:extLst>
        </c:ser>
        <c:ser>
          <c:idx val="7"/>
          <c:order val="7"/>
          <c:tx>
            <c:v>2016 Total</c:v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resource'!$W$2:$W$9</c:f>
              <c:numCache>
                <c:formatCode>General</c:formatCode>
                <c:ptCount val="8"/>
                <c:pt idx="0">
                  <c:v>6273</c:v>
                </c:pt>
                <c:pt idx="1">
                  <c:v>3019</c:v>
                </c:pt>
                <c:pt idx="2">
                  <c:v>2094</c:v>
                </c:pt>
                <c:pt idx="3">
                  <c:v>3113</c:v>
                </c:pt>
                <c:pt idx="4">
                  <c:v>2312</c:v>
                </c:pt>
                <c:pt idx="5">
                  <c:v>1676</c:v>
                </c:pt>
                <c:pt idx="6">
                  <c:v>443</c:v>
                </c:pt>
                <c:pt idx="7">
                  <c:v>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B2-42B7-B3E8-AE8470663444}"/>
            </c:ext>
          </c:extLst>
        </c:ser>
        <c:ser>
          <c:idx val="8"/>
          <c:order val="8"/>
          <c:tx>
            <c:strRef>
              <c:f>'graph resource'!$X$1</c:f>
              <c:strCache>
                <c:ptCount val="1"/>
                <c:pt idx="0">
                  <c:v>2017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resource'!$X$2:$X$9</c:f>
              <c:numCache>
                <c:formatCode>General</c:formatCode>
                <c:ptCount val="8"/>
                <c:pt idx="0">
                  <c:v>5770</c:v>
                </c:pt>
                <c:pt idx="1">
                  <c:v>2926</c:v>
                </c:pt>
                <c:pt idx="2">
                  <c:v>1971</c:v>
                </c:pt>
                <c:pt idx="3">
                  <c:v>3344</c:v>
                </c:pt>
                <c:pt idx="4">
                  <c:v>2227</c:v>
                </c:pt>
                <c:pt idx="5">
                  <c:v>1574</c:v>
                </c:pt>
                <c:pt idx="6">
                  <c:v>475</c:v>
                </c:pt>
                <c:pt idx="7">
                  <c:v>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B2-42B7-B3E8-AE8470663444}"/>
            </c:ext>
          </c:extLst>
        </c:ser>
        <c:ser>
          <c:idx val="9"/>
          <c:order val="9"/>
          <c:tx>
            <c:strRef>
              <c:f>'graph resource'!$Y$1</c:f>
              <c:strCache>
                <c:ptCount val="1"/>
                <c:pt idx="0">
                  <c:v>2018 Total</c:v>
                </c:pt>
              </c:strCache>
            </c:strRef>
          </c:tx>
          <c:invertIfNegative val="0"/>
          <c:val>
            <c:numRef>
              <c:f>'graph resource'!$Y$2:$Y$9</c:f>
              <c:numCache>
                <c:formatCode>General</c:formatCode>
                <c:ptCount val="8"/>
                <c:pt idx="0">
                  <c:v>5710</c:v>
                </c:pt>
                <c:pt idx="1">
                  <c:v>2819</c:v>
                </c:pt>
                <c:pt idx="2">
                  <c:v>1922</c:v>
                </c:pt>
                <c:pt idx="3">
                  <c:v>3594</c:v>
                </c:pt>
                <c:pt idx="4">
                  <c:v>2135</c:v>
                </c:pt>
                <c:pt idx="5">
                  <c:v>1563</c:v>
                </c:pt>
                <c:pt idx="6">
                  <c:v>494</c:v>
                </c:pt>
                <c:pt idx="7">
                  <c:v>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120304"/>
        <c:axId val="15561181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'graph resource'!$P$1</c15:sqref>
                        </c15:formulaRef>
                      </c:ext>
                    </c:extLst>
                    <c:strCache>
                      <c:ptCount val="1"/>
                      <c:pt idx="0">
                        <c:v>2009 Total</c:v>
                      </c:pt>
                    </c:strCache>
                  </c:strRef>
                </c:tx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'graph resource'!$P$2:$P$10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5535</c:v>
                      </c:pt>
                      <c:pt idx="1">
                        <c:v>2597</c:v>
                      </c:pt>
                      <c:pt idx="2">
                        <c:v>3067</c:v>
                      </c:pt>
                      <c:pt idx="3">
                        <c:v>1337</c:v>
                      </c:pt>
                      <c:pt idx="4">
                        <c:v>1741</c:v>
                      </c:pt>
                      <c:pt idx="5">
                        <c:v>2386</c:v>
                      </c:pt>
                      <c:pt idx="6">
                        <c:v>0</c:v>
                      </c:pt>
                      <c:pt idx="7">
                        <c:v>1231</c:v>
                      </c:pt>
                      <c:pt idx="8">
                        <c:v>485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A5B2-42B7-B3E8-AE8470663444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resource'!$Q$1</c15:sqref>
                        </c15:formulaRef>
                      </c:ext>
                    </c:extLst>
                    <c:strCache>
                      <c:ptCount val="1"/>
                      <c:pt idx="0">
                        <c:v>2010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resource'!$Q$2:$Q$10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6128</c:v>
                      </c:pt>
                      <c:pt idx="1">
                        <c:v>2546</c:v>
                      </c:pt>
                      <c:pt idx="2">
                        <c:v>2907</c:v>
                      </c:pt>
                      <c:pt idx="3">
                        <c:v>1340</c:v>
                      </c:pt>
                      <c:pt idx="4">
                        <c:v>1979</c:v>
                      </c:pt>
                      <c:pt idx="5">
                        <c:v>2094</c:v>
                      </c:pt>
                      <c:pt idx="6">
                        <c:v>0</c:v>
                      </c:pt>
                      <c:pt idx="7">
                        <c:v>1155</c:v>
                      </c:pt>
                      <c:pt idx="8">
                        <c:v>415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A5B2-42B7-B3E8-AE8470663444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resource'!$R$1</c15:sqref>
                        </c15:formulaRef>
                      </c:ext>
                    </c:extLst>
                    <c:strCache>
                      <c:ptCount val="1"/>
                      <c:pt idx="0">
                        <c:v>2011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resource'!$R$2:$R$10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6337</c:v>
                      </c:pt>
                      <c:pt idx="1">
                        <c:v>2491</c:v>
                      </c:pt>
                      <c:pt idx="2">
                        <c:v>2837</c:v>
                      </c:pt>
                      <c:pt idx="3">
                        <c:v>1429</c:v>
                      </c:pt>
                      <c:pt idx="4">
                        <c:v>2051</c:v>
                      </c:pt>
                      <c:pt idx="5">
                        <c:v>2107</c:v>
                      </c:pt>
                      <c:pt idx="6">
                        <c:v>50</c:v>
                      </c:pt>
                      <c:pt idx="7">
                        <c:v>1173</c:v>
                      </c:pt>
                      <c:pt idx="8">
                        <c:v>425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A5B2-42B7-B3E8-AE8470663444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resource'!$S$1</c15:sqref>
                        </c15:formulaRef>
                      </c:ext>
                    </c:extLst>
                    <c:strCache>
                      <c:ptCount val="1"/>
                      <c:pt idx="0">
                        <c:v>2012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'graph resource'!$S$2:$S$9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8"/>
                      <c:pt idx="0">
                        <c:v>6546</c:v>
                      </c:pt>
                      <c:pt idx="1">
                        <c:v>2510</c:v>
                      </c:pt>
                      <c:pt idx="2">
                        <c:v>2723</c:v>
                      </c:pt>
                      <c:pt idx="3">
                        <c:v>1669</c:v>
                      </c:pt>
                      <c:pt idx="4">
                        <c:v>2220</c:v>
                      </c:pt>
                      <c:pt idx="5">
                        <c:v>2012</c:v>
                      </c:pt>
                      <c:pt idx="6">
                        <c:v>124</c:v>
                      </c:pt>
                      <c:pt idx="7">
                        <c:v>1046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A5B2-42B7-B3E8-AE8470663444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resource'!$T$1</c15:sqref>
                        </c15:formulaRef>
                      </c:ext>
                    </c:extLst>
                    <c:strCache>
                      <c:ptCount val="1"/>
                      <c:pt idx="0">
                        <c:v>2013 Total</c:v>
                      </c:pt>
                    </c:strCache>
                  </c:strRef>
                </c:tx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resource'!$T$2:$T$9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8"/>
                      <c:pt idx="0">
                        <c:v>6844</c:v>
                      </c:pt>
                      <c:pt idx="1">
                        <c:v>2627</c:v>
                      </c:pt>
                      <c:pt idx="2">
                        <c:v>2536</c:v>
                      </c:pt>
                      <c:pt idx="3">
                        <c:v>1933</c:v>
                      </c:pt>
                      <c:pt idx="4">
                        <c:v>2332</c:v>
                      </c:pt>
                      <c:pt idx="5">
                        <c:v>1894</c:v>
                      </c:pt>
                      <c:pt idx="6">
                        <c:v>223</c:v>
                      </c:pt>
                      <c:pt idx="7">
                        <c:v>925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0-A5B2-42B7-B3E8-AE8470663444}"/>
                  </c:ext>
                </c:extLst>
              </c15:ser>
            </c15:filteredBarSeries>
          </c:ext>
        </c:extLst>
      </c:barChart>
      <c:catAx>
        <c:axId val="155612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11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11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120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45172031076581"/>
          <c:y val="0.28748068006182381"/>
          <c:w val="8.0638553514144062E-2"/>
          <c:h val="0.15805791390933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43" right="0.2" top="0.9" bottom="0.48" header="0.41" footer="0.19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zoomScale="91" workbookViewId="0"/>
  </sheetViews>
  <pageMargins left="0.75" right="0.75" top="1" bottom="0.63" header="0.5" footer="0.34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82125" cy="6410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165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workbookViewId="0">
      <pane xSplit="1" ySplit="3" topLeftCell="Q4" activePane="bottomRight" state="frozen"/>
      <selection pane="topRight" activeCell="AN1" sqref="AN1"/>
      <selection pane="bottomLeft" activeCell="A4" sqref="A4"/>
      <selection pane="bottomRight" activeCell="Q4" sqref="Q4"/>
    </sheetView>
  </sheetViews>
  <sheetFormatPr defaultRowHeight="12.75" x14ac:dyDescent="0.2"/>
  <cols>
    <col min="1" max="1" width="19.140625" bestFit="1" customWidth="1"/>
    <col min="2" max="2" width="10.7109375" hidden="1" customWidth="1"/>
    <col min="3" max="3" width="6.85546875" hidden="1" customWidth="1"/>
    <col min="4" max="5" width="7.85546875" hidden="1" customWidth="1"/>
    <col min="6" max="6" width="6.85546875" hidden="1" customWidth="1"/>
    <col min="7" max="16" width="8.7109375" hidden="1" customWidth="1"/>
    <col min="17" max="34" width="8.7109375" customWidth="1"/>
    <col min="35" max="35" width="11.5703125" customWidth="1"/>
  </cols>
  <sheetData>
    <row r="1" spans="1:35" ht="13.5" thickBot="1" x14ac:dyDescent="0.25">
      <c r="A1" s="1" t="s">
        <v>0</v>
      </c>
    </row>
    <row r="2" spans="1:35" ht="13.5" customHeight="1" thickTop="1" x14ac:dyDescent="0.2">
      <c r="A2" s="2"/>
      <c r="B2" s="109">
        <v>2008</v>
      </c>
      <c r="C2" s="110"/>
      <c r="D2" s="111"/>
      <c r="E2" s="109">
        <v>2009</v>
      </c>
      <c r="F2" s="110"/>
      <c r="G2" s="111"/>
      <c r="H2" s="109">
        <v>2010</v>
      </c>
      <c r="I2" s="110"/>
      <c r="J2" s="111"/>
      <c r="K2" s="109">
        <v>2011</v>
      </c>
      <c r="L2" s="110"/>
      <c r="M2" s="111"/>
      <c r="N2" s="109">
        <v>2012</v>
      </c>
      <c r="O2" s="110"/>
      <c r="P2" s="111"/>
      <c r="Q2" s="109">
        <v>2013</v>
      </c>
      <c r="R2" s="110"/>
      <c r="S2" s="111"/>
      <c r="T2" s="109">
        <v>2014</v>
      </c>
      <c r="U2" s="110"/>
      <c r="V2" s="111"/>
      <c r="W2" s="109">
        <v>2015</v>
      </c>
      <c r="X2" s="110"/>
      <c r="Y2" s="111"/>
      <c r="Z2" s="109">
        <v>2016</v>
      </c>
      <c r="AA2" s="110"/>
      <c r="AB2" s="111"/>
      <c r="AC2" s="109">
        <v>2017</v>
      </c>
      <c r="AD2" s="110"/>
      <c r="AE2" s="111"/>
      <c r="AF2" s="109">
        <v>2018</v>
      </c>
      <c r="AG2" s="110"/>
      <c r="AH2" s="111"/>
      <c r="AI2" s="107" t="s">
        <v>39</v>
      </c>
    </row>
    <row r="3" spans="1:35" ht="13.5" thickBot="1" x14ac:dyDescent="0.25">
      <c r="A3" s="3"/>
      <c r="B3" s="4" t="s">
        <v>1</v>
      </c>
      <c r="C3" s="7" t="s">
        <v>2</v>
      </c>
      <c r="D3" s="6" t="s">
        <v>3</v>
      </c>
      <c r="E3" s="4" t="s">
        <v>1</v>
      </c>
      <c r="F3" s="7" t="s">
        <v>2</v>
      </c>
      <c r="G3" s="6" t="s">
        <v>3</v>
      </c>
      <c r="H3" s="4" t="s">
        <v>1</v>
      </c>
      <c r="I3" s="7" t="s">
        <v>2</v>
      </c>
      <c r="J3" s="6" t="s">
        <v>3</v>
      </c>
      <c r="K3" s="4" t="s">
        <v>1</v>
      </c>
      <c r="L3" s="7" t="s">
        <v>2</v>
      </c>
      <c r="M3" s="6" t="s">
        <v>3</v>
      </c>
      <c r="N3" s="4" t="s">
        <v>1</v>
      </c>
      <c r="O3" s="7" t="s">
        <v>2</v>
      </c>
      <c r="P3" s="6" t="s">
        <v>3</v>
      </c>
      <c r="Q3" s="4" t="s">
        <v>1</v>
      </c>
      <c r="R3" s="7" t="s">
        <v>2</v>
      </c>
      <c r="S3" s="6" t="s">
        <v>3</v>
      </c>
      <c r="T3" s="4" t="s">
        <v>1</v>
      </c>
      <c r="U3" s="7" t="s">
        <v>2</v>
      </c>
      <c r="V3" s="6" t="s">
        <v>3</v>
      </c>
      <c r="W3" s="4" t="s">
        <v>1</v>
      </c>
      <c r="X3" s="7" t="s">
        <v>2</v>
      </c>
      <c r="Y3" s="6" t="s">
        <v>3</v>
      </c>
      <c r="Z3" s="4" t="s">
        <v>1</v>
      </c>
      <c r="AA3" s="7" t="s">
        <v>2</v>
      </c>
      <c r="AB3" s="6" t="s">
        <v>3</v>
      </c>
      <c r="AC3" s="4" t="s">
        <v>1</v>
      </c>
      <c r="AD3" s="7" t="s">
        <v>2</v>
      </c>
      <c r="AE3" s="6" t="s">
        <v>3</v>
      </c>
      <c r="AF3" s="4" t="s">
        <v>1</v>
      </c>
      <c r="AG3" s="7" t="s">
        <v>2</v>
      </c>
      <c r="AH3" s="6" t="s">
        <v>3</v>
      </c>
      <c r="AI3" s="108"/>
    </row>
    <row r="4" spans="1:35" x14ac:dyDescent="0.2">
      <c r="A4" s="8" t="s">
        <v>4</v>
      </c>
      <c r="B4" s="9">
        <v>3955</v>
      </c>
      <c r="C4" s="12">
        <v>165</v>
      </c>
      <c r="D4" s="11">
        <f t="shared" ref="D4:D12" si="0">SUM(B4:C4)</f>
        <v>4120</v>
      </c>
      <c r="E4" s="9">
        <v>4294</v>
      </c>
      <c r="F4" s="12">
        <v>201</v>
      </c>
      <c r="G4" s="11">
        <f t="shared" ref="G4:G12" si="1">SUM(E4:F4)</f>
        <v>4495</v>
      </c>
      <c r="H4" s="9">
        <v>4766</v>
      </c>
      <c r="I4" s="12">
        <v>215</v>
      </c>
      <c r="J4" s="11">
        <f t="shared" ref="J4:J12" si="2">SUM(H4:I4)</f>
        <v>4981</v>
      </c>
      <c r="K4" s="9">
        <v>4849</v>
      </c>
      <c r="L4" s="12">
        <v>219</v>
      </c>
      <c r="M4" s="11">
        <f t="shared" ref="M4:M13" si="3">SUM(K4:L4)</f>
        <v>5068</v>
      </c>
      <c r="N4" s="9">
        <v>5015</v>
      </c>
      <c r="O4" s="12">
        <v>244</v>
      </c>
      <c r="P4" s="11">
        <f t="shared" ref="P4:P12" si="4">SUM(N4:O4)</f>
        <v>5259</v>
      </c>
      <c r="Q4" s="9">
        <v>5229</v>
      </c>
      <c r="R4" s="12">
        <v>260</v>
      </c>
      <c r="S4" s="11">
        <f t="shared" ref="S4:S13" si="5">SUM(Q4:R4)</f>
        <v>5489</v>
      </c>
      <c r="T4" s="9">
        <v>5072</v>
      </c>
      <c r="U4" s="12">
        <v>235</v>
      </c>
      <c r="V4" s="11">
        <f t="shared" ref="V4:V13" si="6">SUM(T4:U4)</f>
        <v>5307</v>
      </c>
      <c r="W4" s="9">
        <v>5060</v>
      </c>
      <c r="X4" s="12">
        <v>220</v>
      </c>
      <c r="Y4" s="11">
        <f t="shared" ref="Y4:Y13" si="7">SUM(W4:X4)</f>
        <v>5280</v>
      </c>
      <c r="Z4" s="9">
        <v>4924</v>
      </c>
      <c r="AA4" s="12">
        <v>202</v>
      </c>
      <c r="AB4" s="11">
        <f t="shared" ref="AB4:AB13" si="8">SUM(Z4:AA4)</f>
        <v>5126</v>
      </c>
      <c r="AC4" s="9">
        <v>4576</v>
      </c>
      <c r="AD4" s="12">
        <v>219</v>
      </c>
      <c r="AE4" s="11">
        <f t="shared" ref="AE4:AE13" si="9">SUM(AC4:AD4)</f>
        <v>4795</v>
      </c>
      <c r="AF4" s="9">
        <v>4550</v>
      </c>
      <c r="AG4" s="12">
        <v>232</v>
      </c>
      <c r="AH4" s="11">
        <f t="shared" ref="AH4:AH13" si="10">SUM(AF4:AG4)</f>
        <v>4782</v>
      </c>
      <c r="AI4" s="28">
        <f>(AH4-S4)/S4</f>
        <v>-0.12880306066678812</v>
      </c>
    </row>
    <row r="5" spans="1:35" x14ac:dyDescent="0.2">
      <c r="A5" s="18" t="s">
        <v>6</v>
      </c>
      <c r="B5" s="14">
        <v>1535</v>
      </c>
      <c r="C5" s="17">
        <v>103</v>
      </c>
      <c r="D5" s="16">
        <f t="shared" si="0"/>
        <v>1638</v>
      </c>
      <c r="E5" s="14">
        <v>1502</v>
      </c>
      <c r="F5" s="17">
        <v>149</v>
      </c>
      <c r="G5" s="16">
        <f t="shared" si="1"/>
        <v>1651</v>
      </c>
      <c r="H5" s="14">
        <v>1487</v>
      </c>
      <c r="I5" s="17">
        <v>172</v>
      </c>
      <c r="J5" s="16">
        <f t="shared" si="2"/>
        <v>1659</v>
      </c>
      <c r="K5" s="14">
        <v>1439</v>
      </c>
      <c r="L5" s="17">
        <v>139</v>
      </c>
      <c r="M5" s="16">
        <f t="shared" si="3"/>
        <v>1578</v>
      </c>
      <c r="N5" s="14">
        <v>1466</v>
      </c>
      <c r="O5" s="17">
        <v>137</v>
      </c>
      <c r="P5" s="16">
        <f t="shared" si="4"/>
        <v>1603</v>
      </c>
      <c r="Q5" s="14">
        <v>1565</v>
      </c>
      <c r="R5" s="17">
        <v>130</v>
      </c>
      <c r="S5" s="16">
        <f t="shared" si="5"/>
        <v>1695</v>
      </c>
      <c r="T5" s="14">
        <v>1703</v>
      </c>
      <c r="U5" s="17">
        <v>142</v>
      </c>
      <c r="V5" s="16">
        <f t="shared" si="6"/>
        <v>1845</v>
      </c>
      <c r="W5" s="14">
        <v>1816</v>
      </c>
      <c r="X5" s="17">
        <v>140</v>
      </c>
      <c r="Y5" s="16">
        <f t="shared" si="7"/>
        <v>1956</v>
      </c>
      <c r="Z5" s="14">
        <v>1835</v>
      </c>
      <c r="AA5" s="17">
        <v>140</v>
      </c>
      <c r="AB5" s="16">
        <f t="shared" si="8"/>
        <v>1975</v>
      </c>
      <c r="AC5" s="14">
        <v>1804</v>
      </c>
      <c r="AD5" s="17">
        <v>127</v>
      </c>
      <c r="AE5" s="16">
        <f t="shared" si="9"/>
        <v>1931</v>
      </c>
      <c r="AF5" s="14">
        <v>1797</v>
      </c>
      <c r="AG5" s="17">
        <v>125</v>
      </c>
      <c r="AH5" s="16">
        <f t="shared" si="10"/>
        <v>1922</v>
      </c>
      <c r="AI5" s="29">
        <f t="shared" ref="AI5:AI13" si="11">(AH5-S5)/S5</f>
        <v>0.13392330383480827</v>
      </c>
    </row>
    <row r="6" spans="1:35" x14ac:dyDescent="0.2">
      <c r="A6" s="13" t="s">
        <v>5</v>
      </c>
      <c r="B6" s="14">
        <v>1169</v>
      </c>
      <c r="C6" s="17">
        <v>524</v>
      </c>
      <c r="D6" s="16">
        <f t="shared" si="0"/>
        <v>1693</v>
      </c>
      <c r="E6" s="14">
        <v>1172</v>
      </c>
      <c r="F6" s="17">
        <v>495</v>
      </c>
      <c r="G6" s="16">
        <f t="shared" si="1"/>
        <v>1667</v>
      </c>
      <c r="H6" s="14">
        <v>1134</v>
      </c>
      <c r="I6" s="17">
        <v>503</v>
      </c>
      <c r="J6" s="16">
        <f t="shared" si="2"/>
        <v>1637</v>
      </c>
      <c r="K6" s="14">
        <v>1081</v>
      </c>
      <c r="L6" s="17">
        <v>547</v>
      </c>
      <c r="M6" s="16">
        <f t="shared" si="3"/>
        <v>1628</v>
      </c>
      <c r="N6" s="14">
        <v>1054</v>
      </c>
      <c r="O6" s="17">
        <v>485</v>
      </c>
      <c r="P6" s="16">
        <f t="shared" si="4"/>
        <v>1539</v>
      </c>
      <c r="Q6" s="14">
        <v>983</v>
      </c>
      <c r="R6" s="17">
        <v>484</v>
      </c>
      <c r="S6" s="16">
        <f t="shared" si="5"/>
        <v>1467</v>
      </c>
      <c r="T6" s="14">
        <v>956</v>
      </c>
      <c r="U6" s="17">
        <v>403</v>
      </c>
      <c r="V6" s="16">
        <f t="shared" si="6"/>
        <v>1359</v>
      </c>
      <c r="W6" s="14">
        <v>938</v>
      </c>
      <c r="X6" s="17">
        <v>329</v>
      </c>
      <c r="Y6" s="16">
        <f t="shared" si="7"/>
        <v>1267</v>
      </c>
      <c r="Z6" s="14">
        <v>929</v>
      </c>
      <c r="AA6" s="17">
        <v>318</v>
      </c>
      <c r="AB6" s="16">
        <f t="shared" si="8"/>
        <v>1247</v>
      </c>
      <c r="AC6" s="14">
        <v>911</v>
      </c>
      <c r="AD6" s="17">
        <v>318</v>
      </c>
      <c r="AE6" s="16">
        <f t="shared" si="9"/>
        <v>1229</v>
      </c>
      <c r="AF6" s="14">
        <v>891</v>
      </c>
      <c r="AG6" s="17">
        <v>381</v>
      </c>
      <c r="AH6" s="16">
        <f t="shared" si="10"/>
        <v>1272</v>
      </c>
      <c r="AI6" s="29">
        <f t="shared" si="11"/>
        <v>-0.1329243353783231</v>
      </c>
    </row>
    <row r="7" spans="1:35" x14ac:dyDescent="0.2">
      <c r="A7" s="13" t="s">
        <v>7</v>
      </c>
      <c r="B7" s="14">
        <v>732</v>
      </c>
      <c r="C7" s="17">
        <v>179</v>
      </c>
      <c r="D7" s="16">
        <f t="shared" si="0"/>
        <v>911</v>
      </c>
      <c r="E7" s="14">
        <v>744</v>
      </c>
      <c r="F7" s="17">
        <v>184</v>
      </c>
      <c r="G7" s="16">
        <f t="shared" si="1"/>
        <v>928</v>
      </c>
      <c r="H7" s="14">
        <v>727</v>
      </c>
      <c r="I7" s="17">
        <v>177</v>
      </c>
      <c r="J7" s="16">
        <f t="shared" si="2"/>
        <v>904</v>
      </c>
      <c r="K7" s="14">
        <f>690+67</f>
        <v>757</v>
      </c>
      <c r="L7" s="17">
        <v>170</v>
      </c>
      <c r="M7" s="16">
        <f t="shared" si="3"/>
        <v>927</v>
      </c>
      <c r="N7" s="14">
        <v>904</v>
      </c>
      <c r="O7" s="17">
        <v>197</v>
      </c>
      <c r="P7" s="16">
        <f t="shared" si="4"/>
        <v>1101</v>
      </c>
      <c r="Q7" s="14">
        <v>1056</v>
      </c>
      <c r="R7" s="17">
        <v>225</v>
      </c>
      <c r="S7" s="16">
        <f t="shared" si="5"/>
        <v>1281</v>
      </c>
      <c r="T7" s="14">
        <v>1327</v>
      </c>
      <c r="U7" s="17">
        <v>228</v>
      </c>
      <c r="V7" s="16">
        <f t="shared" si="6"/>
        <v>1555</v>
      </c>
      <c r="W7" s="14">
        <v>1645</v>
      </c>
      <c r="X7" s="17">
        <v>262</v>
      </c>
      <c r="Y7" s="16">
        <f t="shared" si="7"/>
        <v>1907</v>
      </c>
      <c r="Z7" s="14">
        <v>1945</v>
      </c>
      <c r="AA7" s="17">
        <v>292</v>
      </c>
      <c r="AB7" s="16">
        <f t="shared" si="8"/>
        <v>2237</v>
      </c>
      <c r="AC7" s="14">
        <v>2124</v>
      </c>
      <c r="AD7" s="17">
        <v>331</v>
      </c>
      <c r="AE7" s="16">
        <f t="shared" si="9"/>
        <v>2455</v>
      </c>
      <c r="AF7" s="14">
        <v>2233</v>
      </c>
      <c r="AG7" s="17">
        <v>388</v>
      </c>
      <c r="AH7" s="16">
        <f t="shared" si="10"/>
        <v>2621</v>
      </c>
      <c r="AI7" s="29">
        <f t="shared" si="11"/>
        <v>1.0460577673692428</v>
      </c>
    </row>
    <row r="8" spans="1:35" x14ac:dyDescent="0.2">
      <c r="A8" s="13" t="s">
        <v>9</v>
      </c>
      <c r="B8" s="14">
        <v>947</v>
      </c>
      <c r="C8" s="17">
        <v>191</v>
      </c>
      <c r="D8" s="16">
        <f t="shared" si="0"/>
        <v>1138</v>
      </c>
      <c r="E8" s="14">
        <v>1205</v>
      </c>
      <c r="F8" s="17">
        <v>195</v>
      </c>
      <c r="G8" s="16">
        <f t="shared" si="1"/>
        <v>1400</v>
      </c>
      <c r="H8" s="14">
        <v>1360</v>
      </c>
      <c r="I8" s="17">
        <v>187</v>
      </c>
      <c r="J8" s="16">
        <f t="shared" si="2"/>
        <v>1547</v>
      </c>
      <c r="K8" s="14">
        <v>1475</v>
      </c>
      <c r="L8" s="17">
        <v>165</v>
      </c>
      <c r="M8" s="16">
        <f t="shared" si="3"/>
        <v>1640</v>
      </c>
      <c r="N8" s="14">
        <v>1628</v>
      </c>
      <c r="O8" s="17">
        <v>168</v>
      </c>
      <c r="P8" s="16">
        <f t="shared" si="4"/>
        <v>1796</v>
      </c>
      <c r="Q8" s="14">
        <v>1654</v>
      </c>
      <c r="R8" s="17">
        <v>179</v>
      </c>
      <c r="S8" s="16">
        <f t="shared" si="5"/>
        <v>1833</v>
      </c>
      <c r="T8" s="14">
        <v>1742</v>
      </c>
      <c r="U8" s="17">
        <v>194</v>
      </c>
      <c r="V8" s="16">
        <f t="shared" si="6"/>
        <v>1936</v>
      </c>
      <c r="W8" s="14">
        <v>1721</v>
      </c>
      <c r="X8" s="17">
        <v>195</v>
      </c>
      <c r="Y8" s="16">
        <f t="shared" si="7"/>
        <v>1916</v>
      </c>
      <c r="Z8" s="14">
        <v>1645</v>
      </c>
      <c r="AA8" s="17">
        <v>196</v>
      </c>
      <c r="AB8" s="16">
        <f t="shared" si="8"/>
        <v>1841</v>
      </c>
      <c r="AC8" s="14">
        <v>1565</v>
      </c>
      <c r="AD8" s="17">
        <v>188</v>
      </c>
      <c r="AE8" s="16">
        <f t="shared" si="9"/>
        <v>1753</v>
      </c>
      <c r="AF8" s="14">
        <v>1546</v>
      </c>
      <c r="AG8" s="17">
        <v>195</v>
      </c>
      <c r="AH8" s="16">
        <f t="shared" si="10"/>
        <v>1741</v>
      </c>
      <c r="AI8" s="29">
        <f t="shared" si="11"/>
        <v>-5.0190943807965085E-2</v>
      </c>
    </row>
    <row r="9" spans="1:35" x14ac:dyDescent="0.2">
      <c r="A9" s="18" t="s">
        <v>8</v>
      </c>
      <c r="B9" s="14">
        <v>1251</v>
      </c>
      <c r="C9" s="17">
        <v>103</v>
      </c>
      <c r="D9" s="16">
        <f t="shared" si="0"/>
        <v>1354</v>
      </c>
      <c r="E9" s="14">
        <v>1340</v>
      </c>
      <c r="F9" s="17">
        <v>122</v>
      </c>
      <c r="G9" s="16">
        <f t="shared" si="1"/>
        <v>1462</v>
      </c>
      <c r="H9" s="14">
        <v>1074</v>
      </c>
      <c r="I9" s="17">
        <v>90</v>
      </c>
      <c r="J9" s="16">
        <f t="shared" si="2"/>
        <v>1164</v>
      </c>
      <c r="K9" s="14">
        <v>1043</v>
      </c>
      <c r="L9" s="17">
        <v>98</v>
      </c>
      <c r="M9" s="16">
        <f t="shared" si="3"/>
        <v>1141</v>
      </c>
      <c r="N9" s="14">
        <v>970</v>
      </c>
      <c r="O9" s="17">
        <v>87</v>
      </c>
      <c r="P9" s="16">
        <f t="shared" si="4"/>
        <v>1057</v>
      </c>
      <c r="Q9" s="14">
        <v>995</v>
      </c>
      <c r="R9" s="17">
        <v>110</v>
      </c>
      <c r="S9" s="16">
        <f t="shared" si="5"/>
        <v>1105</v>
      </c>
      <c r="T9" s="14">
        <v>991</v>
      </c>
      <c r="U9" s="17">
        <v>110</v>
      </c>
      <c r="V9" s="16">
        <f t="shared" si="6"/>
        <v>1101</v>
      </c>
      <c r="W9" s="14">
        <v>1024</v>
      </c>
      <c r="X9" s="17">
        <v>150</v>
      </c>
      <c r="Y9" s="16">
        <f t="shared" si="7"/>
        <v>1174</v>
      </c>
      <c r="Z9" s="14">
        <v>1045</v>
      </c>
      <c r="AA9" s="17">
        <v>148</v>
      </c>
      <c r="AB9" s="16">
        <f t="shared" si="8"/>
        <v>1193</v>
      </c>
      <c r="AC9" s="14">
        <v>953</v>
      </c>
      <c r="AD9" s="17">
        <v>151</v>
      </c>
      <c r="AE9" s="16">
        <f t="shared" si="9"/>
        <v>1104</v>
      </c>
      <c r="AF9" s="14">
        <v>968</v>
      </c>
      <c r="AG9" s="17">
        <v>134</v>
      </c>
      <c r="AH9" s="16">
        <f t="shared" si="10"/>
        <v>1102</v>
      </c>
      <c r="AI9" s="29">
        <f t="shared" si="11"/>
        <v>-2.7149321266968325E-3</v>
      </c>
    </row>
    <row r="10" spans="1:35" x14ac:dyDescent="0.2">
      <c r="A10" s="18" t="s">
        <v>31</v>
      </c>
      <c r="B10" s="14"/>
      <c r="C10" s="17"/>
      <c r="D10" s="16"/>
      <c r="E10" s="14"/>
      <c r="F10" s="17"/>
      <c r="G10" s="16"/>
      <c r="H10" s="14"/>
      <c r="I10" s="17"/>
      <c r="J10" s="16"/>
      <c r="K10" s="14"/>
      <c r="L10" s="17">
        <v>50</v>
      </c>
      <c r="M10" s="16">
        <f t="shared" si="3"/>
        <v>50</v>
      </c>
      <c r="N10" s="14"/>
      <c r="O10" s="17">
        <v>124</v>
      </c>
      <c r="P10" s="16">
        <f t="shared" si="4"/>
        <v>124</v>
      </c>
      <c r="Q10" s="14"/>
      <c r="R10" s="17">
        <v>223</v>
      </c>
      <c r="S10" s="16">
        <f t="shared" si="5"/>
        <v>223</v>
      </c>
      <c r="T10" s="14">
        <v>0</v>
      </c>
      <c r="U10" s="17">
        <v>317</v>
      </c>
      <c r="V10" s="16">
        <f t="shared" si="6"/>
        <v>317</v>
      </c>
      <c r="W10" s="14">
        <v>0</v>
      </c>
      <c r="X10" s="17">
        <v>392</v>
      </c>
      <c r="Y10" s="16">
        <f t="shared" si="7"/>
        <v>392</v>
      </c>
      <c r="Z10" s="14"/>
      <c r="AA10" s="17">
        <v>443</v>
      </c>
      <c r="AB10" s="16">
        <f t="shared" si="8"/>
        <v>443</v>
      </c>
      <c r="AC10" s="14">
        <v>0</v>
      </c>
      <c r="AD10" s="17">
        <v>475</v>
      </c>
      <c r="AE10" s="16">
        <f t="shared" si="9"/>
        <v>475</v>
      </c>
      <c r="AF10" s="14">
        <v>0</v>
      </c>
      <c r="AG10" s="17">
        <v>494</v>
      </c>
      <c r="AH10" s="16">
        <f t="shared" si="10"/>
        <v>494</v>
      </c>
      <c r="AI10" s="29">
        <f t="shared" si="11"/>
        <v>1.2152466367713004</v>
      </c>
    </row>
    <row r="11" spans="1:35" x14ac:dyDescent="0.2">
      <c r="A11" s="18" t="s">
        <v>10</v>
      </c>
      <c r="B11" s="14">
        <v>1012</v>
      </c>
      <c r="C11" s="17">
        <v>0</v>
      </c>
      <c r="D11" s="16">
        <f t="shared" si="0"/>
        <v>1012</v>
      </c>
      <c r="E11" s="14">
        <v>995</v>
      </c>
      <c r="F11" s="17">
        <v>0</v>
      </c>
      <c r="G11" s="16">
        <f t="shared" si="1"/>
        <v>995</v>
      </c>
      <c r="H11" s="14">
        <v>924</v>
      </c>
      <c r="I11" s="17">
        <v>0</v>
      </c>
      <c r="J11" s="16">
        <f t="shared" si="2"/>
        <v>924</v>
      </c>
      <c r="K11" s="14">
        <v>981</v>
      </c>
      <c r="L11" s="17">
        <v>0</v>
      </c>
      <c r="M11" s="16">
        <f t="shared" si="3"/>
        <v>981</v>
      </c>
      <c r="N11" s="14">
        <v>864</v>
      </c>
      <c r="O11" s="17">
        <v>0</v>
      </c>
      <c r="P11" s="16">
        <f t="shared" si="4"/>
        <v>864</v>
      </c>
      <c r="Q11" s="14">
        <v>721</v>
      </c>
      <c r="R11" s="17">
        <v>0</v>
      </c>
      <c r="S11" s="16">
        <f t="shared" si="5"/>
        <v>721</v>
      </c>
      <c r="T11" s="14">
        <v>616</v>
      </c>
      <c r="U11" s="17"/>
      <c r="V11" s="16">
        <f t="shared" si="6"/>
        <v>616</v>
      </c>
      <c r="W11" s="14">
        <v>630</v>
      </c>
      <c r="X11" s="17">
        <v>0</v>
      </c>
      <c r="Y11" s="16">
        <f t="shared" si="7"/>
        <v>630</v>
      </c>
      <c r="Z11" s="14">
        <v>606</v>
      </c>
      <c r="AA11" s="17">
        <v>0</v>
      </c>
      <c r="AB11" s="16">
        <f t="shared" si="8"/>
        <v>606</v>
      </c>
      <c r="AC11" s="14">
        <v>580</v>
      </c>
      <c r="AD11" s="17">
        <v>0</v>
      </c>
      <c r="AE11" s="16">
        <f t="shared" si="9"/>
        <v>580</v>
      </c>
      <c r="AF11" s="14">
        <v>625</v>
      </c>
      <c r="AG11" s="17">
        <v>0</v>
      </c>
      <c r="AH11" s="16">
        <f t="shared" si="10"/>
        <v>625</v>
      </c>
      <c r="AI11" s="29">
        <f t="shared" si="11"/>
        <v>-0.13314840499306518</v>
      </c>
    </row>
    <row r="12" spans="1:35" x14ac:dyDescent="0.2">
      <c r="A12" s="13" t="s">
        <v>11</v>
      </c>
      <c r="B12" s="14">
        <v>64</v>
      </c>
      <c r="C12" s="17">
        <v>0</v>
      </c>
      <c r="D12" s="16">
        <f t="shared" si="0"/>
        <v>64</v>
      </c>
      <c r="E12" s="14">
        <v>82</v>
      </c>
      <c r="F12" s="17">
        <v>0</v>
      </c>
      <c r="G12" s="16">
        <f t="shared" si="1"/>
        <v>82</v>
      </c>
      <c r="H12" s="14">
        <f>59+2</f>
        <v>61</v>
      </c>
      <c r="I12" s="17">
        <v>0</v>
      </c>
      <c r="J12" s="16">
        <f t="shared" si="2"/>
        <v>61</v>
      </c>
      <c r="K12" s="14">
        <f>47+1</f>
        <v>48</v>
      </c>
      <c r="L12" s="17">
        <v>0</v>
      </c>
      <c r="M12" s="16">
        <f t="shared" si="3"/>
        <v>48</v>
      </c>
      <c r="N12" s="14">
        <v>40</v>
      </c>
      <c r="O12" s="17"/>
      <c r="P12" s="16">
        <f t="shared" si="4"/>
        <v>40</v>
      </c>
      <c r="Q12" s="14">
        <v>49</v>
      </c>
      <c r="R12" s="17">
        <v>0</v>
      </c>
      <c r="S12" s="16">
        <f t="shared" si="5"/>
        <v>49</v>
      </c>
      <c r="T12" s="14">
        <v>47</v>
      </c>
      <c r="U12" s="17"/>
      <c r="V12" s="16">
        <f t="shared" si="6"/>
        <v>47</v>
      </c>
      <c r="W12" s="14">
        <v>53</v>
      </c>
      <c r="X12" s="17">
        <v>0</v>
      </c>
      <c r="Y12" s="16">
        <f t="shared" si="7"/>
        <v>53</v>
      </c>
      <c r="Z12" s="14">
        <v>39</v>
      </c>
      <c r="AA12" s="17">
        <v>0</v>
      </c>
      <c r="AB12" s="16">
        <f t="shared" si="8"/>
        <v>39</v>
      </c>
      <c r="AC12" s="14">
        <v>36</v>
      </c>
      <c r="AD12" s="17">
        <v>0</v>
      </c>
      <c r="AE12" s="16">
        <f t="shared" si="9"/>
        <v>36</v>
      </c>
      <c r="AF12" s="14">
        <v>46</v>
      </c>
      <c r="AG12" s="17">
        <v>0</v>
      </c>
      <c r="AH12" s="16">
        <f t="shared" si="10"/>
        <v>46</v>
      </c>
      <c r="AI12" s="29">
        <f t="shared" si="11"/>
        <v>-6.1224489795918366E-2</v>
      </c>
    </row>
    <row r="13" spans="1:35" ht="13.5" thickBot="1" x14ac:dyDescent="0.25">
      <c r="A13" s="19" t="s">
        <v>3</v>
      </c>
      <c r="B13" s="20">
        <f t="shared" ref="B13:G13" si="12">SUM(B4:B12)</f>
        <v>10665</v>
      </c>
      <c r="C13" s="21">
        <f t="shared" si="12"/>
        <v>1265</v>
      </c>
      <c r="D13" s="22">
        <f t="shared" si="12"/>
        <v>11930</v>
      </c>
      <c r="E13" s="20">
        <f t="shared" si="12"/>
        <v>11334</v>
      </c>
      <c r="F13" s="21">
        <f t="shared" si="12"/>
        <v>1346</v>
      </c>
      <c r="G13" s="22">
        <f t="shared" si="12"/>
        <v>12680</v>
      </c>
      <c r="H13" s="20">
        <f>SUM(H4:H12)</f>
        <v>11533</v>
      </c>
      <c r="I13" s="21">
        <f>SUM(I4:I12)</f>
        <v>1344</v>
      </c>
      <c r="J13" s="22">
        <f>SUM(J4:J12)</f>
        <v>12877</v>
      </c>
      <c r="K13" s="20">
        <f>SUM(K4:K12)</f>
        <v>11673</v>
      </c>
      <c r="L13" s="21">
        <f>SUM(L4:L12)</f>
        <v>1388</v>
      </c>
      <c r="M13" s="22">
        <f t="shared" si="3"/>
        <v>13061</v>
      </c>
      <c r="N13" s="20">
        <f>SUM(N4:N12)</f>
        <v>11941</v>
      </c>
      <c r="O13" s="21">
        <f>SUM(O4:O12)</f>
        <v>1442</v>
      </c>
      <c r="P13" s="21">
        <f>SUM(P4:P12)</f>
        <v>13383</v>
      </c>
      <c r="Q13" s="20">
        <f>SUM(Q4:Q12)</f>
        <v>12252</v>
      </c>
      <c r="R13" s="21">
        <f>SUM(R4:R12)</f>
        <v>1611</v>
      </c>
      <c r="S13" s="22">
        <f t="shared" si="5"/>
        <v>13863</v>
      </c>
      <c r="T13" s="20">
        <f>SUM(T4:T12)</f>
        <v>12454</v>
      </c>
      <c r="U13" s="21">
        <f>SUM(U4:U12)</f>
        <v>1629</v>
      </c>
      <c r="V13" s="22">
        <f t="shared" si="6"/>
        <v>14083</v>
      </c>
      <c r="W13" s="20">
        <f>SUM(W4:W12)</f>
        <v>12887</v>
      </c>
      <c r="X13" s="21">
        <f>SUM(X4:X12)</f>
        <v>1688</v>
      </c>
      <c r="Y13" s="22">
        <f t="shared" si="7"/>
        <v>14575</v>
      </c>
      <c r="Z13" s="20">
        <f>SUM(Z4:Z12)</f>
        <v>12968</v>
      </c>
      <c r="AA13" s="21">
        <f>SUM(AA4:AA12)</f>
        <v>1739</v>
      </c>
      <c r="AB13" s="22">
        <f t="shared" si="8"/>
        <v>14707</v>
      </c>
      <c r="AC13" s="20">
        <f>SUM(AC4:AC12)</f>
        <v>12549</v>
      </c>
      <c r="AD13" s="21">
        <f>SUM(AD4:AD12)</f>
        <v>1809</v>
      </c>
      <c r="AE13" s="22">
        <f t="shared" si="9"/>
        <v>14358</v>
      </c>
      <c r="AF13" s="20">
        <f>SUM(AF4:AF12)</f>
        <v>12656</v>
      </c>
      <c r="AG13" s="21">
        <f>SUM(AG4:AG12)</f>
        <v>1949</v>
      </c>
      <c r="AH13" s="22">
        <f t="shared" si="10"/>
        <v>14605</v>
      </c>
      <c r="AI13" s="30">
        <f t="shared" si="11"/>
        <v>5.3523768304118875E-2</v>
      </c>
    </row>
    <row r="14" spans="1:35" ht="13.5" thickTop="1" x14ac:dyDescent="0.2">
      <c r="A14" s="1"/>
    </row>
    <row r="15" spans="1:35" ht="13.5" thickBot="1" x14ac:dyDescent="0.25">
      <c r="A15" s="1" t="s">
        <v>12</v>
      </c>
    </row>
    <row r="16" spans="1:35" ht="13.5" customHeight="1" thickTop="1" x14ac:dyDescent="0.2">
      <c r="A16" s="112"/>
      <c r="B16" s="109">
        <v>2008</v>
      </c>
      <c r="C16" s="110"/>
      <c r="D16" s="111"/>
      <c r="E16" s="109">
        <v>2009</v>
      </c>
      <c r="F16" s="110"/>
      <c r="G16" s="111"/>
      <c r="H16" s="109">
        <v>2010</v>
      </c>
      <c r="I16" s="110"/>
      <c r="J16" s="111"/>
      <c r="K16" s="109">
        <v>2011</v>
      </c>
      <c r="L16" s="110"/>
      <c r="M16" s="111"/>
      <c r="N16" s="109">
        <v>2012</v>
      </c>
      <c r="O16" s="110"/>
      <c r="P16" s="111"/>
      <c r="Q16" s="109">
        <v>2013</v>
      </c>
      <c r="R16" s="110"/>
      <c r="S16" s="111"/>
      <c r="T16" s="109">
        <v>2014</v>
      </c>
      <c r="U16" s="110"/>
      <c r="V16" s="111"/>
      <c r="W16" s="109">
        <v>2015</v>
      </c>
      <c r="X16" s="110"/>
      <c r="Y16" s="111"/>
      <c r="Z16" s="109">
        <v>2016</v>
      </c>
      <c r="AA16" s="110"/>
      <c r="AB16" s="111"/>
      <c r="AC16" s="109">
        <v>2017</v>
      </c>
      <c r="AD16" s="110"/>
      <c r="AE16" s="111"/>
      <c r="AF16" s="109">
        <v>2018</v>
      </c>
      <c r="AG16" s="110"/>
      <c r="AH16" s="111"/>
      <c r="AI16" s="107" t="s">
        <v>39</v>
      </c>
    </row>
    <row r="17" spans="1:35" ht="13.5" thickBot="1" x14ac:dyDescent="0.25">
      <c r="A17" s="113"/>
      <c r="B17" s="4" t="s">
        <v>1</v>
      </c>
      <c r="C17" s="7" t="s">
        <v>2</v>
      </c>
      <c r="D17" s="6" t="s">
        <v>3</v>
      </c>
      <c r="E17" s="4" t="s">
        <v>1</v>
      </c>
      <c r="F17" s="7" t="s">
        <v>2</v>
      </c>
      <c r="G17" s="6" t="s">
        <v>3</v>
      </c>
      <c r="H17" s="4" t="s">
        <v>1</v>
      </c>
      <c r="I17" s="7" t="s">
        <v>2</v>
      </c>
      <c r="J17" s="6" t="s">
        <v>3</v>
      </c>
      <c r="K17" s="4" t="s">
        <v>1</v>
      </c>
      <c r="L17" s="7" t="s">
        <v>2</v>
      </c>
      <c r="M17" s="6" t="s">
        <v>3</v>
      </c>
      <c r="N17" s="4" t="s">
        <v>1</v>
      </c>
      <c r="O17" s="7" t="s">
        <v>2</v>
      </c>
      <c r="P17" s="6" t="s">
        <v>3</v>
      </c>
      <c r="Q17" s="4" t="s">
        <v>1</v>
      </c>
      <c r="R17" s="7" t="s">
        <v>2</v>
      </c>
      <c r="S17" s="6" t="s">
        <v>3</v>
      </c>
      <c r="T17" s="4" t="s">
        <v>1</v>
      </c>
      <c r="U17" s="7" t="s">
        <v>2</v>
      </c>
      <c r="V17" s="6" t="s">
        <v>3</v>
      </c>
      <c r="W17" s="4" t="s">
        <v>1</v>
      </c>
      <c r="X17" s="7" t="s">
        <v>2</v>
      </c>
      <c r="Y17" s="6" t="s">
        <v>3</v>
      </c>
      <c r="Z17" s="4" t="s">
        <v>1</v>
      </c>
      <c r="AA17" s="7" t="s">
        <v>2</v>
      </c>
      <c r="AB17" s="6" t="s">
        <v>3</v>
      </c>
      <c r="AC17" s="4" t="s">
        <v>1</v>
      </c>
      <c r="AD17" s="7" t="s">
        <v>2</v>
      </c>
      <c r="AE17" s="6" t="s">
        <v>3</v>
      </c>
      <c r="AF17" s="4" t="s">
        <v>1</v>
      </c>
      <c r="AG17" s="7" t="s">
        <v>2</v>
      </c>
      <c r="AH17" s="6" t="s">
        <v>3</v>
      </c>
      <c r="AI17" s="108"/>
    </row>
    <row r="18" spans="1:35" x14ac:dyDescent="0.2">
      <c r="A18" s="8" t="s">
        <v>4</v>
      </c>
      <c r="B18" s="9">
        <v>838</v>
      </c>
      <c r="C18" s="12">
        <v>177</v>
      </c>
      <c r="D18" s="11">
        <f t="shared" ref="D18:D27" si="13">SUM(B18:C18)</f>
        <v>1015</v>
      </c>
      <c r="E18" s="9">
        <v>850</v>
      </c>
      <c r="F18" s="12">
        <v>190</v>
      </c>
      <c r="G18" s="11">
        <f t="shared" ref="G18:G26" si="14">SUM(E18:F18)</f>
        <v>1040</v>
      </c>
      <c r="H18" s="9">
        <v>945</v>
      </c>
      <c r="I18" s="12">
        <v>202</v>
      </c>
      <c r="J18" s="11">
        <f t="shared" ref="J18:J27" si="15">SUM(H18:I18)</f>
        <v>1147</v>
      </c>
      <c r="K18" s="9">
        <v>1065</v>
      </c>
      <c r="L18" s="12">
        <v>204</v>
      </c>
      <c r="M18" s="11">
        <f t="shared" ref="M18:M26" si="16">SUM(K18:L18)</f>
        <v>1269</v>
      </c>
      <c r="N18" s="9">
        <v>1096</v>
      </c>
      <c r="O18" s="12">
        <v>191</v>
      </c>
      <c r="P18" s="11">
        <f t="shared" ref="P18:P23" si="17">SUM(N18:O18)</f>
        <v>1287</v>
      </c>
      <c r="Q18" s="9">
        <v>1160</v>
      </c>
      <c r="R18" s="12">
        <v>195</v>
      </c>
      <c r="S18" s="11">
        <f t="shared" ref="S18:S23" si="18">SUM(Q18:R18)</f>
        <v>1355</v>
      </c>
      <c r="T18" s="9">
        <v>1268</v>
      </c>
      <c r="U18" s="12">
        <v>183</v>
      </c>
      <c r="V18" s="11">
        <f t="shared" ref="V18:V23" si="19">SUM(T18:U18)</f>
        <v>1451</v>
      </c>
      <c r="W18" s="9">
        <v>1120</v>
      </c>
      <c r="X18" s="12">
        <v>163</v>
      </c>
      <c r="Y18" s="11">
        <f t="shared" ref="Y18:Y23" si="20">SUM(W18:X18)</f>
        <v>1283</v>
      </c>
      <c r="Z18" s="9">
        <v>993</v>
      </c>
      <c r="AA18" s="12">
        <v>154</v>
      </c>
      <c r="AB18" s="11">
        <f t="shared" ref="AB18:AB23" si="21">SUM(Z18:AA18)</f>
        <v>1147</v>
      </c>
      <c r="AC18" s="9">
        <v>846</v>
      </c>
      <c r="AD18" s="12">
        <v>129</v>
      </c>
      <c r="AE18" s="11">
        <f t="shared" ref="AE18:AE23" si="22">SUM(AC18:AD18)</f>
        <v>975</v>
      </c>
      <c r="AF18" s="9">
        <v>791</v>
      </c>
      <c r="AG18" s="12">
        <v>137</v>
      </c>
      <c r="AH18" s="11">
        <f t="shared" ref="AH18:AH23" si="23">SUM(AF18:AG18)</f>
        <v>928</v>
      </c>
      <c r="AI18" s="28">
        <f t="shared" ref="AI18:AI27" si="24">(AH18-S18)/S18</f>
        <v>-0.31512915129151292</v>
      </c>
    </row>
    <row r="19" spans="1:35" x14ac:dyDescent="0.2">
      <c r="A19" s="18" t="s">
        <v>6</v>
      </c>
      <c r="B19" s="14">
        <v>625</v>
      </c>
      <c r="C19" s="17">
        <v>400</v>
      </c>
      <c r="D19" s="16">
        <f t="shared" si="13"/>
        <v>1025</v>
      </c>
      <c r="E19" s="14">
        <v>607</v>
      </c>
      <c r="F19" s="17">
        <v>339</v>
      </c>
      <c r="G19" s="16">
        <f t="shared" si="14"/>
        <v>946</v>
      </c>
      <c r="H19" s="14">
        <v>581</v>
      </c>
      <c r="I19" s="17">
        <v>306</v>
      </c>
      <c r="J19" s="16">
        <f t="shared" si="15"/>
        <v>887</v>
      </c>
      <c r="K19" s="14">
        <v>630</v>
      </c>
      <c r="L19" s="17">
        <v>283</v>
      </c>
      <c r="M19" s="16">
        <f t="shared" si="16"/>
        <v>913</v>
      </c>
      <c r="N19" s="14">
        <v>626</v>
      </c>
      <c r="O19" s="17">
        <v>281</v>
      </c>
      <c r="P19" s="16">
        <f t="shared" si="17"/>
        <v>907</v>
      </c>
      <c r="Q19" s="14">
        <v>651</v>
      </c>
      <c r="R19" s="17">
        <v>281</v>
      </c>
      <c r="S19" s="16">
        <f t="shared" si="18"/>
        <v>932</v>
      </c>
      <c r="T19" s="14">
        <v>657</v>
      </c>
      <c r="U19" s="17">
        <v>324</v>
      </c>
      <c r="V19" s="16">
        <f t="shared" si="19"/>
        <v>981</v>
      </c>
      <c r="W19" s="14">
        <v>691</v>
      </c>
      <c r="X19" s="17">
        <v>326</v>
      </c>
      <c r="Y19" s="16">
        <f t="shared" si="20"/>
        <v>1017</v>
      </c>
      <c r="Z19" s="14">
        <v>710</v>
      </c>
      <c r="AA19" s="17">
        <v>334</v>
      </c>
      <c r="AB19" s="16">
        <f t="shared" si="21"/>
        <v>1044</v>
      </c>
      <c r="AC19" s="14">
        <v>682</v>
      </c>
      <c r="AD19" s="17">
        <v>313</v>
      </c>
      <c r="AE19" s="16">
        <f t="shared" si="22"/>
        <v>995</v>
      </c>
      <c r="AF19" s="14">
        <v>600</v>
      </c>
      <c r="AG19" s="17">
        <v>297</v>
      </c>
      <c r="AH19" s="16">
        <f t="shared" si="23"/>
        <v>897</v>
      </c>
      <c r="AI19" s="29">
        <f t="shared" si="24"/>
        <v>-3.755364806866953E-2</v>
      </c>
    </row>
    <row r="20" spans="1:35" x14ac:dyDescent="0.2">
      <c r="A20" s="13" t="s">
        <v>5</v>
      </c>
      <c r="B20" s="14">
        <v>245</v>
      </c>
      <c r="C20" s="17">
        <v>1336</v>
      </c>
      <c r="D20" s="16">
        <f t="shared" si="13"/>
        <v>1581</v>
      </c>
      <c r="E20" s="14">
        <v>222</v>
      </c>
      <c r="F20" s="17">
        <v>1178</v>
      </c>
      <c r="G20" s="16">
        <f t="shared" si="14"/>
        <v>1400</v>
      </c>
      <c r="H20" s="14">
        <v>234</v>
      </c>
      <c r="I20" s="17">
        <v>1036</v>
      </c>
      <c r="J20" s="16">
        <f t="shared" si="15"/>
        <v>1270</v>
      </c>
      <c r="K20" s="14">
        <v>210</v>
      </c>
      <c r="L20" s="17">
        <v>999</v>
      </c>
      <c r="M20" s="16">
        <f t="shared" si="16"/>
        <v>1209</v>
      </c>
      <c r="N20" s="14">
        <v>197</v>
      </c>
      <c r="O20" s="17">
        <v>987</v>
      </c>
      <c r="P20" s="16">
        <f t="shared" si="17"/>
        <v>1184</v>
      </c>
      <c r="Q20" s="14">
        <v>210</v>
      </c>
      <c r="R20" s="17">
        <v>859</v>
      </c>
      <c r="S20" s="16">
        <f t="shared" si="18"/>
        <v>1069</v>
      </c>
      <c r="T20" s="14">
        <v>174</v>
      </c>
      <c r="U20" s="17">
        <v>842</v>
      </c>
      <c r="V20" s="16">
        <f t="shared" si="19"/>
        <v>1016</v>
      </c>
      <c r="W20" s="14">
        <v>186</v>
      </c>
      <c r="X20" s="17">
        <v>805</v>
      </c>
      <c r="Y20" s="16">
        <f t="shared" si="20"/>
        <v>991</v>
      </c>
      <c r="Z20" s="14">
        <v>134</v>
      </c>
      <c r="AA20" s="17">
        <v>713</v>
      </c>
      <c r="AB20" s="16">
        <f t="shared" si="21"/>
        <v>847</v>
      </c>
      <c r="AC20" s="14">
        <v>116</v>
      </c>
      <c r="AD20" s="17">
        <v>626</v>
      </c>
      <c r="AE20" s="16">
        <f t="shared" si="22"/>
        <v>742</v>
      </c>
      <c r="AF20" s="14">
        <v>117</v>
      </c>
      <c r="AG20" s="17">
        <v>533</v>
      </c>
      <c r="AH20" s="16">
        <f t="shared" si="23"/>
        <v>650</v>
      </c>
      <c r="AI20" s="29">
        <f t="shared" si="24"/>
        <v>-0.39195509822263797</v>
      </c>
    </row>
    <row r="21" spans="1:35" x14ac:dyDescent="0.2">
      <c r="A21" s="13" t="s">
        <v>7</v>
      </c>
      <c r="B21" s="14">
        <v>225</v>
      </c>
      <c r="C21" s="17">
        <v>269</v>
      </c>
      <c r="D21" s="16">
        <f t="shared" si="13"/>
        <v>494</v>
      </c>
      <c r="E21" s="14">
        <v>199</v>
      </c>
      <c r="F21" s="17">
        <v>210</v>
      </c>
      <c r="G21" s="16">
        <f t="shared" si="14"/>
        <v>409</v>
      </c>
      <c r="H21" s="14">
        <v>222</v>
      </c>
      <c r="I21" s="17">
        <v>214</v>
      </c>
      <c r="J21" s="16">
        <f t="shared" si="15"/>
        <v>436</v>
      </c>
      <c r="K21" s="14">
        <v>257</v>
      </c>
      <c r="L21" s="17">
        <v>245</v>
      </c>
      <c r="M21" s="16">
        <f t="shared" si="16"/>
        <v>502</v>
      </c>
      <c r="N21" s="14">
        <v>292</v>
      </c>
      <c r="O21" s="17">
        <v>276</v>
      </c>
      <c r="P21" s="16">
        <f t="shared" si="17"/>
        <v>568</v>
      </c>
      <c r="Q21" s="14">
        <v>339</v>
      </c>
      <c r="R21" s="17">
        <v>313</v>
      </c>
      <c r="S21" s="16">
        <f t="shared" si="18"/>
        <v>652</v>
      </c>
      <c r="T21" s="14">
        <v>392</v>
      </c>
      <c r="U21" s="17">
        <v>335</v>
      </c>
      <c r="V21" s="16">
        <f t="shared" si="19"/>
        <v>727</v>
      </c>
      <c r="W21" s="14">
        <v>471</v>
      </c>
      <c r="X21" s="17">
        <v>354</v>
      </c>
      <c r="Y21" s="16">
        <f t="shared" si="20"/>
        <v>825</v>
      </c>
      <c r="Z21" s="14">
        <v>491</v>
      </c>
      <c r="AA21" s="17">
        <v>385</v>
      </c>
      <c r="AB21" s="16">
        <f t="shared" si="21"/>
        <v>876</v>
      </c>
      <c r="AC21" s="14">
        <v>484</v>
      </c>
      <c r="AD21" s="17">
        <v>405</v>
      </c>
      <c r="AE21" s="16">
        <f t="shared" si="22"/>
        <v>889</v>
      </c>
      <c r="AF21" s="14">
        <v>546</v>
      </c>
      <c r="AG21" s="17">
        <v>427</v>
      </c>
      <c r="AH21" s="16">
        <f t="shared" si="23"/>
        <v>973</v>
      </c>
      <c r="AI21" s="29">
        <f t="shared" si="24"/>
        <v>0.49233128834355827</v>
      </c>
    </row>
    <row r="22" spans="1:35" x14ac:dyDescent="0.2">
      <c r="A22" s="13" t="s">
        <v>9</v>
      </c>
      <c r="B22" s="14">
        <v>215</v>
      </c>
      <c r="C22" s="17">
        <v>77</v>
      </c>
      <c r="D22" s="16">
        <f t="shared" si="13"/>
        <v>292</v>
      </c>
      <c r="E22" s="14">
        <v>256</v>
      </c>
      <c r="F22" s="17">
        <v>85</v>
      </c>
      <c r="G22" s="16">
        <f t="shared" si="14"/>
        <v>341</v>
      </c>
      <c r="H22" s="14">
        <v>330</v>
      </c>
      <c r="I22" s="17">
        <v>102</v>
      </c>
      <c r="J22" s="16">
        <f t="shared" si="15"/>
        <v>432</v>
      </c>
      <c r="K22" s="14">
        <v>326</v>
      </c>
      <c r="L22" s="17">
        <v>85</v>
      </c>
      <c r="M22" s="16">
        <f t="shared" si="16"/>
        <v>411</v>
      </c>
      <c r="N22" s="14">
        <v>351</v>
      </c>
      <c r="O22" s="17">
        <v>73</v>
      </c>
      <c r="P22" s="16">
        <f t="shared" si="17"/>
        <v>424</v>
      </c>
      <c r="Q22" s="14">
        <v>418</v>
      </c>
      <c r="R22" s="17">
        <v>81</v>
      </c>
      <c r="S22" s="16">
        <f t="shared" si="18"/>
        <v>499</v>
      </c>
      <c r="T22" s="14">
        <v>438</v>
      </c>
      <c r="U22" s="17">
        <v>66</v>
      </c>
      <c r="V22" s="16">
        <f t="shared" si="19"/>
        <v>504</v>
      </c>
      <c r="W22" s="14">
        <v>453</v>
      </c>
      <c r="X22" s="17">
        <v>60</v>
      </c>
      <c r="Y22" s="16">
        <f t="shared" si="20"/>
        <v>513</v>
      </c>
      <c r="Z22" s="14">
        <v>405</v>
      </c>
      <c r="AA22" s="17">
        <v>66</v>
      </c>
      <c r="AB22" s="16">
        <f t="shared" si="21"/>
        <v>471</v>
      </c>
      <c r="AC22" s="14">
        <v>404</v>
      </c>
      <c r="AD22" s="17">
        <v>70</v>
      </c>
      <c r="AE22" s="16">
        <f t="shared" si="22"/>
        <v>474</v>
      </c>
      <c r="AF22" s="14">
        <v>328</v>
      </c>
      <c r="AG22" s="17">
        <v>66</v>
      </c>
      <c r="AH22" s="16">
        <f t="shared" si="23"/>
        <v>394</v>
      </c>
      <c r="AI22" s="29">
        <f t="shared" si="24"/>
        <v>-0.21042084168336672</v>
      </c>
    </row>
    <row r="23" spans="1:35" x14ac:dyDescent="0.2">
      <c r="A23" s="18" t="s">
        <v>8</v>
      </c>
      <c r="B23" s="14">
        <v>740</v>
      </c>
      <c r="C23" s="17">
        <v>128</v>
      </c>
      <c r="D23" s="16">
        <f t="shared" si="13"/>
        <v>868</v>
      </c>
      <c r="E23" s="14">
        <v>754</v>
      </c>
      <c r="F23" s="17">
        <v>170</v>
      </c>
      <c r="G23" s="16">
        <f t="shared" si="14"/>
        <v>924</v>
      </c>
      <c r="H23" s="14">
        <v>720</v>
      </c>
      <c r="I23" s="17">
        <v>210</v>
      </c>
      <c r="J23" s="16">
        <f t="shared" si="15"/>
        <v>930</v>
      </c>
      <c r="K23" s="14">
        <v>743</v>
      </c>
      <c r="L23" s="17">
        <v>223</v>
      </c>
      <c r="M23" s="16">
        <f t="shared" si="16"/>
        <v>966</v>
      </c>
      <c r="N23" s="14">
        <v>755</v>
      </c>
      <c r="O23" s="17">
        <v>200</v>
      </c>
      <c r="P23" s="16">
        <f t="shared" si="17"/>
        <v>955</v>
      </c>
      <c r="Q23" s="14">
        <v>641</v>
      </c>
      <c r="R23" s="17">
        <v>148</v>
      </c>
      <c r="S23" s="16">
        <f t="shared" si="18"/>
        <v>789</v>
      </c>
      <c r="T23" s="14">
        <v>614</v>
      </c>
      <c r="U23" s="17">
        <v>116</v>
      </c>
      <c r="V23" s="16">
        <f t="shared" si="19"/>
        <v>730</v>
      </c>
      <c r="W23" s="14">
        <v>466</v>
      </c>
      <c r="X23" s="17">
        <v>72</v>
      </c>
      <c r="Y23" s="16">
        <f t="shared" si="20"/>
        <v>538</v>
      </c>
      <c r="Z23" s="14">
        <v>430</v>
      </c>
      <c r="AA23" s="17">
        <v>53</v>
      </c>
      <c r="AB23" s="16">
        <f t="shared" si="21"/>
        <v>483</v>
      </c>
      <c r="AC23" s="14">
        <v>390</v>
      </c>
      <c r="AD23" s="17">
        <v>80</v>
      </c>
      <c r="AE23" s="16">
        <f t="shared" si="22"/>
        <v>470</v>
      </c>
      <c r="AF23" s="14">
        <v>360</v>
      </c>
      <c r="AG23" s="17">
        <v>101</v>
      </c>
      <c r="AH23" s="16">
        <f t="shared" si="23"/>
        <v>461</v>
      </c>
      <c r="AI23" s="29">
        <f t="shared" si="24"/>
        <v>-0.41571609632446133</v>
      </c>
    </row>
    <row r="24" spans="1:35" x14ac:dyDescent="0.2">
      <c r="A24" s="18" t="s">
        <v>31</v>
      </c>
      <c r="B24" s="14"/>
      <c r="C24" s="17"/>
      <c r="D24" s="16"/>
      <c r="E24" s="14"/>
      <c r="F24" s="17"/>
      <c r="G24" s="16"/>
      <c r="H24" s="14"/>
      <c r="I24" s="17"/>
      <c r="J24" s="16"/>
      <c r="K24" s="14"/>
      <c r="L24" s="17">
        <v>0</v>
      </c>
      <c r="M24" s="16">
        <f t="shared" si="16"/>
        <v>0</v>
      </c>
      <c r="N24" s="14"/>
      <c r="O24" s="17"/>
      <c r="P24" s="16">
        <f t="shared" ref="P24" si="25">SUM(N24:O24)</f>
        <v>0</v>
      </c>
      <c r="Q24" s="14">
        <v>0</v>
      </c>
      <c r="R24" s="17">
        <v>0</v>
      </c>
      <c r="S24" s="16">
        <f t="shared" ref="S24:S27" si="26">SUM(Q24:R24)</f>
        <v>0</v>
      </c>
      <c r="T24" s="14">
        <v>0</v>
      </c>
      <c r="U24" s="17">
        <v>0</v>
      </c>
      <c r="V24" s="16">
        <f t="shared" ref="V24:V27" si="27">SUM(T24:U24)</f>
        <v>0</v>
      </c>
      <c r="W24" s="14">
        <v>0</v>
      </c>
      <c r="X24" s="17">
        <v>0</v>
      </c>
      <c r="Y24" s="16">
        <f>SUM(W24:X24)</f>
        <v>0</v>
      </c>
      <c r="Z24" s="14"/>
      <c r="AA24" s="17"/>
      <c r="AB24" s="16">
        <f>SUM(Z24:AA24)</f>
        <v>0</v>
      </c>
      <c r="AC24" s="14">
        <v>0</v>
      </c>
      <c r="AD24" s="17">
        <v>0</v>
      </c>
      <c r="AE24" s="16">
        <f>SUM(AC24:AD24)</f>
        <v>0</v>
      </c>
      <c r="AF24" s="14">
        <v>0</v>
      </c>
      <c r="AG24" s="17">
        <v>0</v>
      </c>
      <c r="AH24" s="16">
        <f>SUM(AF24:AG24)</f>
        <v>0</v>
      </c>
      <c r="AI24" s="29"/>
    </row>
    <row r="25" spans="1:35" x14ac:dyDescent="0.2">
      <c r="A25" s="18" t="s">
        <v>10</v>
      </c>
      <c r="B25" s="14">
        <v>238</v>
      </c>
      <c r="C25" s="17">
        <v>0</v>
      </c>
      <c r="D25" s="16">
        <f t="shared" si="13"/>
        <v>238</v>
      </c>
      <c r="E25" s="14">
        <v>236</v>
      </c>
      <c r="F25" s="17">
        <v>0</v>
      </c>
      <c r="G25" s="16">
        <f t="shared" si="14"/>
        <v>236</v>
      </c>
      <c r="H25" s="14">
        <v>231</v>
      </c>
      <c r="I25" s="17">
        <v>0</v>
      </c>
      <c r="J25" s="16">
        <f t="shared" si="15"/>
        <v>231</v>
      </c>
      <c r="K25" s="14">
        <v>192</v>
      </c>
      <c r="L25" s="17">
        <v>0</v>
      </c>
      <c r="M25" s="16">
        <f t="shared" si="16"/>
        <v>192</v>
      </c>
      <c r="N25" s="14">
        <v>182</v>
      </c>
      <c r="O25" s="17">
        <v>0</v>
      </c>
      <c r="P25" s="16">
        <f t="shared" ref="P25:P26" si="28">SUM(N25:O25)</f>
        <v>182</v>
      </c>
      <c r="Q25" s="14">
        <v>204</v>
      </c>
      <c r="R25" s="17">
        <v>0</v>
      </c>
      <c r="S25" s="16">
        <f t="shared" si="26"/>
        <v>204</v>
      </c>
      <c r="T25" s="14">
        <v>170</v>
      </c>
      <c r="U25" s="17"/>
      <c r="V25" s="16">
        <f t="shared" si="27"/>
        <v>170</v>
      </c>
      <c r="W25" s="14">
        <v>162</v>
      </c>
      <c r="X25" s="17">
        <v>0</v>
      </c>
      <c r="Y25" s="16">
        <f t="shared" ref="Y25:Y27" si="29">SUM(W25:X25)</f>
        <v>162</v>
      </c>
      <c r="Z25" s="14">
        <v>145</v>
      </c>
      <c r="AA25" s="17">
        <v>0</v>
      </c>
      <c r="AB25" s="16">
        <f t="shared" ref="AB25:AB27" si="30">SUM(Z25:AA25)</f>
        <v>145</v>
      </c>
      <c r="AC25" s="14">
        <v>123</v>
      </c>
      <c r="AD25" s="17">
        <v>0</v>
      </c>
      <c r="AE25" s="16">
        <f t="shared" ref="AE25:AE27" si="31">SUM(AC25:AD25)</f>
        <v>123</v>
      </c>
      <c r="AF25" s="14">
        <v>121</v>
      </c>
      <c r="AG25" s="17">
        <v>0</v>
      </c>
      <c r="AH25" s="16">
        <f t="shared" ref="AH25:AH27" si="32">SUM(AF25:AG25)</f>
        <v>121</v>
      </c>
      <c r="AI25" s="29">
        <f t="shared" si="24"/>
        <v>-0.40686274509803921</v>
      </c>
    </row>
    <row r="26" spans="1:35" x14ac:dyDescent="0.2">
      <c r="A26" s="13" t="s">
        <v>11</v>
      </c>
      <c r="B26" s="14">
        <v>315</v>
      </c>
      <c r="C26" s="17">
        <v>0</v>
      </c>
      <c r="D26" s="16">
        <f t="shared" si="13"/>
        <v>315</v>
      </c>
      <c r="E26" s="14">
        <v>403</v>
      </c>
      <c r="F26" s="17">
        <v>0</v>
      </c>
      <c r="G26" s="16">
        <f t="shared" si="14"/>
        <v>403</v>
      </c>
      <c r="H26" s="14">
        <v>354</v>
      </c>
      <c r="I26" s="17"/>
      <c r="J26" s="16">
        <f t="shared" si="15"/>
        <v>354</v>
      </c>
      <c r="K26" s="14">
        <v>377</v>
      </c>
      <c r="L26" s="17"/>
      <c r="M26" s="16">
        <f t="shared" si="16"/>
        <v>377</v>
      </c>
      <c r="N26" s="14">
        <v>376</v>
      </c>
      <c r="O26" s="17"/>
      <c r="P26" s="16">
        <f t="shared" si="28"/>
        <v>376</v>
      </c>
      <c r="Q26" s="14">
        <v>397</v>
      </c>
      <c r="R26" s="17">
        <v>0</v>
      </c>
      <c r="S26" s="16">
        <f t="shared" si="26"/>
        <v>397</v>
      </c>
      <c r="T26" s="14">
        <v>342</v>
      </c>
      <c r="U26" s="17"/>
      <c r="V26" s="16">
        <f t="shared" si="27"/>
        <v>342</v>
      </c>
      <c r="W26" s="14">
        <v>357</v>
      </c>
      <c r="X26" s="17">
        <v>0</v>
      </c>
      <c r="Y26" s="16">
        <f t="shared" si="29"/>
        <v>357</v>
      </c>
      <c r="Z26" s="14">
        <v>292</v>
      </c>
      <c r="AA26" s="17">
        <v>0</v>
      </c>
      <c r="AB26" s="16">
        <f t="shared" si="30"/>
        <v>292</v>
      </c>
      <c r="AC26" s="14">
        <v>307</v>
      </c>
      <c r="AD26" s="17">
        <v>0</v>
      </c>
      <c r="AE26" s="16">
        <f t="shared" si="31"/>
        <v>307</v>
      </c>
      <c r="AF26" s="14">
        <f>275+5</f>
        <v>280</v>
      </c>
      <c r="AG26" s="17">
        <v>0</v>
      </c>
      <c r="AH26" s="16">
        <f t="shared" si="32"/>
        <v>280</v>
      </c>
      <c r="AI26" s="29">
        <f t="shared" si="24"/>
        <v>-0.29471032745591941</v>
      </c>
    </row>
    <row r="27" spans="1:35" ht="13.5" thickBot="1" x14ac:dyDescent="0.25">
      <c r="A27" s="19" t="s">
        <v>3</v>
      </c>
      <c r="B27" s="27">
        <f>SUM(B18:B26)</f>
        <v>3441</v>
      </c>
      <c r="C27" s="21">
        <f>SUM(C18:C26)</f>
        <v>2387</v>
      </c>
      <c r="D27" s="22">
        <f t="shared" si="13"/>
        <v>5828</v>
      </c>
      <c r="E27" s="27">
        <f>SUM(E18:E26)</f>
        <v>3527</v>
      </c>
      <c r="F27" s="21">
        <f>SUM(F18:F26)</f>
        <v>2172</v>
      </c>
      <c r="G27" s="21">
        <f>SUM(G18:G26)</f>
        <v>5699</v>
      </c>
      <c r="H27" s="27">
        <f>SUM(H18:H26)</f>
        <v>3617</v>
      </c>
      <c r="I27" s="21">
        <f>SUM(I18:I26)</f>
        <v>2070</v>
      </c>
      <c r="J27" s="22">
        <f t="shared" si="15"/>
        <v>5687</v>
      </c>
      <c r="K27" s="27">
        <f t="shared" ref="K27:R27" si="33">SUM(K18:K26)</f>
        <v>3800</v>
      </c>
      <c r="L27" s="21">
        <f t="shared" si="33"/>
        <v>2039</v>
      </c>
      <c r="M27" s="21">
        <f t="shared" si="33"/>
        <v>5839</v>
      </c>
      <c r="N27" s="27">
        <f t="shared" si="33"/>
        <v>3875</v>
      </c>
      <c r="O27" s="21">
        <f t="shared" si="33"/>
        <v>2008</v>
      </c>
      <c r="P27" s="21">
        <f t="shared" si="33"/>
        <v>5883</v>
      </c>
      <c r="Q27" s="27">
        <f t="shared" si="33"/>
        <v>4020</v>
      </c>
      <c r="R27" s="21">
        <f t="shared" si="33"/>
        <v>1877</v>
      </c>
      <c r="S27" s="22">
        <f t="shared" si="26"/>
        <v>5897</v>
      </c>
      <c r="T27" s="27">
        <f t="shared" ref="T27:U27" si="34">SUM(T18:T26)</f>
        <v>4055</v>
      </c>
      <c r="U27" s="21">
        <f t="shared" si="34"/>
        <v>1866</v>
      </c>
      <c r="V27" s="22">
        <f t="shared" si="27"/>
        <v>5921</v>
      </c>
      <c r="W27" s="27">
        <f t="shared" ref="W27:X27" si="35">SUM(W18:W26)</f>
        <v>3906</v>
      </c>
      <c r="X27" s="21">
        <f t="shared" si="35"/>
        <v>1780</v>
      </c>
      <c r="Y27" s="22">
        <f t="shared" si="29"/>
        <v>5686</v>
      </c>
      <c r="Z27" s="27">
        <f t="shared" ref="Z27:AA27" si="36">SUM(Z18:Z26)</f>
        <v>3600</v>
      </c>
      <c r="AA27" s="21">
        <f t="shared" si="36"/>
        <v>1705</v>
      </c>
      <c r="AB27" s="22">
        <f t="shared" si="30"/>
        <v>5305</v>
      </c>
      <c r="AC27" s="27">
        <f t="shared" ref="AC27:AD27" si="37">SUM(AC18:AC26)</f>
        <v>3352</v>
      </c>
      <c r="AD27" s="21">
        <f t="shared" si="37"/>
        <v>1623</v>
      </c>
      <c r="AE27" s="22">
        <f t="shared" si="31"/>
        <v>4975</v>
      </c>
      <c r="AF27" s="27">
        <f t="shared" ref="AF27:AG27" si="38">SUM(AF18:AF26)</f>
        <v>3143</v>
      </c>
      <c r="AG27" s="21">
        <f t="shared" si="38"/>
        <v>1561</v>
      </c>
      <c r="AH27" s="22">
        <f t="shared" si="32"/>
        <v>4704</v>
      </c>
      <c r="AI27" s="30">
        <f t="shared" si="24"/>
        <v>-0.20230625741902664</v>
      </c>
    </row>
    <row r="28" spans="1:35" ht="13.5" thickTop="1" x14ac:dyDescent="0.2">
      <c r="A28" s="1"/>
      <c r="T28" s="100"/>
      <c r="W28" s="100"/>
      <c r="Z28" s="100"/>
      <c r="AC28" s="100"/>
      <c r="AF28" s="100"/>
    </row>
    <row r="29" spans="1:35" ht="13.5" thickBot="1" x14ac:dyDescent="0.25">
      <c r="A29" s="1" t="s">
        <v>3</v>
      </c>
    </row>
    <row r="30" spans="1:35" ht="13.5" customHeight="1" thickTop="1" x14ac:dyDescent="0.2">
      <c r="A30" s="112"/>
      <c r="B30" s="109">
        <v>2008</v>
      </c>
      <c r="C30" s="110"/>
      <c r="D30" s="111"/>
      <c r="E30" s="109">
        <v>2009</v>
      </c>
      <c r="F30" s="110"/>
      <c r="G30" s="111"/>
      <c r="H30" s="109">
        <v>2010</v>
      </c>
      <c r="I30" s="110"/>
      <c r="J30" s="111"/>
      <c r="K30" s="109">
        <v>2011</v>
      </c>
      <c r="L30" s="110"/>
      <c r="M30" s="111"/>
      <c r="N30" s="109">
        <v>2012</v>
      </c>
      <c r="O30" s="110"/>
      <c r="P30" s="111"/>
      <c r="Q30" s="109">
        <v>2013</v>
      </c>
      <c r="R30" s="110"/>
      <c r="S30" s="111"/>
      <c r="T30" s="109">
        <v>2014</v>
      </c>
      <c r="U30" s="110"/>
      <c r="V30" s="111"/>
      <c r="W30" s="109">
        <v>2015</v>
      </c>
      <c r="X30" s="110"/>
      <c r="Y30" s="111"/>
      <c r="Z30" s="109">
        <v>2016</v>
      </c>
      <c r="AA30" s="110"/>
      <c r="AB30" s="111"/>
      <c r="AC30" s="109">
        <v>2017</v>
      </c>
      <c r="AD30" s="110"/>
      <c r="AE30" s="111"/>
      <c r="AF30" s="109">
        <v>2018</v>
      </c>
      <c r="AG30" s="110"/>
      <c r="AH30" s="111"/>
      <c r="AI30" s="107" t="s">
        <v>39</v>
      </c>
    </row>
    <row r="31" spans="1:35" ht="13.5" thickBot="1" x14ac:dyDescent="0.25">
      <c r="A31" s="113"/>
      <c r="B31" s="4" t="s">
        <v>1</v>
      </c>
      <c r="C31" s="7" t="s">
        <v>2</v>
      </c>
      <c r="D31" s="6" t="s">
        <v>3</v>
      </c>
      <c r="E31" s="4" t="s">
        <v>1</v>
      </c>
      <c r="F31" s="7" t="s">
        <v>2</v>
      </c>
      <c r="G31" s="6" t="s">
        <v>3</v>
      </c>
      <c r="H31" s="4" t="s">
        <v>1</v>
      </c>
      <c r="I31" s="7" t="s">
        <v>2</v>
      </c>
      <c r="J31" s="6" t="s">
        <v>3</v>
      </c>
      <c r="K31" s="4" t="s">
        <v>1</v>
      </c>
      <c r="L31" s="7" t="s">
        <v>2</v>
      </c>
      <c r="M31" s="6" t="s">
        <v>3</v>
      </c>
      <c r="N31" s="4" t="s">
        <v>1</v>
      </c>
      <c r="O31" s="7" t="s">
        <v>2</v>
      </c>
      <c r="P31" s="6" t="s">
        <v>3</v>
      </c>
      <c r="Q31" s="4" t="s">
        <v>1</v>
      </c>
      <c r="R31" s="7" t="s">
        <v>2</v>
      </c>
      <c r="S31" s="6" t="s">
        <v>3</v>
      </c>
      <c r="T31" s="4" t="s">
        <v>1</v>
      </c>
      <c r="U31" s="7" t="s">
        <v>2</v>
      </c>
      <c r="V31" s="6" t="s">
        <v>3</v>
      </c>
      <c r="W31" s="4" t="s">
        <v>1</v>
      </c>
      <c r="X31" s="7" t="s">
        <v>2</v>
      </c>
      <c r="Y31" s="6" t="s">
        <v>3</v>
      </c>
      <c r="Z31" s="4" t="s">
        <v>1</v>
      </c>
      <c r="AA31" s="7" t="s">
        <v>2</v>
      </c>
      <c r="AB31" s="6" t="s">
        <v>3</v>
      </c>
      <c r="AC31" s="4" t="s">
        <v>1</v>
      </c>
      <c r="AD31" s="7" t="s">
        <v>2</v>
      </c>
      <c r="AE31" s="6" t="s">
        <v>3</v>
      </c>
      <c r="AF31" s="4" t="s">
        <v>1</v>
      </c>
      <c r="AG31" s="7" t="s">
        <v>2</v>
      </c>
      <c r="AH31" s="6" t="s">
        <v>3</v>
      </c>
      <c r="AI31" s="108"/>
    </row>
    <row r="32" spans="1:35" x14ac:dyDescent="0.2">
      <c r="A32" s="8" t="s">
        <v>4</v>
      </c>
      <c r="B32" s="9">
        <f t="shared" ref="B32:C37" si="39">B4+B18</f>
        <v>4793</v>
      </c>
      <c r="C32" s="10">
        <f t="shared" si="39"/>
        <v>342</v>
      </c>
      <c r="D32" s="11">
        <f>SUM(B32:C32)</f>
        <v>5135</v>
      </c>
      <c r="E32" s="9">
        <f t="shared" ref="E32:G37" si="40">E4+E18</f>
        <v>5144</v>
      </c>
      <c r="F32" s="10">
        <f t="shared" si="40"/>
        <v>391</v>
      </c>
      <c r="G32" s="10">
        <f t="shared" si="40"/>
        <v>5535</v>
      </c>
      <c r="H32" s="9">
        <f t="shared" ref="H32:J37" si="41">H4+H18</f>
        <v>5711</v>
      </c>
      <c r="I32" s="10">
        <f t="shared" si="41"/>
        <v>417</v>
      </c>
      <c r="J32" s="10">
        <f t="shared" si="41"/>
        <v>6128</v>
      </c>
      <c r="K32" s="9">
        <f t="shared" ref="K32:M32" si="42">K4+K18</f>
        <v>5914</v>
      </c>
      <c r="L32" s="10">
        <f t="shared" si="42"/>
        <v>423</v>
      </c>
      <c r="M32" s="11">
        <f t="shared" si="42"/>
        <v>6337</v>
      </c>
      <c r="N32" s="9">
        <f t="shared" ref="N32:P32" si="43">N4+N18</f>
        <v>6111</v>
      </c>
      <c r="O32" s="10">
        <f t="shared" si="43"/>
        <v>435</v>
      </c>
      <c r="P32" s="11">
        <f t="shared" si="43"/>
        <v>6546</v>
      </c>
      <c r="Q32" s="9">
        <f t="shared" ref="Q32:R32" si="44">Q4+Q18</f>
        <v>6389</v>
      </c>
      <c r="R32" s="10">
        <f t="shared" si="44"/>
        <v>455</v>
      </c>
      <c r="S32" s="11">
        <f>SUM(Q32:R32)</f>
        <v>6844</v>
      </c>
      <c r="T32" s="9">
        <f t="shared" ref="T32:U32" si="45">T4+T18</f>
        <v>6340</v>
      </c>
      <c r="U32" s="10">
        <f t="shared" si="45"/>
        <v>418</v>
      </c>
      <c r="V32" s="11">
        <f>SUM(T32:U32)</f>
        <v>6758</v>
      </c>
      <c r="W32" s="9">
        <f t="shared" ref="W32:X32" si="46">W4+W18</f>
        <v>6180</v>
      </c>
      <c r="X32" s="10">
        <f t="shared" si="46"/>
        <v>383</v>
      </c>
      <c r="Y32" s="11">
        <f>SUM(W32:X32)</f>
        <v>6563</v>
      </c>
      <c r="Z32" s="9">
        <f t="shared" ref="Z32:AA32" si="47">Z4+Z18</f>
        <v>5917</v>
      </c>
      <c r="AA32" s="10">
        <f t="shared" si="47"/>
        <v>356</v>
      </c>
      <c r="AB32" s="11">
        <f>SUM(Z32:AA32)</f>
        <v>6273</v>
      </c>
      <c r="AC32" s="9">
        <f t="shared" ref="AC32:AD32" si="48">AC4+AC18</f>
        <v>5422</v>
      </c>
      <c r="AD32" s="10">
        <f t="shared" si="48"/>
        <v>348</v>
      </c>
      <c r="AE32" s="11">
        <f>SUM(AC32:AD32)</f>
        <v>5770</v>
      </c>
      <c r="AF32" s="9">
        <f t="shared" ref="AF32:AG32" si="49">AF4+AF18</f>
        <v>5341</v>
      </c>
      <c r="AG32" s="10">
        <f t="shared" si="49"/>
        <v>369</v>
      </c>
      <c r="AH32" s="11">
        <f>SUM(AF32:AG32)</f>
        <v>5710</v>
      </c>
      <c r="AI32" s="28">
        <f t="shared" ref="AI32:AI41" si="50">(AH32-S32)/S32</f>
        <v>-0.16569257744009352</v>
      </c>
    </row>
    <row r="33" spans="1:35" x14ac:dyDescent="0.2">
      <c r="A33" s="18" t="s">
        <v>6</v>
      </c>
      <c r="B33" s="14">
        <f t="shared" si="39"/>
        <v>2160</v>
      </c>
      <c r="C33" s="15">
        <f t="shared" si="39"/>
        <v>503</v>
      </c>
      <c r="D33" s="16">
        <f t="shared" ref="D33:D41" si="51">SUM(B33:C33)</f>
        <v>2663</v>
      </c>
      <c r="E33" s="14">
        <f t="shared" si="40"/>
        <v>2109</v>
      </c>
      <c r="F33" s="15">
        <f t="shared" si="40"/>
        <v>488</v>
      </c>
      <c r="G33" s="15">
        <f t="shared" si="40"/>
        <v>2597</v>
      </c>
      <c r="H33" s="14">
        <f t="shared" si="41"/>
        <v>2068</v>
      </c>
      <c r="I33" s="15">
        <f t="shared" si="41"/>
        <v>478</v>
      </c>
      <c r="J33" s="15">
        <f t="shared" si="41"/>
        <v>2546</v>
      </c>
      <c r="K33" s="14">
        <f t="shared" ref="K33:M33" si="52">K5+K19</f>
        <v>2069</v>
      </c>
      <c r="L33" s="15">
        <f t="shared" si="52"/>
        <v>422</v>
      </c>
      <c r="M33" s="16">
        <f t="shared" si="52"/>
        <v>2491</v>
      </c>
      <c r="N33" s="14">
        <f t="shared" ref="N33:P33" si="53">N5+N19</f>
        <v>2092</v>
      </c>
      <c r="O33" s="15">
        <f t="shared" si="53"/>
        <v>418</v>
      </c>
      <c r="P33" s="16">
        <f t="shared" si="53"/>
        <v>2510</v>
      </c>
      <c r="Q33" s="14">
        <f t="shared" ref="Q33:R33" si="54">Q5+Q19</f>
        <v>2216</v>
      </c>
      <c r="R33" s="15">
        <f t="shared" si="54"/>
        <v>411</v>
      </c>
      <c r="S33" s="16">
        <f t="shared" ref="S33:S41" si="55">SUM(Q33:R33)</f>
        <v>2627</v>
      </c>
      <c r="T33" s="14">
        <f t="shared" ref="T33:U33" si="56">T5+T19</f>
        <v>2360</v>
      </c>
      <c r="U33" s="15">
        <f t="shared" si="56"/>
        <v>466</v>
      </c>
      <c r="V33" s="16">
        <f t="shared" ref="V33:V41" si="57">SUM(T33:U33)</f>
        <v>2826</v>
      </c>
      <c r="W33" s="14">
        <f t="shared" ref="W33:X33" si="58">W5+W19</f>
        <v>2507</v>
      </c>
      <c r="X33" s="15">
        <f t="shared" si="58"/>
        <v>466</v>
      </c>
      <c r="Y33" s="16">
        <f t="shared" ref="Y33:Y41" si="59">SUM(W33:X33)</f>
        <v>2973</v>
      </c>
      <c r="Z33" s="14">
        <f t="shared" ref="Z33:AA33" si="60">Z5+Z19</f>
        <v>2545</v>
      </c>
      <c r="AA33" s="15">
        <f t="shared" si="60"/>
        <v>474</v>
      </c>
      <c r="AB33" s="16">
        <f t="shared" ref="AB33:AB41" si="61">SUM(Z33:AA33)</f>
        <v>3019</v>
      </c>
      <c r="AC33" s="14">
        <f t="shared" ref="AC33:AD33" si="62">AC5+AC19</f>
        <v>2486</v>
      </c>
      <c r="AD33" s="15">
        <f t="shared" si="62"/>
        <v>440</v>
      </c>
      <c r="AE33" s="16">
        <f t="shared" ref="AE33:AE41" si="63">SUM(AC33:AD33)</f>
        <v>2926</v>
      </c>
      <c r="AF33" s="14">
        <f t="shared" ref="AF33:AG33" si="64">AF5+AF19</f>
        <v>2397</v>
      </c>
      <c r="AG33" s="15">
        <f t="shared" si="64"/>
        <v>422</v>
      </c>
      <c r="AH33" s="16">
        <f t="shared" ref="AH33:AH41" si="65">SUM(AF33:AG33)</f>
        <v>2819</v>
      </c>
      <c r="AI33" s="29">
        <f t="shared" si="50"/>
        <v>7.3087171678720975E-2</v>
      </c>
    </row>
    <row r="34" spans="1:35" x14ac:dyDescent="0.2">
      <c r="A34" s="13" t="s">
        <v>5</v>
      </c>
      <c r="B34" s="14">
        <f t="shared" si="39"/>
        <v>1414</v>
      </c>
      <c r="C34" s="15">
        <f t="shared" si="39"/>
        <v>1860</v>
      </c>
      <c r="D34" s="16">
        <f t="shared" si="51"/>
        <v>3274</v>
      </c>
      <c r="E34" s="14">
        <f t="shared" si="40"/>
        <v>1394</v>
      </c>
      <c r="F34" s="15">
        <f t="shared" si="40"/>
        <v>1673</v>
      </c>
      <c r="G34" s="15">
        <f t="shared" si="40"/>
        <v>3067</v>
      </c>
      <c r="H34" s="14">
        <f t="shared" si="41"/>
        <v>1368</v>
      </c>
      <c r="I34" s="15">
        <f t="shared" si="41"/>
        <v>1539</v>
      </c>
      <c r="J34" s="15">
        <f t="shared" si="41"/>
        <v>2907</v>
      </c>
      <c r="K34" s="14">
        <f t="shared" ref="K34:M34" si="66">K6+K20</f>
        <v>1291</v>
      </c>
      <c r="L34" s="15">
        <f t="shared" si="66"/>
        <v>1546</v>
      </c>
      <c r="M34" s="16">
        <f t="shared" si="66"/>
        <v>2837</v>
      </c>
      <c r="N34" s="14">
        <f t="shared" ref="N34:P34" si="67">N6+N20</f>
        <v>1251</v>
      </c>
      <c r="O34" s="15">
        <f t="shared" si="67"/>
        <v>1472</v>
      </c>
      <c r="P34" s="16">
        <f t="shared" si="67"/>
        <v>2723</v>
      </c>
      <c r="Q34" s="14">
        <f t="shared" ref="Q34:R34" si="68">Q6+Q20</f>
        <v>1193</v>
      </c>
      <c r="R34" s="15">
        <f t="shared" si="68"/>
        <v>1343</v>
      </c>
      <c r="S34" s="16">
        <f t="shared" si="55"/>
        <v>2536</v>
      </c>
      <c r="T34" s="14">
        <f t="shared" ref="T34:U34" si="69">T6+T20</f>
        <v>1130</v>
      </c>
      <c r="U34" s="15">
        <f t="shared" si="69"/>
        <v>1245</v>
      </c>
      <c r="V34" s="16">
        <f t="shared" si="57"/>
        <v>2375</v>
      </c>
      <c r="W34" s="14">
        <f t="shared" ref="W34:X34" si="70">W6+W20</f>
        <v>1124</v>
      </c>
      <c r="X34" s="15">
        <f t="shared" si="70"/>
        <v>1134</v>
      </c>
      <c r="Y34" s="16">
        <f t="shared" si="59"/>
        <v>2258</v>
      </c>
      <c r="Z34" s="14">
        <f t="shared" ref="Z34:AA34" si="71">Z6+Z20</f>
        <v>1063</v>
      </c>
      <c r="AA34" s="15">
        <f t="shared" si="71"/>
        <v>1031</v>
      </c>
      <c r="AB34" s="16">
        <f t="shared" si="61"/>
        <v>2094</v>
      </c>
      <c r="AC34" s="14">
        <f t="shared" ref="AC34:AD34" si="72">AC6+AC20</f>
        <v>1027</v>
      </c>
      <c r="AD34" s="15">
        <f t="shared" si="72"/>
        <v>944</v>
      </c>
      <c r="AE34" s="16">
        <f t="shared" si="63"/>
        <v>1971</v>
      </c>
      <c r="AF34" s="14">
        <f t="shared" ref="AF34:AG34" si="73">AF6+AF20</f>
        <v>1008</v>
      </c>
      <c r="AG34" s="15">
        <f t="shared" si="73"/>
        <v>914</v>
      </c>
      <c r="AH34" s="16">
        <f t="shared" si="65"/>
        <v>1922</v>
      </c>
      <c r="AI34" s="29">
        <f t="shared" si="50"/>
        <v>-0.24211356466876971</v>
      </c>
    </row>
    <row r="35" spans="1:35" x14ac:dyDescent="0.2">
      <c r="A35" s="13" t="s">
        <v>7</v>
      </c>
      <c r="B35" s="14">
        <f t="shared" si="39"/>
        <v>957</v>
      </c>
      <c r="C35" s="15">
        <f t="shared" si="39"/>
        <v>448</v>
      </c>
      <c r="D35" s="16">
        <f t="shared" si="51"/>
        <v>1405</v>
      </c>
      <c r="E35" s="14">
        <f t="shared" si="40"/>
        <v>943</v>
      </c>
      <c r="F35" s="15">
        <f t="shared" si="40"/>
        <v>394</v>
      </c>
      <c r="G35" s="15">
        <f t="shared" si="40"/>
        <v>1337</v>
      </c>
      <c r="H35" s="14">
        <f t="shared" si="41"/>
        <v>949</v>
      </c>
      <c r="I35" s="15">
        <f t="shared" si="41"/>
        <v>391</v>
      </c>
      <c r="J35" s="15">
        <f t="shared" si="41"/>
        <v>1340</v>
      </c>
      <c r="K35" s="14">
        <f t="shared" ref="K35:M35" si="74">K7+K21</f>
        <v>1014</v>
      </c>
      <c r="L35" s="15">
        <f t="shared" si="74"/>
        <v>415</v>
      </c>
      <c r="M35" s="16">
        <f t="shared" si="74"/>
        <v>1429</v>
      </c>
      <c r="N35" s="14">
        <f t="shared" ref="N35:P35" si="75">N7+N21</f>
        <v>1196</v>
      </c>
      <c r="O35" s="15">
        <f t="shared" si="75"/>
        <v>473</v>
      </c>
      <c r="P35" s="16">
        <f t="shared" si="75"/>
        <v>1669</v>
      </c>
      <c r="Q35" s="14">
        <f t="shared" ref="Q35:R35" si="76">Q7+Q21</f>
        <v>1395</v>
      </c>
      <c r="R35" s="15">
        <f t="shared" si="76"/>
        <v>538</v>
      </c>
      <c r="S35" s="16">
        <f t="shared" si="55"/>
        <v>1933</v>
      </c>
      <c r="T35" s="14">
        <f t="shared" ref="T35:U35" si="77">T7+T21</f>
        <v>1719</v>
      </c>
      <c r="U35" s="15">
        <f t="shared" si="77"/>
        <v>563</v>
      </c>
      <c r="V35" s="16">
        <f t="shared" si="57"/>
        <v>2282</v>
      </c>
      <c r="W35" s="14">
        <f t="shared" ref="W35:X35" si="78">W7+W21</f>
        <v>2116</v>
      </c>
      <c r="X35" s="15">
        <f t="shared" si="78"/>
        <v>616</v>
      </c>
      <c r="Y35" s="16">
        <f t="shared" si="59"/>
        <v>2732</v>
      </c>
      <c r="Z35" s="14">
        <f t="shared" ref="Z35:AA35" si="79">Z7+Z21</f>
        <v>2436</v>
      </c>
      <c r="AA35" s="15">
        <f t="shared" si="79"/>
        <v>677</v>
      </c>
      <c r="AB35" s="16">
        <f t="shared" si="61"/>
        <v>3113</v>
      </c>
      <c r="AC35" s="14">
        <f t="shared" ref="AC35:AD35" si="80">AC7+AC21</f>
        <v>2608</v>
      </c>
      <c r="AD35" s="15">
        <f t="shared" si="80"/>
        <v>736</v>
      </c>
      <c r="AE35" s="16">
        <f t="shared" si="63"/>
        <v>3344</v>
      </c>
      <c r="AF35" s="14">
        <f t="shared" ref="AF35:AG35" si="81">AF7+AF21</f>
        <v>2779</v>
      </c>
      <c r="AG35" s="15">
        <f t="shared" si="81"/>
        <v>815</v>
      </c>
      <c r="AH35" s="16">
        <f t="shared" si="65"/>
        <v>3594</v>
      </c>
      <c r="AI35" s="29">
        <f t="shared" si="50"/>
        <v>0.859286083807553</v>
      </c>
    </row>
    <row r="36" spans="1:35" x14ac:dyDescent="0.2">
      <c r="A36" s="13" t="s">
        <v>9</v>
      </c>
      <c r="B36" s="14">
        <f t="shared" si="39"/>
        <v>1162</v>
      </c>
      <c r="C36" s="15">
        <f t="shared" si="39"/>
        <v>268</v>
      </c>
      <c r="D36" s="16">
        <f t="shared" si="51"/>
        <v>1430</v>
      </c>
      <c r="E36" s="14">
        <f t="shared" si="40"/>
        <v>1461</v>
      </c>
      <c r="F36" s="15">
        <f t="shared" si="40"/>
        <v>280</v>
      </c>
      <c r="G36" s="15">
        <f t="shared" si="40"/>
        <v>1741</v>
      </c>
      <c r="H36" s="14">
        <f t="shared" si="41"/>
        <v>1690</v>
      </c>
      <c r="I36" s="15">
        <f t="shared" si="41"/>
        <v>289</v>
      </c>
      <c r="J36" s="15">
        <f t="shared" si="41"/>
        <v>1979</v>
      </c>
      <c r="K36" s="14">
        <f t="shared" ref="K36:M36" si="82">K8+K22</f>
        <v>1801</v>
      </c>
      <c r="L36" s="15">
        <f t="shared" si="82"/>
        <v>250</v>
      </c>
      <c r="M36" s="16">
        <f t="shared" si="82"/>
        <v>2051</v>
      </c>
      <c r="N36" s="14">
        <f t="shared" ref="N36:P36" si="83">N8+N22</f>
        <v>1979</v>
      </c>
      <c r="O36" s="15">
        <f t="shared" si="83"/>
        <v>241</v>
      </c>
      <c r="P36" s="16">
        <f t="shared" si="83"/>
        <v>2220</v>
      </c>
      <c r="Q36" s="14">
        <f t="shared" ref="Q36:R36" si="84">Q8+Q22</f>
        <v>2072</v>
      </c>
      <c r="R36" s="15">
        <f t="shared" si="84"/>
        <v>260</v>
      </c>
      <c r="S36" s="16">
        <f t="shared" si="55"/>
        <v>2332</v>
      </c>
      <c r="T36" s="14">
        <f t="shared" ref="T36:U36" si="85">T8+T22</f>
        <v>2180</v>
      </c>
      <c r="U36" s="15">
        <f t="shared" si="85"/>
        <v>260</v>
      </c>
      <c r="V36" s="16">
        <f t="shared" si="57"/>
        <v>2440</v>
      </c>
      <c r="W36" s="14">
        <f t="shared" ref="W36:X36" si="86">W8+W22</f>
        <v>2174</v>
      </c>
      <c r="X36" s="15">
        <f t="shared" si="86"/>
        <v>255</v>
      </c>
      <c r="Y36" s="16">
        <f t="shared" si="59"/>
        <v>2429</v>
      </c>
      <c r="Z36" s="14">
        <f t="shared" ref="Z36:AA36" si="87">Z8+Z22</f>
        <v>2050</v>
      </c>
      <c r="AA36" s="15">
        <f t="shared" si="87"/>
        <v>262</v>
      </c>
      <c r="AB36" s="16">
        <f t="shared" si="61"/>
        <v>2312</v>
      </c>
      <c r="AC36" s="14">
        <f t="shared" ref="AC36:AD36" si="88">AC8+AC22</f>
        <v>1969</v>
      </c>
      <c r="AD36" s="15">
        <f t="shared" si="88"/>
        <v>258</v>
      </c>
      <c r="AE36" s="16">
        <f t="shared" si="63"/>
        <v>2227</v>
      </c>
      <c r="AF36" s="14">
        <f t="shared" ref="AF36:AG36" si="89">AF8+AF22</f>
        <v>1874</v>
      </c>
      <c r="AG36" s="15">
        <f t="shared" si="89"/>
        <v>261</v>
      </c>
      <c r="AH36" s="16">
        <f t="shared" si="65"/>
        <v>2135</v>
      </c>
      <c r="AI36" s="29">
        <f t="shared" si="50"/>
        <v>-8.4476843910806176E-2</v>
      </c>
    </row>
    <row r="37" spans="1:35" x14ac:dyDescent="0.2">
      <c r="A37" s="18" t="s">
        <v>8</v>
      </c>
      <c r="B37" s="14">
        <f t="shared" si="39"/>
        <v>1991</v>
      </c>
      <c r="C37" s="15">
        <f t="shared" si="39"/>
        <v>231</v>
      </c>
      <c r="D37" s="16">
        <f t="shared" si="51"/>
        <v>2222</v>
      </c>
      <c r="E37" s="14">
        <f t="shared" si="40"/>
        <v>2094</v>
      </c>
      <c r="F37" s="15">
        <f t="shared" si="40"/>
        <v>292</v>
      </c>
      <c r="G37" s="15">
        <f t="shared" si="40"/>
        <v>2386</v>
      </c>
      <c r="H37" s="14">
        <f t="shared" si="41"/>
        <v>1794</v>
      </c>
      <c r="I37" s="15">
        <f t="shared" si="41"/>
        <v>300</v>
      </c>
      <c r="J37" s="15">
        <f t="shared" si="41"/>
        <v>2094</v>
      </c>
      <c r="K37" s="14">
        <f t="shared" ref="K37:M37" si="90">K9+K23</f>
        <v>1786</v>
      </c>
      <c r="L37" s="15">
        <f t="shared" si="90"/>
        <v>321</v>
      </c>
      <c r="M37" s="16">
        <f t="shared" si="90"/>
        <v>2107</v>
      </c>
      <c r="N37" s="14">
        <f t="shared" ref="N37:P38" si="91">N9+N23</f>
        <v>1725</v>
      </c>
      <c r="O37" s="15">
        <f t="shared" si="91"/>
        <v>287</v>
      </c>
      <c r="P37" s="16">
        <f t="shared" si="91"/>
        <v>2012</v>
      </c>
      <c r="Q37" s="14">
        <f t="shared" ref="Q37:R37" si="92">Q9+Q23</f>
        <v>1636</v>
      </c>
      <c r="R37" s="15">
        <f t="shared" si="92"/>
        <v>258</v>
      </c>
      <c r="S37" s="16">
        <f t="shared" si="55"/>
        <v>1894</v>
      </c>
      <c r="T37" s="14">
        <f t="shared" ref="T37:U38" si="93">T9+T23</f>
        <v>1605</v>
      </c>
      <c r="U37" s="15">
        <f t="shared" si="93"/>
        <v>226</v>
      </c>
      <c r="V37" s="16">
        <f t="shared" si="57"/>
        <v>1831</v>
      </c>
      <c r="W37" s="14">
        <f t="shared" ref="W37:X37" si="94">W9+W23</f>
        <v>1490</v>
      </c>
      <c r="X37" s="15">
        <f t="shared" si="94"/>
        <v>222</v>
      </c>
      <c r="Y37" s="16">
        <f t="shared" si="59"/>
        <v>1712</v>
      </c>
      <c r="Z37" s="14">
        <f t="shared" ref="Z37:AA38" si="95">Z9+Z23</f>
        <v>1475</v>
      </c>
      <c r="AA37" s="15">
        <f t="shared" si="95"/>
        <v>201</v>
      </c>
      <c r="AB37" s="16">
        <f t="shared" si="61"/>
        <v>1676</v>
      </c>
      <c r="AC37" s="14">
        <f t="shared" ref="AC37:AD37" si="96">AC9+AC23</f>
        <v>1343</v>
      </c>
      <c r="AD37" s="15">
        <f t="shared" si="96"/>
        <v>231</v>
      </c>
      <c r="AE37" s="16">
        <f t="shared" si="63"/>
        <v>1574</v>
      </c>
      <c r="AF37" s="14">
        <f t="shared" ref="AF37:AG38" si="97">AF9+AF23</f>
        <v>1328</v>
      </c>
      <c r="AG37" s="15">
        <f t="shared" si="97"/>
        <v>235</v>
      </c>
      <c r="AH37" s="16">
        <f t="shared" si="65"/>
        <v>1563</v>
      </c>
      <c r="AI37" s="29">
        <f t="shared" si="50"/>
        <v>-0.17476240760295669</v>
      </c>
    </row>
    <row r="38" spans="1:35" x14ac:dyDescent="0.2">
      <c r="A38" s="18" t="s">
        <v>31</v>
      </c>
      <c r="B38" s="14"/>
      <c r="C38" s="15"/>
      <c r="D38" s="16"/>
      <c r="E38" s="14"/>
      <c r="F38" s="15"/>
      <c r="G38" s="16"/>
      <c r="H38" s="14"/>
      <c r="I38" s="15"/>
      <c r="J38" s="16"/>
      <c r="K38" s="14"/>
      <c r="L38" s="15">
        <f>L10+L24</f>
        <v>50</v>
      </c>
      <c r="M38" s="16">
        <f>SUM(K38:L38)</f>
        <v>50</v>
      </c>
      <c r="N38" s="14"/>
      <c r="O38" s="15">
        <f t="shared" si="91"/>
        <v>124</v>
      </c>
      <c r="P38" s="16">
        <f>SUM(N38:O38)</f>
        <v>124</v>
      </c>
      <c r="Q38" s="14"/>
      <c r="R38" s="15">
        <f t="shared" ref="R38" si="98">R10+R24</f>
        <v>223</v>
      </c>
      <c r="S38" s="16">
        <f t="shared" si="55"/>
        <v>223</v>
      </c>
      <c r="T38" s="14"/>
      <c r="U38" s="15">
        <f t="shared" si="93"/>
        <v>317</v>
      </c>
      <c r="V38" s="16">
        <f t="shared" si="57"/>
        <v>317</v>
      </c>
      <c r="W38" s="14"/>
      <c r="X38" s="15">
        <f t="shared" ref="X38" si="99">X10+X24</f>
        <v>392</v>
      </c>
      <c r="Y38" s="16">
        <f t="shared" si="59"/>
        <v>392</v>
      </c>
      <c r="Z38" s="14"/>
      <c r="AA38" s="15">
        <f t="shared" si="95"/>
        <v>443</v>
      </c>
      <c r="AB38" s="16">
        <f t="shared" si="61"/>
        <v>443</v>
      </c>
      <c r="AC38" s="14"/>
      <c r="AD38" s="15">
        <f t="shared" ref="AD38" si="100">AD10+AD24</f>
        <v>475</v>
      </c>
      <c r="AE38" s="16">
        <f t="shared" si="63"/>
        <v>475</v>
      </c>
      <c r="AF38" s="14"/>
      <c r="AG38" s="15">
        <f t="shared" si="97"/>
        <v>494</v>
      </c>
      <c r="AH38" s="16">
        <f t="shared" si="65"/>
        <v>494</v>
      </c>
      <c r="AI38" s="29">
        <f t="shared" si="50"/>
        <v>1.2152466367713004</v>
      </c>
    </row>
    <row r="39" spans="1:35" x14ac:dyDescent="0.2">
      <c r="A39" s="18" t="s">
        <v>10</v>
      </c>
      <c r="B39" s="14">
        <f>B11+B25</f>
        <v>1250</v>
      </c>
      <c r="C39" s="15"/>
      <c r="D39" s="16">
        <f t="shared" si="51"/>
        <v>1250</v>
      </c>
      <c r="E39" s="14">
        <f>E11+E25</f>
        <v>1231</v>
      </c>
      <c r="F39" s="15"/>
      <c r="G39" s="16">
        <f t="shared" ref="G39:G40" si="101">SUM(E39:F39)</f>
        <v>1231</v>
      </c>
      <c r="H39" s="14">
        <f>H11+H25</f>
        <v>1155</v>
      </c>
      <c r="I39" s="15"/>
      <c r="J39" s="16">
        <f t="shared" ref="J39:J40" si="102">SUM(H39:I39)</f>
        <v>1155</v>
      </c>
      <c r="K39" s="14">
        <f>K11+K25</f>
        <v>1173</v>
      </c>
      <c r="L39" s="15"/>
      <c r="M39" s="16">
        <f t="shared" ref="M39:M40" si="103">SUM(K39:L39)</f>
        <v>1173</v>
      </c>
      <c r="N39" s="14">
        <f>N11+N25</f>
        <v>1046</v>
      </c>
      <c r="O39" s="15"/>
      <c r="P39" s="16">
        <f t="shared" ref="P39:P40" si="104">SUM(N39:O39)</f>
        <v>1046</v>
      </c>
      <c r="Q39" s="14">
        <f>Q11+Q25</f>
        <v>925</v>
      </c>
      <c r="R39" s="15"/>
      <c r="S39" s="16">
        <f t="shared" si="55"/>
        <v>925</v>
      </c>
      <c r="T39" s="14">
        <f>T11+T25</f>
        <v>786</v>
      </c>
      <c r="U39" s="15"/>
      <c r="V39" s="16">
        <f t="shared" si="57"/>
        <v>786</v>
      </c>
      <c r="W39" s="14">
        <f>W11+W25</f>
        <v>792</v>
      </c>
      <c r="X39" s="15"/>
      <c r="Y39" s="16">
        <f t="shared" si="59"/>
        <v>792</v>
      </c>
      <c r="Z39" s="14">
        <f>Z11+Z25</f>
        <v>751</v>
      </c>
      <c r="AA39" s="15"/>
      <c r="AB39" s="16">
        <f t="shared" si="61"/>
        <v>751</v>
      </c>
      <c r="AC39" s="14">
        <f>AC11+AC25</f>
        <v>703</v>
      </c>
      <c r="AD39" s="15"/>
      <c r="AE39" s="16">
        <f t="shared" si="63"/>
        <v>703</v>
      </c>
      <c r="AF39" s="14">
        <f>AF11+AF25</f>
        <v>746</v>
      </c>
      <c r="AG39" s="15"/>
      <c r="AH39" s="16">
        <f t="shared" si="65"/>
        <v>746</v>
      </c>
      <c r="AI39" s="29">
        <f t="shared" si="50"/>
        <v>-0.19351351351351351</v>
      </c>
    </row>
    <row r="40" spans="1:35" x14ac:dyDescent="0.2">
      <c r="A40" s="13" t="s">
        <v>11</v>
      </c>
      <c r="B40" s="14">
        <f>B12+B26</f>
        <v>379</v>
      </c>
      <c r="C40" s="15"/>
      <c r="D40" s="16">
        <f t="shared" si="51"/>
        <v>379</v>
      </c>
      <c r="E40" s="14">
        <f>E12+E26</f>
        <v>485</v>
      </c>
      <c r="F40" s="15"/>
      <c r="G40" s="16">
        <f t="shared" si="101"/>
        <v>485</v>
      </c>
      <c r="H40" s="14">
        <f>H12+H26</f>
        <v>415</v>
      </c>
      <c r="I40" s="15"/>
      <c r="J40" s="16">
        <f t="shared" si="102"/>
        <v>415</v>
      </c>
      <c r="K40" s="14">
        <f>K12+K26</f>
        <v>425</v>
      </c>
      <c r="L40" s="15"/>
      <c r="M40" s="16">
        <f t="shared" si="103"/>
        <v>425</v>
      </c>
      <c r="N40" s="14">
        <f>N12+N26</f>
        <v>416</v>
      </c>
      <c r="O40" s="15"/>
      <c r="P40" s="16">
        <f t="shared" si="104"/>
        <v>416</v>
      </c>
      <c r="Q40" s="14">
        <f>Q12+Q26</f>
        <v>446</v>
      </c>
      <c r="R40" s="15"/>
      <c r="S40" s="16">
        <f t="shared" si="55"/>
        <v>446</v>
      </c>
      <c r="T40" s="14">
        <f>T12+T26</f>
        <v>389</v>
      </c>
      <c r="U40" s="15"/>
      <c r="V40" s="16">
        <f t="shared" si="57"/>
        <v>389</v>
      </c>
      <c r="W40" s="14">
        <f>W12+W26</f>
        <v>410</v>
      </c>
      <c r="X40" s="15"/>
      <c r="Y40" s="16">
        <f t="shared" si="59"/>
        <v>410</v>
      </c>
      <c r="Z40" s="14">
        <f>Z12+Z26</f>
        <v>331</v>
      </c>
      <c r="AA40" s="15"/>
      <c r="AB40" s="16">
        <f t="shared" si="61"/>
        <v>331</v>
      </c>
      <c r="AC40" s="14">
        <f>AC12+AC26</f>
        <v>343</v>
      </c>
      <c r="AD40" s="15"/>
      <c r="AE40" s="16">
        <f t="shared" si="63"/>
        <v>343</v>
      </c>
      <c r="AF40" s="14">
        <f>AF12+AF26</f>
        <v>326</v>
      </c>
      <c r="AG40" s="15"/>
      <c r="AH40" s="16">
        <f t="shared" si="65"/>
        <v>326</v>
      </c>
      <c r="AI40" s="29">
        <f t="shared" si="50"/>
        <v>-0.26905829596412556</v>
      </c>
    </row>
    <row r="41" spans="1:35" ht="13.5" thickBot="1" x14ac:dyDescent="0.25">
      <c r="A41" s="19" t="s">
        <v>3</v>
      </c>
      <c r="B41" s="20">
        <f>B13+B27</f>
        <v>14106</v>
      </c>
      <c r="C41" s="21">
        <f>C13+C27</f>
        <v>3652</v>
      </c>
      <c r="D41" s="22">
        <f t="shared" si="51"/>
        <v>17758</v>
      </c>
      <c r="E41" s="20">
        <f>E13+E27</f>
        <v>14861</v>
      </c>
      <c r="F41" s="21">
        <f>F13+F27</f>
        <v>3518</v>
      </c>
      <c r="G41" s="21">
        <f>G13+G27</f>
        <v>18379</v>
      </c>
      <c r="H41" s="20">
        <f>H13+H27</f>
        <v>15150</v>
      </c>
      <c r="I41" s="21">
        <f>I13+I27</f>
        <v>3414</v>
      </c>
      <c r="J41" s="21">
        <f>J13+J27</f>
        <v>18564</v>
      </c>
      <c r="K41" s="20">
        <f>K13+K27</f>
        <v>15473</v>
      </c>
      <c r="L41" s="21">
        <f>L13+L27</f>
        <v>3427</v>
      </c>
      <c r="M41" s="22">
        <f>M13+M27</f>
        <v>18900</v>
      </c>
      <c r="N41" s="20">
        <f>N13+N27</f>
        <v>15816</v>
      </c>
      <c r="O41" s="21">
        <f>O13+O27</f>
        <v>3450</v>
      </c>
      <c r="P41" s="22">
        <f>P13+P27</f>
        <v>19266</v>
      </c>
      <c r="Q41" s="20">
        <f>SUM(Q32:Q40)</f>
        <v>16272</v>
      </c>
      <c r="R41" s="21">
        <f>SUM(R32:R40)</f>
        <v>3488</v>
      </c>
      <c r="S41" s="22">
        <f t="shared" si="55"/>
        <v>19760</v>
      </c>
      <c r="T41" s="20">
        <f>SUM(T32:T40)</f>
        <v>16509</v>
      </c>
      <c r="U41" s="21">
        <f>SUM(U32:U40)</f>
        <v>3495</v>
      </c>
      <c r="V41" s="22">
        <f t="shared" si="57"/>
        <v>20004</v>
      </c>
      <c r="W41" s="20">
        <f>SUM(W32:W40)</f>
        <v>16793</v>
      </c>
      <c r="X41" s="21">
        <f>SUM(X32:X40)</f>
        <v>3468</v>
      </c>
      <c r="Y41" s="22">
        <f t="shared" si="59"/>
        <v>20261</v>
      </c>
      <c r="Z41" s="20">
        <f>SUM(Z32:Z40)</f>
        <v>16568</v>
      </c>
      <c r="AA41" s="21">
        <f>SUM(AA32:AA40)</f>
        <v>3444</v>
      </c>
      <c r="AB41" s="22">
        <f t="shared" si="61"/>
        <v>20012</v>
      </c>
      <c r="AC41" s="20">
        <f>SUM(AC32:AC40)</f>
        <v>15901</v>
      </c>
      <c r="AD41" s="21">
        <f>SUM(AD32:AD40)</f>
        <v>3432</v>
      </c>
      <c r="AE41" s="22">
        <f t="shared" si="63"/>
        <v>19333</v>
      </c>
      <c r="AF41" s="20">
        <f>SUM(AF32:AF40)</f>
        <v>15799</v>
      </c>
      <c r="AG41" s="21">
        <f>SUM(AG32:AG40)</f>
        <v>3510</v>
      </c>
      <c r="AH41" s="22">
        <f t="shared" si="65"/>
        <v>19309</v>
      </c>
      <c r="AI41" s="30">
        <f t="shared" si="50"/>
        <v>-2.2823886639676112E-2</v>
      </c>
    </row>
    <row r="42" spans="1:35" ht="13.5" hidden="1" thickTop="1" x14ac:dyDescent="0.2">
      <c r="A42" s="103" t="s">
        <v>36</v>
      </c>
    </row>
    <row r="43" spans="1:35" ht="13.5" thickTop="1" x14ac:dyDescent="0.2"/>
    <row r="45" spans="1:35" x14ac:dyDescent="0.2">
      <c r="V45" s="99"/>
      <c r="Y45" s="99"/>
      <c r="AB45" s="99"/>
      <c r="AE45" s="99"/>
      <c r="AH45" s="99"/>
    </row>
  </sheetData>
  <mergeCells count="38">
    <mergeCell ref="AF2:AH2"/>
    <mergeCell ref="AF16:AH16"/>
    <mergeCell ref="AF30:AH30"/>
    <mergeCell ref="AC2:AE2"/>
    <mergeCell ref="AC16:AE16"/>
    <mergeCell ref="AC30:AE30"/>
    <mergeCell ref="Z30:AB30"/>
    <mergeCell ref="A16:A17"/>
    <mergeCell ref="A30:A31"/>
    <mergeCell ref="Z16:AB16"/>
    <mergeCell ref="AI30:AI31"/>
    <mergeCell ref="B30:D30"/>
    <mergeCell ref="W30:Y30"/>
    <mergeCell ref="E30:G30"/>
    <mergeCell ref="K30:M30"/>
    <mergeCell ref="H30:J30"/>
    <mergeCell ref="T30:V30"/>
    <mergeCell ref="B16:D16"/>
    <mergeCell ref="N16:P16"/>
    <mergeCell ref="N30:P30"/>
    <mergeCell ref="Q16:S16"/>
    <mergeCell ref="Q30:S30"/>
    <mergeCell ref="AI2:AI3"/>
    <mergeCell ref="B2:D2"/>
    <mergeCell ref="E2:G2"/>
    <mergeCell ref="W2:Y2"/>
    <mergeCell ref="W16:Y16"/>
    <mergeCell ref="E16:G16"/>
    <mergeCell ref="K2:M2"/>
    <mergeCell ref="K16:M16"/>
    <mergeCell ref="H16:J16"/>
    <mergeCell ref="H2:J2"/>
    <mergeCell ref="T2:V2"/>
    <mergeCell ref="T16:V16"/>
    <mergeCell ref="N2:P2"/>
    <mergeCell ref="Q2:S2"/>
    <mergeCell ref="Z2:AB2"/>
    <mergeCell ref="AI16:AI1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topLeftCell="C1" workbookViewId="0">
      <selection activeCell="Y2" sqref="Y2"/>
    </sheetView>
  </sheetViews>
  <sheetFormatPr defaultRowHeight="12.75" x14ac:dyDescent="0.2"/>
  <cols>
    <col min="1" max="1" width="19.42578125" bestFit="1" customWidth="1"/>
    <col min="2" max="5" width="9.5703125" customWidth="1"/>
    <col min="6" max="8" width="9.5703125" bestFit="1" customWidth="1"/>
    <col min="25" max="25" width="10.28515625" bestFit="1" customWidth="1"/>
    <col min="53" max="53" width="10.28515625" customWidth="1"/>
    <col min="57" max="57" width="10.7109375" customWidth="1"/>
  </cols>
  <sheetData>
    <row r="1" spans="1:25" s="40" customFormat="1" ht="13.5" thickBot="1" x14ac:dyDescent="0.25">
      <c r="A1" s="37"/>
      <c r="B1" s="38" t="s">
        <v>13</v>
      </c>
      <c r="C1" s="38" t="s">
        <v>14</v>
      </c>
      <c r="D1" s="39" t="s">
        <v>15</v>
      </c>
      <c r="E1" s="38" t="s">
        <v>16</v>
      </c>
      <c r="F1" s="38" t="s">
        <v>17</v>
      </c>
      <c r="G1" s="38" t="s">
        <v>18</v>
      </c>
      <c r="H1" s="38" t="s">
        <v>19</v>
      </c>
      <c r="I1" s="85" t="s">
        <v>21</v>
      </c>
      <c r="J1" s="85" t="s">
        <v>22</v>
      </c>
      <c r="K1" s="85" t="s">
        <v>23</v>
      </c>
      <c r="L1" s="85" t="s">
        <v>24</v>
      </c>
      <c r="M1" s="85" t="s">
        <v>25</v>
      </c>
      <c r="N1" s="85" t="s">
        <v>26</v>
      </c>
      <c r="O1" s="85" t="s">
        <v>27</v>
      </c>
      <c r="P1" s="85" t="s">
        <v>28</v>
      </c>
      <c r="Q1" s="85" t="s">
        <v>29</v>
      </c>
      <c r="R1" s="85" t="s">
        <v>30</v>
      </c>
      <c r="S1" s="85" t="s">
        <v>32</v>
      </c>
      <c r="T1" s="85" t="s">
        <v>33</v>
      </c>
      <c r="U1" s="102" t="s">
        <v>34</v>
      </c>
      <c r="V1" s="102" t="s">
        <v>35</v>
      </c>
      <c r="W1" s="102" t="s">
        <v>37</v>
      </c>
      <c r="X1" s="104" t="s">
        <v>38</v>
      </c>
      <c r="Y1" s="104" t="s">
        <v>40</v>
      </c>
    </row>
    <row r="2" spans="1:25" ht="13.5" thickBot="1" x14ac:dyDescent="0.25">
      <c r="A2" s="33" t="s">
        <v>4</v>
      </c>
      <c r="B2" s="41">
        <v>3326</v>
      </c>
      <c r="C2" s="41">
        <v>3396</v>
      </c>
      <c r="D2" s="41">
        <v>3427</v>
      </c>
      <c r="E2" s="41">
        <v>3366</v>
      </c>
      <c r="F2" s="41">
        <v>3483</v>
      </c>
      <c r="G2" s="41">
        <v>3616</v>
      </c>
      <c r="H2" s="41">
        <v>3946</v>
      </c>
      <c r="I2" s="81">
        <v>4061</v>
      </c>
      <c r="J2" s="81">
        <v>4336</v>
      </c>
      <c r="K2" s="81">
        <v>4550</v>
      </c>
      <c r="L2" s="81">
        <v>4782</v>
      </c>
      <c r="M2" s="81">
        <v>4818</v>
      </c>
      <c r="N2" s="81">
        <v>5029</v>
      </c>
      <c r="O2" s="81">
        <f>Data!D32</f>
        <v>5135</v>
      </c>
      <c r="P2" s="81">
        <f>Data!G32</f>
        <v>5535</v>
      </c>
      <c r="Q2" s="81">
        <f>Data!J32</f>
        <v>6128</v>
      </c>
      <c r="R2" s="81">
        <f>Data!M32</f>
        <v>6337</v>
      </c>
      <c r="S2" s="81">
        <f>Data!P32</f>
        <v>6546</v>
      </c>
      <c r="T2" s="81">
        <f>Data!S32</f>
        <v>6844</v>
      </c>
      <c r="U2" s="81">
        <f>Data!V32</f>
        <v>6758</v>
      </c>
      <c r="V2" s="81">
        <f>Data!Y32</f>
        <v>6563</v>
      </c>
      <c r="W2">
        <v>6273</v>
      </c>
      <c r="X2">
        <v>5770</v>
      </c>
      <c r="Y2">
        <v>5710</v>
      </c>
    </row>
    <row r="3" spans="1:25" ht="13.5" thickBot="1" x14ac:dyDescent="0.25">
      <c r="A3" s="35" t="s">
        <v>6</v>
      </c>
      <c r="B3" s="42">
        <v>1942</v>
      </c>
      <c r="C3" s="42">
        <v>2002</v>
      </c>
      <c r="D3" s="42">
        <v>2207</v>
      </c>
      <c r="E3" s="42">
        <v>2299</v>
      </c>
      <c r="F3" s="42">
        <v>2381</v>
      </c>
      <c r="G3" s="42">
        <v>2489</v>
      </c>
      <c r="H3" s="42">
        <v>2534</v>
      </c>
      <c r="I3" s="83">
        <v>2603</v>
      </c>
      <c r="J3" s="83">
        <v>2840</v>
      </c>
      <c r="K3" s="83">
        <v>2769</v>
      </c>
      <c r="L3" s="83">
        <v>2827</v>
      </c>
      <c r="M3" s="83">
        <v>2791</v>
      </c>
      <c r="N3" s="83">
        <v>2805</v>
      </c>
      <c r="O3" s="81">
        <f>Data!D33</f>
        <v>2663</v>
      </c>
      <c r="P3" s="81">
        <f>Data!G33</f>
        <v>2597</v>
      </c>
      <c r="Q3" s="81">
        <f>Data!J33</f>
        <v>2546</v>
      </c>
      <c r="R3" s="81">
        <f>Data!M33</f>
        <v>2491</v>
      </c>
      <c r="S3" s="81">
        <f>Data!P33</f>
        <v>2510</v>
      </c>
      <c r="T3" s="81">
        <f>Data!S33</f>
        <v>2627</v>
      </c>
      <c r="U3" s="81">
        <f>Data!V33</f>
        <v>2826</v>
      </c>
      <c r="V3" s="81">
        <f>Data!Y33</f>
        <v>2973</v>
      </c>
      <c r="W3">
        <v>3019</v>
      </c>
      <c r="X3">
        <v>2926</v>
      </c>
      <c r="Y3">
        <v>2819</v>
      </c>
    </row>
    <row r="4" spans="1:25" ht="13.5" thickBot="1" x14ac:dyDescent="0.25">
      <c r="A4" s="34" t="s">
        <v>5</v>
      </c>
      <c r="B4" s="42">
        <v>2799</v>
      </c>
      <c r="C4" s="42">
        <v>3186</v>
      </c>
      <c r="D4" s="42">
        <v>3537</v>
      </c>
      <c r="E4" s="42">
        <v>3642</v>
      </c>
      <c r="F4" s="42">
        <v>3797</v>
      </c>
      <c r="G4" s="42">
        <v>3899</v>
      </c>
      <c r="H4" s="42">
        <v>4083</v>
      </c>
      <c r="I4" s="83">
        <v>4023</v>
      </c>
      <c r="J4" s="83">
        <v>4058</v>
      </c>
      <c r="K4" s="83">
        <v>4094</v>
      </c>
      <c r="L4" s="83">
        <v>3941</v>
      </c>
      <c r="M4" s="83">
        <v>3852</v>
      </c>
      <c r="N4" s="83">
        <v>3581</v>
      </c>
      <c r="O4" s="81">
        <f>Data!D34</f>
        <v>3274</v>
      </c>
      <c r="P4" s="81">
        <f>Data!G34</f>
        <v>3067</v>
      </c>
      <c r="Q4" s="81">
        <f>Data!J34</f>
        <v>2907</v>
      </c>
      <c r="R4" s="81">
        <f>Data!M34</f>
        <v>2837</v>
      </c>
      <c r="S4" s="81">
        <f>Data!P34</f>
        <v>2723</v>
      </c>
      <c r="T4" s="81">
        <f>Data!S34</f>
        <v>2536</v>
      </c>
      <c r="U4" s="81">
        <f>Data!V34</f>
        <v>2375</v>
      </c>
      <c r="V4" s="81">
        <f>Data!Y34</f>
        <v>2258</v>
      </c>
      <c r="W4">
        <v>2094</v>
      </c>
      <c r="X4">
        <v>1971</v>
      </c>
      <c r="Y4">
        <v>1922</v>
      </c>
    </row>
    <row r="5" spans="1:25" ht="13.5" thickBot="1" x14ac:dyDescent="0.25">
      <c r="A5" s="34" t="s">
        <v>7</v>
      </c>
      <c r="B5" s="42">
        <v>1648</v>
      </c>
      <c r="C5" s="42">
        <v>1730</v>
      </c>
      <c r="D5" s="42">
        <v>1762</v>
      </c>
      <c r="E5" s="42">
        <v>1814</v>
      </c>
      <c r="F5" s="42">
        <v>1905</v>
      </c>
      <c r="G5" s="42">
        <v>2035</v>
      </c>
      <c r="H5" s="42">
        <v>2062</v>
      </c>
      <c r="I5" s="83">
        <v>2106</v>
      </c>
      <c r="J5" s="83">
        <v>1969</v>
      </c>
      <c r="K5" s="83">
        <v>1782</v>
      </c>
      <c r="L5" s="83">
        <v>1663</v>
      </c>
      <c r="M5" s="83">
        <v>1569</v>
      </c>
      <c r="N5" s="83">
        <v>1476</v>
      </c>
      <c r="O5" s="81">
        <f>Data!D35</f>
        <v>1405</v>
      </c>
      <c r="P5" s="81">
        <f>Data!G35</f>
        <v>1337</v>
      </c>
      <c r="Q5" s="81">
        <f>Data!J35</f>
        <v>1340</v>
      </c>
      <c r="R5" s="81">
        <f>Data!M35</f>
        <v>1429</v>
      </c>
      <c r="S5" s="81">
        <f>Data!P35</f>
        <v>1669</v>
      </c>
      <c r="T5" s="81">
        <f>Data!S35</f>
        <v>1933</v>
      </c>
      <c r="U5" s="81">
        <f>Data!V35</f>
        <v>2282</v>
      </c>
      <c r="V5" s="81">
        <f>Data!Y35</f>
        <v>2732</v>
      </c>
      <c r="W5">
        <v>3113</v>
      </c>
      <c r="X5">
        <v>3344</v>
      </c>
      <c r="Y5">
        <v>3594</v>
      </c>
    </row>
    <row r="6" spans="1:25" ht="13.5" thickBot="1" x14ac:dyDescent="0.25">
      <c r="A6" s="34" t="s">
        <v>9</v>
      </c>
      <c r="B6" s="42">
        <v>975</v>
      </c>
      <c r="C6" s="42">
        <v>886</v>
      </c>
      <c r="D6" s="42">
        <v>831</v>
      </c>
      <c r="E6" s="42">
        <v>769</v>
      </c>
      <c r="F6" s="42">
        <v>709</v>
      </c>
      <c r="G6" s="42">
        <v>603</v>
      </c>
      <c r="H6" s="42">
        <v>561</v>
      </c>
      <c r="I6" s="83">
        <v>560</v>
      </c>
      <c r="J6" s="83">
        <v>622</v>
      </c>
      <c r="K6" s="83">
        <v>744</v>
      </c>
      <c r="L6" s="83">
        <v>915</v>
      </c>
      <c r="M6" s="83">
        <v>1137</v>
      </c>
      <c r="N6" s="83">
        <v>1300</v>
      </c>
      <c r="O6" s="81">
        <f>Data!D36</f>
        <v>1430</v>
      </c>
      <c r="P6" s="81">
        <f>Data!G36</f>
        <v>1741</v>
      </c>
      <c r="Q6" s="81">
        <f>Data!J36</f>
        <v>1979</v>
      </c>
      <c r="R6" s="81">
        <f>Data!M36</f>
        <v>2051</v>
      </c>
      <c r="S6" s="81">
        <f>Data!P36</f>
        <v>2220</v>
      </c>
      <c r="T6" s="81">
        <f>Data!S36</f>
        <v>2332</v>
      </c>
      <c r="U6" s="81">
        <f>Data!V36</f>
        <v>2440</v>
      </c>
      <c r="V6" s="81">
        <f>Data!Y36</f>
        <v>2429</v>
      </c>
      <c r="W6">
        <v>2312</v>
      </c>
      <c r="X6">
        <v>2227</v>
      </c>
      <c r="Y6">
        <v>2135</v>
      </c>
    </row>
    <row r="7" spans="1:25" ht="13.5" thickBot="1" x14ac:dyDescent="0.25">
      <c r="A7" s="35" t="s">
        <v>8</v>
      </c>
      <c r="B7" s="42">
        <v>1099</v>
      </c>
      <c r="C7" s="42">
        <v>1060</v>
      </c>
      <c r="D7" s="42">
        <v>933</v>
      </c>
      <c r="E7" s="42">
        <v>828</v>
      </c>
      <c r="F7" s="42">
        <v>822</v>
      </c>
      <c r="G7" s="42">
        <v>717</v>
      </c>
      <c r="H7" s="42">
        <v>801</v>
      </c>
      <c r="I7" s="83">
        <v>869</v>
      </c>
      <c r="J7" s="83">
        <v>1001</v>
      </c>
      <c r="K7" s="83">
        <v>1267</v>
      </c>
      <c r="L7" s="83">
        <v>1497</v>
      </c>
      <c r="M7" s="83">
        <v>1783</v>
      </c>
      <c r="N7" s="83">
        <v>2040</v>
      </c>
      <c r="O7" s="81">
        <f>Data!D37</f>
        <v>2222</v>
      </c>
      <c r="P7" s="81">
        <f>Data!G37</f>
        <v>2386</v>
      </c>
      <c r="Q7" s="81">
        <f>Data!J37</f>
        <v>2094</v>
      </c>
      <c r="R7" s="81">
        <f>Data!M37</f>
        <v>2107</v>
      </c>
      <c r="S7" s="81">
        <f>Data!P37</f>
        <v>2012</v>
      </c>
      <c r="T7" s="81">
        <f>Data!S37</f>
        <v>1894</v>
      </c>
      <c r="U7" s="81">
        <f>Data!V37</f>
        <v>1831</v>
      </c>
      <c r="V7" s="81">
        <f>Data!Y37</f>
        <v>1712</v>
      </c>
      <c r="W7">
        <v>1676</v>
      </c>
      <c r="X7">
        <v>1574</v>
      </c>
      <c r="Y7">
        <v>1563</v>
      </c>
    </row>
    <row r="8" spans="1:25" ht="13.5" thickBot="1" x14ac:dyDescent="0.25">
      <c r="A8" s="35" t="s">
        <v>31</v>
      </c>
      <c r="B8" s="42"/>
      <c r="C8" s="42"/>
      <c r="D8" s="42"/>
      <c r="E8" s="42"/>
      <c r="F8" s="42"/>
      <c r="G8" s="42"/>
      <c r="H8" s="42"/>
      <c r="I8" s="83"/>
      <c r="J8" s="83"/>
      <c r="K8" s="83"/>
      <c r="L8" s="83"/>
      <c r="M8" s="83"/>
      <c r="N8" s="83"/>
      <c r="O8" s="81">
        <f>Data!D38</f>
        <v>0</v>
      </c>
      <c r="P8" s="81">
        <f>Data!G38</f>
        <v>0</v>
      </c>
      <c r="Q8" s="81">
        <f>Data!J38</f>
        <v>0</v>
      </c>
      <c r="R8" s="81">
        <f>Data!M38</f>
        <v>50</v>
      </c>
      <c r="S8" s="81">
        <f>Data!P38</f>
        <v>124</v>
      </c>
      <c r="T8" s="81">
        <f>Data!S38</f>
        <v>223</v>
      </c>
      <c r="U8" s="81">
        <f>Data!V38</f>
        <v>317</v>
      </c>
      <c r="V8" s="81">
        <f>Data!Y38</f>
        <v>392</v>
      </c>
      <c r="W8">
        <v>443</v>
      </c>
      <c r="X8">
        <v>475</v>
      </c>
      <c r="Y8">
        <v>494</v>
      </c>
    </row>
    <row r="9" spans="1:25" ht="13.5" thickBot="1" x14ac:dyDescent="0.25">
      <c r="A9" s="35" t="s">
        <v>10</v>
      </c>
      <c r="B9" s="42">
        <v>1175</v>
      </c>
      <c r="C9" s="42">
        <v>1107</v>
      </c>
      <c r="D9" s="42">
        <v>1060</v>
      </c>
      <c r="E9" s="42">
        <v>995</v>
      </c>
      <c r="F9" s="42">
        <v>1138</v>
      </c>
      <c r="G9" s="42">
        <v>1273</v>
      </c>
      <c r="H9" s="42">
        <v>1295</v>
      </c>
      <c r="I9" s="83">
        <v>1242</v>
      </c>
      <c r="J9" s="83">
        <v>1238</v>
      </c>
      <c r="K9" s="83">
        <v>1180</v>
      </c>
      <c r="L9" s="83">
        <v>1209</v>
      </c>
      <c r="M9" s="83">
        <v>1279</v>
      </c>
      <c r="N9" s="83">
        <v>1378</v>
      </c>
      <c r="O9" s="81">
        <f>Data!D39</f>
        <v>1250</v>
      </c>
      <c r="P9" s="81">
        <f>Data!G39</f>
        <v>1231</v>
      </c>
      <c r="Q9" s="81">
        <f>Data!J39</f>
        <v>1155</v>
      </c>
      <c r="R9" s="81">
        <f>Data!M39</f>
        <v>1173</v>
      </c>
      <c r="S9" s="81">
        <f>Data!P39</f>
        <v>1046</v>
      </c>
      <c r="T9" s="81">
        <f>Data!S39</f>
        <v>925</v>
      </c>
      <c r="U9" s="81">
        <f>Data!V39</f>
        <v>786</v>
      </c>
      <c r="V9" s="81">
        <f>Data!Y39</f>
        <v>792</v>
      </c>
      <c r="W9">
        <v>751</v>
      </c>
      <c r="X9">
        <v>703</v>
      </c>
      <c r="Y9">
        <v>746</v>
      </c>
    </row>
    <row r="10" spans="1:25" ht="13.5" thickBot="1" x14ac:dyDescent="0.25">
      <c r="A10" s="34" t="s">
        <v>11</v>
      </c>
      <c r="B10" s="42">
        <v>636</v>
      </c>
      <c r="C10" s="42">
        <v>589</v>
      </c>
      <c r="D10" s="42">
        <v>622</v>
      </c>
      <c r="E10" s="42">
        <v>576</v>
      </c>
      <c r="F10" s="42">
        <v>491</v>
      </c>
      <c r="G10" s="43">
        <v>602</v>
      </c>
      <c r="H10" s="42">
        <v>593</v>
      </c>
      <c r="I10" s="43">
        <v>595</v>
      </c>
      <c r="J10" s="43">
        <v>512</v>
      </c>
      <c r="K10" s="43">
        <v>516</v>
      </c>
      <c r="L10" s="43">
        <v>505</v>
      </c>
      <c r="M10" s="43">
        <v>508</v>
      </c>
      <c r="N10" s="43">
        <v>473</v>
      </c>
      <c r="O10" s="81">
        <f>Data!D40</f>
        <v>379</v>
      </c>
      <c r="P10" s="81">
        <f>Data!G40</f>
        <v>485</v>
      </c>
      <c r="Q10" s="81">
        <f>Data!J40</f>
        <v>415</v>
      </c>
      <c r="R10" s="81">
        <f>Data!M40</f>
        <v>425</v>
      </c>
      <c r="S10" s="81">
        <f>Data!P40</f>
        <v>416</v>
      </c>
      <c r="T10" s="81">
        <f>Data!S40</f>
        <v>446</v>
      </c>
      <c r="U10" s="81">
        <f>Data!V40</f>
        <v>389</v>
      </c>
      <c r="V10" s="81">
        <f>Data!Y40</f>
        <v>410</v>
      </c>
      <c r="X10">
        <v>343</v>
      </c>
      <c r="Y10">
        <v>326</v>
      </c>
    </row>
    <row r="11" spans="1:25" ht="13.5" thickBot="1" x14ac:dyDescent="0.25">
      <c r="A11" s="36" t="s">
        <v>3</v>
      </c>
      <c r="B11" s="44">
        <f>SUM(B2:B10)</f>
        <v>13600</v>
      </c>
      <c r="C11" s="44">
        <f>SUM(C2:C10)</f>
        <v>13956</v>
      </c>
      <c r="D11" s="44">
        <f>SUM(D2:D10)</f>
        <v>14379</v>
      </c>
      <c r="E11" s="44">
        <f>SUM(E2:E10)</f>
        <v>14289</v>
      </c>
      <c r="F11" s="44">
        <f>SUM(F2:F10)</f>
        <v>14726</v>
      </c>
      <c r="G11" s="45">
        <v>15235</v>
      </c>
      <c r="H11" s="44">
        <v>15875</v>
      </c>
      <c r="I11" s="86">
        <v>16059</v>
      </c>
      <c r="J11" s="86">
        <v>16576</v>
      </c>
      <c r="K11" s="86">
        <v>16902</v>
      </c>
      <c r="L11" s="86">
        <v>17340</v>
      </c>
      <c r="M11" s="86">
        <v>17737</v>
      </c>
      <c r="N11" s="86">
        <v>18082</v>
      </c>
      <c r="O11" s="86">
        <f t="shared" ref="O11:V11" si="0">SUM(O2:O10)</f>
        <v>17758</v>
      </c>
      <c r="P11" s="81">
        <f t="shared" si="0"/>
        <v>18379</v>
      </c>
      <c r="Q11" s="86">
        <f t="shared" si="0"/>
        <v>18564</v>
      </c>
      <c r="R11" s="101">
        <f t="shared" si="0"/>
        <v>18900</v>
      </c>
      <c r="S11" s="86">
        <f t="shared" si="0"/>
        <v>19266</v>
      </c>
      <c r="T11" s="86">
        <f t="shared" si="0"/>
        <v>19760</v>
      </c>
      <c r="U11" s="86">
        <f t="shared" si="0"/>
        <v>20004</v>
      </c>
      <c r="V11" s="86">
        <f t="shared" si="0"/>
        <v>20261</v>
      </c>
      <c r="X11">
        <v>19333</v>
      </c>
      <c r="Y11">
        <v>19309</v>
      </c>
    </row>
    <row r="12" spans="1:25" x14ac:dyDescent="0.2">
      <c r="B12" s="31"/>
      <c r="C12" s="31"/>
      <c r="D12" s="31"/>
      <c r="E12" s="31"/>
      <c r="F12" s="31"/>
      <c r="G12" s="31"/>
      <c r="H12" s="31"/>
    </row>
    <row r="13" spans="1:25" ht="13.5" thickBot="1" x14ac:dyDescent="0.25"/>
    <row r="14" spans="1:25" ht="13.5" thickTop="1" x14ac:dyDescent="0.2">
      <c r="A14" s="114"/>
      <c r="B14" s="109">
        <v>1999</v>
      </c>
      <c r="C14" s="110"/>
      <c r="D14" s="110"/>
      <c r="E14" s="111"/>
      <c r="F14" s="109">
        <v>1998</v>
      </c>
      <c r="G14" s="110"/>
      <c r="H14" s="110"/>
      <c r="I14" s="111"/>
      <c r="J14" s="109">
        <v>1997</v>
      </c>
      <c r="K14" s="110"/>
      <c r="L14" s="110"/>
      <c r="M14" s="111"/>
    </row>
    <row r="15" spans="1:25" s="62" customFormat="1" ht="13.5" thickBot="1" x14ac:dyDescent="0.25">
      <c r="A15" s="115"/>
      <c r="B15" s="4" t="s">
        <v>1</v>
      </c>
      <c r="C15" s="7" t="s">
        <v>2</v>
      </c>
      <c r="D15" s="26" t="s">
        <v>3</v>
      </c>
      <c r="E15" s="6" t="s">
        <v>20</v>
      </c>
      <c r="F15" s="25" t="s">
        <v>1</v>
      </c>
      <c r="G15" s="7" t="s">
        <v>2</v>
      </c>
      <c r="H15" s="26" t="s">
        <v>3</v>
      </c>
      <c r="I15" s="6" t="s">
        <v>20</v>
      </c>
      <c r="J15" s="25" t="s">
        <v>1</v>
      </c>
      <c r="K15" s="7" t="s">
        <v>2</v>
      </c>
      <c r="L15" s="26" t="s">
        <v>3</v>
      </c>
      <c r="M15" s="6" t="s">
        <v>20</v>
      </c>
      <c r="N15" s="61"/>
      <c r="O15" s="61"/>
      <c r="P15" s="61"/>
      <c r="Q15" s="61"/>
      <c r="R15" s="61"/>
      <c r="S15" s="61"/>
      <c r="T15" s="61"/>
    </row>
    <row r="16" spans="1:25" x14ac:dyDescent="0.2">
      <c r="A16" s="8" t="s">
        <v>4</v>
      </c>
      <c r="B16" s="9">
        <v>3263</v>
      </c>
      <c r="C16" s="12">
        <v>220</v>
      </c>
      <c r="D16" s="63">
        <v>3483</v>
      </c>
      <c r="E16" s="64">
        <v>3.4759358288770054E-2</v>
      </c>
      <c r="F16" s="65">
        <v>3131</v>
      </c>
      <c r="G16" s="12">
        <v>235</v>
      </c>
      <c r="H16" s="46">
        <v>3366</v>
      </c>
      <c r="I16" s="47">
        <v>-1.7799824919754889E-2</v>
      </c>
      <c r="J16" s="65">
        <v>3185</v>
      </c>
      <c r="K16" s="12">
        <v>242</v>
      </c>
      <c r="L16" s="63">
        <v>3427</v>
      </c>
      <c r="M16" s="64">
        <v>9.1283863368669029E-3</v>
      </c>
    </row>
    <row r="17" spans="1:57" x14ac:dyDescent="0.2">
      <c r="A17" s="18" t="s">
        <v>6</v>
      </c>
      <c r="B17" s="14">
        <v>1845</v>
      </c>
      <c r="C17" s="17">
        <v>536</v>
      </c>
      <c r="D17" s="66">
        <v>2381</v>
      </c>
      <c r="E17" s="67">
        <v>3.5667681600695958E-2</v>
      </c>
      <c r="F17" s="68">
        <v>1756</v>
      </c>
      <c r="G17" s="17">
        <v>543</v>
      </c>
      <c r="H17" s="48">
        <v>2299</v>
      </c>
      <c r="I17" s="49">
        <v>4.1685545990031714E-2</v>
      </c>
      <c r="J17" s="68">
        <v>1700</v>
      </c>
      <c r="K17" s="17">
        <v>507</v>
      </c>
      <c r="L17" s="66">
        <v>2207</v>
      </c>
      <c r="M17" s="67">
        <v>0.1023976023976024</v>
      </c>
    </row>
    <row r="18" spans="1:57" x14ac:dyDescent="0.2">
      <c r="A18" s="13" t="s">
        <v>5</v>
      </c>
      <c r="B18" s="14">
        <v>2263</v>
      </c>
      <c r="C18" s="17">
        <v>1534</v>
      </c>
      <c r="D18" s="66">
        <v>3797</v>
      </c>
      <c r="E18" s="67">
        <v>4.2559033498077978E-2</v>
      </c>
      <c r="F18" s="68">
        <v>2069</v>
      </c>
      <c r="G18" s="17">
        <v>1573</v>
      </c>
      <c r="H18" s="48">
        <v>3642</v>
      </c>
      <c r="I18" s="49">
        <v>2.9686174724342665E-2</v>
      </c>
      <c r="J18" s="68">
        <v>1978</v>
      </c>
      <c r="K18" s="17">
        <v>1559</v>
      </c>
      <c r="L18" s="66">
        <v>3537</v>
      </c>
      <c r="M18" s="67">
        <v>0.11016949152542373</v>
      </c>
    </row>
    <row r="19" spans="1:57" x14ac:dyDescent="0.2">
      <c r="A19" s="13" t="s">
        <v>7</v>
      </c>
      <c r="B19" s="14">
        <v>1326</v>
      </c>
      <c r="C19" s="17">
        <v>579</v>
      </c>
      <c r="D19" s="66">
        <v>1905</v>
      </c>
      <c r="E19" s="67">
        <v>5.0165380374862185E-2</v>
      </c>
      <c r="F19" s="68">
        <v>1209</v>
      </c>
      <c r="G19" s="17">
        <v>605</v>
      </c>
      <c r="H19" s="48">
        <v>1814</v>
      </c>
      <c r="I19" s="49">
        <v>2.9511918274687854E-2</v>
      </c>
      <c r="J19" s="68">
        <v>1120</v>
      </c>
      <c r="K19" s="17">
        <v>642</v>
      </c>
      <c r="L19" s="66">
        <v>1762</v>
      </c>
      <c r="M19" s="67">
        <v>1.8497109826589597E-2</v>
      </c>
    </row>
    <row r="20" spans="1:57" x14ac:dyDescent="0.2">
      <c r="A20" s="13" t="s">
        <v>9</v>
      </c>
      <c r="B20" s="14">
        <v>622</v>
      </c>
      <c r="C20" s="17">
        <v>87</v>
      </c>
      <c r="D20" s="66">
        <v>709</v>
      </c>
      <c r="E20" s="67">
        <v>-7.8023407022106639E-2</v>
      </c>
      <c r="F20" s="68">
        <v>669</v>
      </c>
      <c r="G20" s="17">
        <v>100</v>
      </c>
      <c r="H20" s="48">
        <v>769</v>
      </c>
      <c r="I20" s="49">
        <v>-7.4608904933814682E-2</v>
      </c>
      <c r="J20" s="68">
        <v>721</v>
      </c>
      <c r="K20" s="17">
        <v>110</v>
      </c>
      <c r="L20" s="66">
        <v>831</v>
      </c>
      <c r="M20" s="67">
        <v>-6.2076749435665914E-2</v>
      </c>
    </row>
    <row r="21" spans="1:57" x14ac:dyDescent="0.2">
      <c r="A21" s="18" t="s">
        <v>8</v>
      </c>
      <c r="B21" s="14">
        <v>706</v>
      </c>
      <c r="C21" s="17">
        <v>116</v>
      </c>
      <c r="D21" s="66">
        <v>822</v>
      </c>
      <c r="E21" s="67">
        <v>-7.246376811594203E-3</v>
      </c>
      <c r="F21" s="68">
        <v>706</v>
      </c>
      <c r="G21" s="17">
        <v>122</v>
      </c>
      <c r="H21" s="48">
        <v>828</v>
      </c>
      <c r="I21" s="49">
        <v>-0.11254019292604502</v>
      </c>
      <c r="J21" s="68">
        <v>808</v>
      </c>
      <c r="K21" s="17">
        <v>125</v>
      </c>
      <c r="L21" s="66">
        <v>933</v>
      </c>
      <c r="M21" s="67">
        <v>-0.11981132075471698</v>
      </c>
    </row>
    <row r="22" spans="1:57" x14ac:dyDescent="0.2">
      <c r="A22" s="18" t="s">
        <v>10</v>
      </c>
      <c r="B22" s="14">
        <v>1138</v>
      </c>
      <c r="C22" s="17"/>
      <c r="D22" s="66">
        <v>1138</v>
      </c>
      <c r="E22" s="67">
        <v>0.14371859296482412</v>
      </c>
      <c r="F22" s="68">
        <v>995</v>
      </c>
      <c r="G22" s="17"/>
      <c r="H22" s="48">
        <v>995</v>
      </c>
      <c r="I22" s="49">
        <v>-6.1320754716981132E-2</v>
      </c>
      <c r="J22" s="68">
        <v>1060</v>
      </c>
      <c r="K22" s="17"/>
      <c r="L22" s="66">
        <v>1060</v>
      </c>
      <c r="M22" s="67">
        <v>-4.2457091237579042E-2</v>
      </c>
    </row>
    <row r="23" spans="1:57" x14ac:dyDescent="0.2">
      <c r="A23" s="13" t="s">
        <v>11</v>
      </c>
      <c r="B23" s="14">
        <v>491</v>
      </c>
      <c r="C23" s="17"/>
      <c r="D23" s="66">
        <v>491</v>
      </c>
      <c r="E23" s="67">
        <v>-0.14756944444444445</v>
      </c>
      <c r="F23" s="68">
        <v>576</v>
      </c>
      <c r="G23" s="17"/>
      <c r="H23" s="48">
        <v>576</v>
      </c>
      <c r="I23" s="49">
        <v>-7.3954983922829579E-2</v>
      </c>
      <c r="J23" s="68">
        <v>606</v>
      </c>
      <c r="K23" s="17">
        <v>16</v>
      </c>
      <c r="L23" s="66">
        <v>622</v>
      </c>
      <c r="M23" s="67">
        <v>5.6027164685908321E-2</v>
      </c>
    </row>
    <row r="24" spans="1:57" ht="13.5" thickBot="1" x14ac:dyDescent="0.25">
      <c r="A24" s="19" t="s">
        <v>3</v>
      </c>
      <c r="B24" s="20">
        <v>11654</v>
      </c>
      <c r="C24" s="24">
        <v>3072</v>
      </c>
      <c r="D24" s="24">
        <v>14726</v>
      </c>
      <c r="E24" s="51">
        <v>3.0582965917838899E-2</v>
      </c>
      <c r="F24" s="69">
        <v>11111</v>
      </c>
      <c r="G24" s="23">
        <v>3178</v>
      </c>
      <c r="H24" s="50">
        <v>14289</v>
      </c>
      <c r="I24" s="51">
        <v>-6.2591278948466514E-3</v>
      </c>
      <c r="J24" s="69">
        <v>11178</v>
      </c>
      <c r="K24" s="23">
        <v>3201</v>
      </c>
      <c r="L24" s="24">
        <v>14379</v>
      </c>
      <c r="M24" s="51">
        <v>3.0309544282029234E-2</v>
      </c>
    </row>
    <row r="25" spans="1:57" ht="13.5" thickTop="1" x14ac:dyDescent="0.2"/>
    <row r="26" spans="1:57" ht="13.5" thickBot="1" x14ac:dyDescent="0.25">
      <c r="A26" s="32" t="s">
        <v>3</v>
      </c>
      <c r="B26" s="61"/>
      <c r="C26" s="61"/>
      <c r="D26" s="32"/>
      <c r="E26" s="32"/>
      <c r="F26" s="61"/>
      <c r="G26" s="61"/>
      <c r="H26" s="32"/>
      <c r="I26" s="32"/>
      <c r="J26" s="61"/>
      <c r="K26" s="61"/>
      <c r="L26" s="61"/>
      <c r="M26" s="61"/>
    </row>
    <row r="27" spans="1:57" ht="13.5" customHeight="1" thickTop="1" x14ac:dyDescent="0.2">
      <c r="A27" s="114"/>
      <c r="B27" s="87">
        <v>2000</v>
      </c>
      <c r="C27" s="88"/>
      <c r="D27" s="88"/>
      <c r="E27" s="89"/>
      <c r="F27" s="90">
        <v>2001</v>
      </c>
      <c r="G27" s="91"/>
      <c r="H27" s="91"/>
      <c r="I27" s="92"/>
      <c r="J27" s="87">
        <v>2002</v>
      </c>
      <c r="K27" s="88"/>
      <c r="L27" s="93"/>
      <c r="M27" s="77"/>
      <c r="N27" s="87">
        <v>2003</v>
      </c>
      <c r="O27" s="88"/>
      <c r="P27" s="93"/>
      <c r="Q27" s="77"/>
      <c r="R27" s="116">
        <v>2004</v>
      </c>
      <c r="S27" s="117"/>
      <c r="T27" s="118"/>
      <c r="U27" s="77"/>
      <c r="V27" s="116">
        <v>2005</v>
      </c>
      <c r="W27" s="117"/>
      <c r="X27" s="118"/>
      <c r="Y27" s="77"/>
      <c r="Z27" s="116">
        <v>2006</v>
      </c>
      <c r="AA27" s="117"/>
      <c r="AB27" s="118"/>
      <c r="AC27" s="77"/>
      <c r="AD27" s="116">
        <v>2007</v>
      </c>
      <c r="AE27" s="117"/>
      <c r="AF27" s="118"/>
      <c r="AG27" s="77"/>
      <c r="AH27" s="116">
        <v>2008</v>
      </c>
      <c r="AI27" s="117"/>
      <c r="AJ27" s="118"/>
      <c r="AK27" s="77"/>
      <c r="AL27" s="94">
        <v>2009</v>
      </c>
      <c r="AM27" s="95"/>
      <c r="AN27" s="96"/>
      <c r="AO27" s="77">
        <v>2009</v>
      </c>
      <c r="AP27" s="94">
        <v>2010</v>
      </c>
      <c r="AQ27" s="95"/>
      <c r="AR27" s="96"/>
      <c r="AS27" s="77">
        <v>2010</v>
      </c>
      <c r="AT27" s="94">
        <v>2011</v>
      </c>
      <c r="AU27" s="95"/>
      <c r="AV27" s="96"/>
      <c r="AW27" s="77">
        <v>2011</v>
      </c>
      <c r="AX27" s="109">
        <v>2012</v>
      </c>
      <c r="AY27" s="110"/>
      <c r="AZ27" s="111"/>
      <c r="BA27" s="97">
        <v>2012</v>
      </c>
      <c r="BB27" s="109">
        <v>2013</v>
      </c>
      <c r="BC27" s="110"/>
      <c r="BD27" s="111"/>
      <c r="BE27" s="97">
        <v>2013</v>
      </c>
    </row>
    <row r="28" spans="1:57" ht="13.5" thickBot="1" x14ac:dyDescent="0.25">
      <c r="A28" s="115"/>
      <c r="B28" s="70" t="s">
        <v>1</v>
      </c>
      <c r="C28" s="7" t="s">
        <v>2</v>
      </c>
      <c r="D28" s="26" t="s">
        <v>3</v>
      </c>
      <c r="E28" s="71" t="s">
        <v>20</v>
      </c>
      <c r="F28" s="72" t="s">
        <v>1</v>
      </c>
      <c r="G28" s="73" t="s">
        <v>2</v>
      </c>
      <c r="H28" s="73" t="s">
        <v>3</v>
      </c>
      <c r="I28" s="74" t="s">
        <v>20</v>
      </c>
      <c r="J28" s="70" t="s">
        <v>1</v>
      </c>
      <c r="K28" s="7" t="s">
        <v>2</v>
      </c>
      <c r="L28" s="5" t="s">
        <v>3</v>
      </c>
      <c r="M28" s="79" t="s">
        <v>20</v>
      </c>
      <c r="N28" s="70" t="s">
        <v>1</v>
      </c>
      <c r="O28" s="7" t="s">
        <v>2</v>
      </c>
      <c r="P28" s="5" t="s">
        <v>3</v>
      </c>
      <c r="Q28" s="79" t="s">
        <v>20</v>
      </c>
      <c r="R28" s="70" t="s">
        <v>1</v>
      </c>
      <c r="S28" s="7" t="s">
        <v>2</v>
      </c>
      <c r="T28" s="5" t="s">
        <v>3</v>
      </c>
      <c r="U28" s="79" t="s">
        <v>20</v>
      </c>
      <c r="V28" s="70" t="s">
        <v>1</v>
      </c>
      <c r="W28" s="7" t="s">
        <v>2</v>
      </c>
      <c r="X28" s="5" t="s">
        <v>3</v>
      </c>
      <c r="Y28" s="79" t="s">
        <v>20</v>
      </c>
      <c r="Z28" s="70" t="s">
        <v>1</v>
      </c>
      <c r="AA28" s="7" t="s">
        <v>2</v>
      </c>
      <c r="AB28" s="5" t="s">
        <v>3</v>
      </c>
      <c r="AC28" s="79" t="s">
        <v>20</v>
      </c>
      <c r="AD28" s="70" t="s">
        <v>1</v>
      </c>
      <c r="AE28" s="7" t="s">
        <v>2</v>
      </c>
      <c r="AF28" s="5" t="s">
        <v>3</v>
      </c>
      <c r="AG28" s="79" t="s">
        <v>20</v>
      </c>
      <c r="AH28" s="70" t="s">
        <v>1</v>
      </c>
      <c r="AI28" s="7" t="s">
        <v>2</v>
      </c>
      <c r="AJ28" s="5" t="s">
        <v>3</v>
      </c>
      <c r="AK28" s="79" t="s">
        <v>20</v>
      </c>
      <c r="AL28" s="4" t="s">
        <v>1</v>
      </c>
      <c r="AM28" s="7" t="s">
        <v>2</v>
      </c>
      <c r="AN28" s="6" t="s">
        <v>3</v>
      </c>
      <c r="AO28" s="79" t="s">
        <v>20</v>
      </c>
      <c r="AP28" s="4" t="s">
        <v>1</v>
      </c>
      <c r="AQ28" s="7" t="s">
        <v>2</v>
      </c>
      <c r="AR28" s="6" t="s">
        <v>3</v>
      </c>
      <c r="AS28" s="79" t="s">
        <v>20</v>
      </c>
      <c r="AT28" s="4" t="s">
        <v>1</v>
      </c>
      <c r="AU28" s="7" t="s">
        <v>2</v>
      </c>
      <c r="AV28" s="6" t="s">
        <v>3</v>
      </c>
      <c r="AW28" s="79" t="s">
        <v>20</v>
      </c>
      <c r="AX28" s="4" t="s">
        <v>1</v>
      </c>
      <c r="AY28" s="7" t="s">
        <v>2</v>
      </c>
      <c r="AZ28" s="6" t="s">
        <v>3</v>
      </c>
      <c r="BA28" s="98" t="s">
        <v>20</v>
      </c>
      <c r="BB28" s="4" t="s">
        <v>1</v>
      </c>
      <c r="BC28" s="7" t="s">
        <v>2</v>
      </c>
      <c r="BD28" s="6" t="s">
        <v>3</v>
      </c>
      <c r="BE28" s="98" t="s">
        <v>20</v>
      </c>
    </row>
    <row r="29" spans="1:57" x14ac:dyDescent="0.2">
      <c r="A29" s="8" t="s">
        <v>4</v>
      </c>
      <c r="B29" s="52">
        <v>3414</v>
      </c>
      <c r="C29" s="53">
        <v>202</v>
      </c>
      <c r="D29" s="53">
        <v>3616</v>
      </c>
      <c r="E29" s="54">
        <f>(D29-D16)/D16</f>
        <v>3.8185472293999427E-2</v>
      </c>
      <c r="F29" s="55">
        <v>3708</v>
      </c>
      <c r="G29" s="56">
        <v>238</v>
      </c>
      <c r="H29" s="56">
        <v>3946</v>
      </c>
      <c r="I29" s="75">
        <f>(H29-D29)/D29</f>
        <v>9.1261061946902658E-2</v>
      </c>
      <c r="J29" s="80">
        <v>3811</v>
      </c>
      <c r="K29" s="81">
        <v>250</v>
      </c>
      <c r="L29" s="81">
        <v>4061</v>
      </c>
      <c r="M29" s="78">
        <f>(L29-H29)/H29</f>
        <v>2.914343639128231E-2</v>
      </c>
      <c r="N29" s="80">
        <v>4044</v>
      </c>
      <c r="O29" s="81">
        <v>292</v>
      </c>
      <c r="P29" s="81">
        <v>4336</v>
      </c>
      <c r="Q29" s="78">
        <f>(P29-L29)/L29</f>
        <v>6.7717311007141096E-2</v>
      </c>
      <c r="R29" s="80">
        <v>4213</v>
      </c>
      <c r="S29" s="81">
        <v>337</v>
      </c>
      <c r="T29" s="81">
        <v>4549</v>
      </c>
      <c r="U29" s="78">
        <f>(T29-P29)/P29</f>
        <v>4.9123616236162362E-2</v>
      </c>
      <c r="V29" s="80">
        <v>4402</v>
      </c>
      <c r="W29" s="81">
        <v>380</v>
      </c>
      <c r="X29" s="81">
        <v>4783</v>
      </c>
      <c r="Y29" s="78">
        <f>(X29-T29)/T29</f>
        <v>5.1439876896021107E-2</v>
      </c>
      <c r="Z29" s="80">
        <v>4436</v>
      </c>
      <c r="AA29" s="81">
        <v>382</v>
      </c>
      <c r="AB29" s="81">
        <v>4818</v>
      </c>
      <c r="AC29" s="78">
        <f>(AB29-X29)/X29</f>
        <v>7.317583106836713E-3</v>
      </c>
      <c r="AD29" s="80">
        <v>4548</v>
      </c>
      <c r="AE29" s="81">
        <v>369</v>
      </c>
      <c r="AF29" s="81">
        <f>SUM(AD29:AE29)</f>
        <v>4917</v>
      </c>
      <c r="AG29" s="78">
        <f>(AF29-AB29)/AB29</f>
        <v>2.0547945205479451E-2</v>
      </c>
      <c r="AH29" s="80">
        <f>Data!B32</f>
        <v>4793</v>
      </c>
      <c r="AI29" s="81">
        <f>Data!C32</f>
        <v>342</v>
      </c>
      <c r="AJ29" s="81">
        <f t="shared" ref="AJ29:AJ37" si="1">AH29+AI29</f>
        <v>5135</v>
      </c>
      <c r="AK29" s="78">
        <f>(AJ29-AF29)/AF29</f>
        <v>4.433597722188326E-2</v>
      </c>
      <c r="AL29" s="9">
        <f>Data!E32</f>
        <v>5144</v>
      </c>
      <c r="AM29" s="10">
        <f>Data!F32</f>
        <v>391</v>
      </c>
      <c r="AN29" s="11">
        <f t="shared" ref="AN29:AN37" si="2">AL29+AM29</f>
        <v>5535</v>
      </c>
      <c r="AO29" s="78">
        <f>(AN29-AJ29)/AJ29</f>
        <v>7.7896786757546257E-2</v>
      </c>
      <c r="AP29" s="9">
        <f>Data!H32</f>
        <v>5711</v>
      </c>
      <c r="AQ29" s="10">
        <f>Data!I32</f>
        <v>417</v>
      </c>
      <c r="AR29" s="11">
        <f t="shared" ref="AR29:AR37" si="3">AP29+AQ29</f>
        <v>6128</v>
      </c>
      <c r="AS29" s="28">
        <f>(AR29-AN29)/AN29</f>
        <v>0.10713640469738031</v>
      </c>
      <c r="AT29" s="9">
        <f>Data!K32</f>
        <v>5914</v>
      </c>
      <c r="AU29" s="10">
        <f>Data!L32</f>
        <v>423</v>
      </c>
      <c r="AV29" s="11">
        <f t="shared" ref="AV29:AV37" si="4">AT29+AU29</f>
        <v>6337</v>
      </c>
      <c r="AW29" s="28">
        <f>(AV29-AR29)/AR29</f>
        <v>3.4105744125326368E-2</v>
      </c>
      <c r="AX29" s="9">
        <f>Data!N32</f>
        <v>6111</v>
      </c>
      <c r="AY29" s="10">
        <f>Data!O32</f>
        <v>435</v>
      </c>
      <c r="AZ29" s="11">
        <f t="shared" ref="AZ29:AZ37" si="5">AX29+AY29</f>
        <v>6546</v>
      </c>
      <c r="BA29" s="28">
        <f t="shared" ref="BA29:BA37" si="6">(AZ29-AV29)/AV29</f>
        <v>3.2980905791383935E-2</v>
      </c>
      <c r="BB29" s="9">
        <f>Data!Q32</f>
        <v>6389</v>
      </c>
      <c r="BC29" s="10">
        <f>Data!R32</f>
        <v>455</v>
      </c>
      <c r="BD29" s="11">
        <f t="shared" ref="BD29:BD37" si="7">BB29+BC29</f>
        <v>6844</v>
      </c>
      <c r="BE29" s="28">
        <f t="shared" ref="BE29:BE37" si="8">(BD29-AZ29)/AZ29</f>
        <v>4.5523984112435072E-2</v>
      </c>
    </row>
    <row r="30" spans="1:57" x14ac:dyDescent="0.2">
      <c r="A30" s="18" t="s">
        <v>6</v>
      </c>
      <c r="B30" s="55">
        <v>1933</v>
      </c>
      <c r="C30" s="56">
        <v>556</v>
      </c>
      <c r="D30" s="56">
        <v>2489</v>
      </c>
      <c r="E30" s="57">
        <f t="shared" ref="E30:E37" si="9">(D30-D17)/D17</f>
        <v>4.535909281814364E-2</v>
      </c>
      <c r="F30" s="55">
        <v>1998</v>
      </c>
      <c r="G30" s="56">
        <v>536</v>
      </c>
      <c r="H30" s="56">
        <v>2534</v>
      </c>
      <c r="I30" s="75">
        <f>(H30-D30)/D30</f>
        <v>1.8079550020088389E-2</v>
      </c>
      <c r="J30" s="82">
        <v>2080</v>
      </c>
      <c r="K30" s="83">
        <v>523</v>
      </c>
      <c r="L30" s="83">
        <v>2603</v>
      </c>
      <c r="M30" s="57">
        <f>(L30-H30)/H30</f>
        <v>2.7229676400947121E-2</v>
      </c>
      <c r="N30" s="82">
        <v>2217</v>
      </c>
      <c r="O30" s="83">
        <v>623</v>
      </c>
      <c r="P30" s="83">
        <v>2840</v>
      </c>
      <c r="Q30" s="57">
        <f>(P30-L30)/L30</f>
        <v>9.1048789857856319E-2</v>
      </c>
      <c r="R30" s="82">
        <v>2190</v>
      </c>
      <c r="S30" s="83">
        <v>579</v>
      </c>
      <c r="T30" s="83">
        <v>2769</v>
      </c>
      <c r="U30" s="57">
        <f t="shared" ref="U30:U37" si="10">(T30-P30)/P30</f>
        <v>-2.5000000000000001E-2</v>
      </c>
      <c r="V30" s="82">
        <v>2253</v>
      </c>
      <c r="W30" s="83">
        <v>574</v>
      </c>
      <c r="X30" s="83">
        <v>2827</v>
      </c>
      <c r="Y30" s="57">
        <f t="shared" ref="Y30:Y37" si="11">(X30-T30)/T30</f>
        <v>2.0946189960274468E-2</v>
      </c>
      <c r="Z30" s="82">
        <v>2228</v>
      </c>
      <c r="AA30" s="83">
        <v>563</v>
      </c>
      <c r="AB30" s="83">
        <v>2791</v>
      </c>
      <c r="AC30" s="57">
        <f t="shared" ref="AC30:AC37" si="12">(AB30-X30)/X30</f>
        <v>-1.2734347364697559E-2</v>
      </c>
      <c r="AD30" s="82">
        <v>2187</v>
      </c>
      <c r="AE30" s="83">
        <v>545</v>
      </c>
      <c r="AF30" s="83">
        <f t="shared" ref="AF30:AF37" si="13">AD30+AE30</f>
        <v>2732</v>
      </c>
      <c r="AG30" s="57">
        <f t="shared" ref="AG30:AG37" si="14">(AF30-AB30)/AB30</f>
        <v>-2.1139376567538518E-2</v>
      </c>
      <c r="AH30" s="82">
        <f>Data!B33</f>
        <v>2160</v>
      </c>
      <c r="AI30" s="83">
        <f>Data!C33</f>
        <v>503</v>
      </c>
      <c r="AJ30" s="83">
        <f t="shared" si="1"/>
        <v>2663</v>
      </c>
      <c r="AK30" s="57">
        <f t="shared" ref="AK30:AK37" si="15">(AJ30-AF30)/AF30</f>
        <v>-2.5256222547584188E-2</v>
      </c>
      <c r="AL30" s="14">
        <f>Data!E33</f>
        <v>2109</v>
      </c>
      <c r="AM30" s="15">
        <f>Data!F33</f>
        <v>488</v>
      </c>
      <c r="AN30" s="16">
        <f t="shared" si="2"/>
        <v>2597</v>
      </c>
      <c r="AO30" s="57">
        <f t="shared" ref="AO30:AO37" si="16">(AN30-AJ30)/AJ30</f>
        <v>-2.4784078107397672E-2</v>
      </c>
      <c r="AP30" s="14">
        <f>Data!H33</f>
        <v>2068</v>
      </c>
      <c r="AQ30" s="15">
        <f>Data!I33</f>
        <v>478</v>
      </c>
      <c r="AR30" s="16">
        <f t="shared" si="3"/>
        <v>2546</v>
      </c>
      <c r="AS30" s="29">
        <f t="shared" ref="AS30:AS37" si="17">(AR30-AN30)/AN30</f>
        <v>-1.9638043896804003E-2</v>
      </c>
      <c r="AT30" s="14">
        <f>Data!K33</f>
        <v>2069</v>
      </c>
      <c r="AU30" s="15">
        <f>Data!L33</f>
        <v>422</v>
      </c>
      <c r="AV30" s="16">
        <f t="shared" si="4"/>
        <v>2491</v>
      </c>
      <c r="AW30" s="29">
        <f t="shared" ref="AW30:AW37" si="18">(AV30-AR30)/AR30</f>
        <v>-2.1602513747054203E-2</v>
      </c>
      <c r="AX30" s="14">
        <f>Data!N33</f>
        <v>2092</v>
      </c>
      <c r="AY30" s="15">
        <f>Data!O33</f>
        <v>418</v>
      </c>
      <c r="AZ30" s="16">
        <f t="shared" si="5"/>
        <v>2510</v>
      </c>
      <c r="BA30" s="29">
        <f t="shared" si="6"/>
        <v>7.6274588518667205E-3</v>
      </c>
      <c r="BB30" s="14">
        <f>Data!Q33</f>
        <v>2216</v>
      </c>
      <c r="BC30" s="15">
        <f>Data!R33</f>
        <v>411</v>
      </c>
      <c r="BD30" s="16">
        <f t="shared" si="7"/>
        <v>2627</v>
      </c>
      <c r="BE30" s="29">
        <f t="shared" si="8"/>
        <v>4.6613545816733069E-2</v>
      </c>
    </row>
    <row r="31" spans="1:57" x14ac:dyDescent="0.2">
      <c r="A31" s="13" t="s">
        <v>5</v>
      </c>
      <c r="B31" s="55">
        <v>2278</v>
      </c>
      <c r="C31" s="56">
        <v>1621</v>
      </c>
      <c r="D31" s="56">
        <v>3899</v>
      </c>
      <c r="E31" s="57">
        <f t="shared" si="9"/>
        <v>2.6863313141954174E-2</v>
      </c>
      <c r="F31" s="55">
        <v>2378</v>
      </c>
      <c r="G31" s="56">
        <v>1705</v>
      </c>
      <c r="H31" s="56">
        <v>4083</v>
      </c>
      <c r="I31" s="75">
        <f t="shared" ref="I31:I37" si="19">(H31-D31)/D31</f>
        <v>4.7191587586560654E-2</v>
      </c>
      <c r="J31" s="82">
        <v>2325</v>
      </c>
      <c r="K31" s="83">
        <v>1698</v>
      </c>
      <c r="L31" s="83">
        <v>4023</v>
      </c>
      <c r="M31" s="57">
        <f t="shared" ref="M31:M37" si="20">(L31-H31)/H31</f>
        <v>-1.4695077149155033E-2</v>
      </c>
      <c r="N31" s="82">
        <v>2293</v>
      </c>
      <c r="O31" s="83">
        <v>1765</v>
      </c>
      <c r="P31" s="83">
        <v>4058</v>
      </c>
      <c r="Q31" s="57">
        <f t="shared" ref="Q31:Q37" si="21">(P31-L31)/L31</f>
        <v>8.6999751429281628E-3</v>
      </c>
      <c r="R31" s="82">
        <v>2166</v>
      </c>
      <c r="S31" s="83">
        <v>1928</v>
      </c>
      <c r="T31" s="83">
        <v>4095</v>
      </c>
      <c r="U31" s="57">
        <f t="shared" si="10"/>
        <v>9.1177920157713161E-3</v>
      </c>
      <c r="V31" s="82">
        <v>1956</v>
      </c>
      <c r="W31" s="83">
        <v>1985</v>
      </c>
      <c r="X31" s="83">
        <v>3941</v>
      </c>
      <c r="Y31" s="57">
        <f t="shared" si="11"/>
        <v>-3.7606837606837605E-2</v>
      </c>
      <c r="Z31" s="82">
        <v>1747</v>
      </c>
      <c r="AA31" s="83">
        <v>2105</v>
      </c>
      <c r="AB31" s="83">
        <v>3852</v>
      </c>
      <c r="AC31" s="57">
        <f t="shared" si="12"/>
        <v>-2.2583100735853845E-2</v>
      </c>
      <c r="AD31" s="82">
        <v>1503</v>
      </c>
      <c r="AE31" s="83">
        <v>1975</v>
      </c>
      <c r="AF31" s="83">
        <f t="shared" si="13"/>
        <v>3478</v>
      </c>
      <c r="AG31" s="57">
        <f t="shared" si="14"/>
        <v>-9.7092419522326071E-2</v>
      </c>
      <c r="AH31" s="82">
        <f>Data!B34</f>
        <v>1414</v>
      </c>
      <c r="AI31" s="83">
        <f>Data!C34</f>
        <v>1860</v>
      </c>
      <c r="AJ31" s="83">
        <f t="shared" si="1"/>
        <v>3274</v>
      </c>
      <c r="AK31" s="57">
        <f t="shared" si="15"/>
        <v>-5.8654399079930995E-2</v>
      </c>
      <c r="AL31" s="14">
        <f>Data!E34</f>
        <v>1394</v>
      </c>
      <c r="AM31" s="15">
        <f>Data!F34</f>
        <v>1673</v>
      </c>
      <c r="AN31" s="16">
        <f t="shared" si="2"/>
        <v>3067</v>
      </c>
      <c r="AO31" s="57">
        <f t="shared" si="16"/>
        <v>-6.3225412339645695E-2</v>
      </c>
      <c r="AP31" s="14">
        <f>Data!H34</f>
        <v>1368</v>
      </c>
      <c r="AQ31" s="15">
        <f>Data!I34</f>
        <v>1539</v>
      </c>
      <c r="AR31" s="16">
        <f t="shared" si="3"/>
        <v>2907</v>
      </c>
      <c r="AS31" s="29">
        <f t="shared" si="17"/>
        <v>-5.2168242582328009E-2</v>
      </c>
      <c r="AT31" s="14">
        <f>Data!K34</f>
        <v>1291</v>
      </c>
      <c r="AU31" s="15">
        <f>Data!L34</f>
        <v>1546</v>
      </c>
      <c r="AV31" s="16">
        <f t="shared" si="4"/>
        <v>2837</v>
      </c>
      <c r="AW31" s="29">
        <f t="shared" si="18"/>
        <v>-2.4079807361541108E-2</v>
      </c>
      <c r="AX31" s="14">
        <f>Data!N34</f>
        <v>1251</v>
      </c>
      <c r="AY31" s="15">
        <f>Data!O34</f>
        <v>1472</v>
      </c>
      <c r="AZ31" s="16">
        <f t="shared" si="5"/>
        <v>2723</v>
      </c>
      <c r="BA31" s="29">
        <f t="shared" si="6"/>
        <v>-4.0183292210081073E-2</v>
      </c>
      <c r="BB31" s="14">
        <f>Data!Q34</f>
        <v>1193</v>
      </c>
      <c r="BC31" s="15">
        <f>Data!R34</f>
        <v>1343</v>
      </c>
      <c r="BD31" s="16">
        <f t="shared" si="7"/>
        <v>2536</v>
      </c>
      <c r="BE31" s="29">
        <f t="shared" si="8"/>
        <v>-6.8674256334924716E-2</v>
      </c>
    </row>
    <row r="32" spans="1:57" x14ac:dyDescent="0.2">
      <c r="A32" s="13" t="s">
        <v>7</v>
      </c>
      <c r="B32" s="55">
        <v>1382</v>
      </c>
      <c r="C32" s="56">
        <v>653</v>
      </c>
      <c r="D32" s="56">
        <v>2035</v>
      </c>
      <c r="E32" s="57">
        <f t="shared" si="9"/>
        <v>6.8241469816272965E-2</v>
      </c>
      <c r="F32" s="55">
        <v>1414</v>
      </c>
      <c r="G32" s="56">
        <v>648</v>
      </c>
      <c r="H32" s="56">
        <v>2062</v>
      </c>
      <c r="I32" s="75">
        <f t="shared" si="19"/>
        <v>1.3267813267813268E-2</v>
      </c>
      <c r="J32" s="82">
        <v>1417</v>
      </c>
      <c r="K32" s="83">
        <v>689</v>
      </c>
      <c r="L32" s="83">
        <v>2106</v>
      </c>
      <c r="M32" s="57">
        <f t="shared" si="20"/>
        <v>2.133850630455868E-2</v>
      </c>
      <c r="N32" s="82">
        <v>1326</v>
      </c>
      <c r="O32" s="83">
        <v>643</v>
      </c>
      <c r="P32" s="83">
        <v>1969</v>
      </c>
      <c r="Q32" s="57">
        <f t="shared" si="21"/>
        <v>-6.5052231718898387E-2</v>
      </c>
      <c r="R32" s="82">
        <v>1182</v>
      </c>
      <c r="S32" s="83">
        <v>600</v>
      </c>
      <c r="T32" s="83">
        <v>1782</v>
      </c>
      <c r="U32" s="57">
        <f t="shared" si="10"/>
        <v>-9.4972067039106142E-2</v>
      </c>
      <c r="V32" s="82">
        <v>1103</v>
      </c>
      <c r="W32" s="83">
        <v>560</v>
      </c>
      <c r="X32" s="83">
        <v>1663</v>
      </c>
      <c r="Y32" s="57">
        <f t="shared" si="11"/>
        <v>-6.6778900112233447E-2</v>
      </c>
      <c r="Z32" s="82">
        <v>1022</v>
      </c>
      <c r="AA32" s="83">
        <v>547</v>
      </c>
      <c r="AB32" s="83">
        <v>1569</v>
      </c>
      <c r="AC32" s="57">
        <f t="shared" si="12"/>
        <v>-5.652435357787132E-2</v>
      </c>
      <c r="AD32" s="82">
        <v>926</v>
      </c>
      <c r="AE32" s="83">
        <v>506</v>
      </c>
      <c r="AF32" s="83">
        <f t="shared" si="13"/>
        <v>1432</v>
      </c>
      <c r="AG32" s="57">
        <f t="shared" si="14"/>
        <v>-8.7316762268961123E-2</v>
      </c>
      <c r="AH32" s="82">
        <f>Data!B35</f>
        <v>957</v>
      </c>
      <c r="AI32" s="83">
        <f>Data!C35</f>
        <v>448</v>
      </c>
      <c r="AJ32" s="83">
        <f t="shared" si="1"/>
        <v>1405</v>
      </c>
      <c r="AK32" s="57">
        <f t="shared" si="15"/>
        <v>-1.8854748603351956E-2</v>
      </c>
      <c r="AL32" s="14">
        <f>Data!E35</f>
        <v>943</v>
      </c>
      <c r="AM32" s="15">
        <f>Data!F35</f>
        <v>394</v>
      </c>
      <c r="AN32" s="16">
        <f t="shared" si="2"/>
        <v>1337</v>
      </c>
      <c r="AO32" s="57">
        <f t="shared" si="16"/>
        <v>-4.8398576512455514E-2</v>
      </c>
      <c r="AP32" s="14">
        <f>Data!H35</f>
        <v>949</v>
      </c>
      <c r="AQ32" s="15">
        <f>Data!I35</f>
        <v>391</v>
      </c>
      <c r="AR32" s="16">
        <f t="shared" si="3"/>
        <v>1340</v>
      </c>
      <c r="AS32" s="29">
        <f t="shared" si="17"/>
        <v>2.243829468960359E-3</v>
      </c>
      <c r="AT32" s="14">
        <f>Data!K35</f>
        <v>1014</v>
      </c>
      <c r="AU32" s="15">
        <f>Data!L35</f>
        <v>415</v>
      </c>
      <c r="AV32" s="16">
        <f t="shared" si="4"/>
        <v>1429</v>
      </c>
      <c r="AW32" s="29">
        <f t="shared" si="18"/>
        <v>6.64179104477612E-2</v>
      </c>
      <c r="AX32" s="14">
        <f>Data!N35</f>
        <v>1196</v>
      </c>
      <c r="AY32" s="15">
        <f>Data!O35</f>
        <v>473</v>
      </c>
      <c r="AZ32" s="16">
        <f t="shared" si="5"/>
        <v>1669</v>
      </c>
      <c r="BA32" s="29">
        <f t="shared" si="6"/>
        <v>0.16794961511546536</v>
      </c>
      <c r="BB32" s="14">
        <f>Data!Q35</f>
        <v>1395</v>
      </c>
      <c r="BC32" s="15">
        <f>Data!R35</f>
        <v>538</v>
      </c>
      <c r="BD32" s="16">
        <f t="shared" si="7"/>
        <v>1933</v>
      </c>
      <c r="BE32" s="29">
        <f t="shared" si="8"/>
        <v>0.15817855002995806</v>
      </c>
    </row>
    <row r="33" spans="1:57" x14ac:dyDescent="0.2">
      <c r="A33" s="13" t="s">
        <v>9</v>
      </c>
      <c r="B33" s="55">
        <v>519</v>
      </c>
      <c r="C33" s="56">
        <v>84</v>
      </c>
      <c r="D33" s="56">
        <v>603</v>
      </c>
      <c r="E33" s="57">
        <f t="shared" si="9"/>
        <v>-0.14950634696755993</v>
      </c>
      <c r="F33" s="55">
        <v>469</v>
      </c>
      <c r="G33" s="56">
        <v>92</v>
      </c>
      <c r="H33" s="56">
        <v>561</v>
      </c>
      <c r="I33" s="75">
        <f t="shared" si="19"/>
        <v>-6.965174129353234E-2</v>
      </c>
      <c r="J33" s="82">
        <v>426</v>
      </c>
      <c r="K33" s="83">
        <v>134</v>
      </c>
      <c r="L33" s="83">
        <v>560</v>
      </c>
      <c r="M33" s="57">
        <f t="shared" si="20"/>
        <v>-1.7825311942959001E-3</v>
      </c>
      <c r="N33" s="82">
        <v>451</v>
      </c>
      <c r="O33" s="83">
        <v>171</v>
      </c>
      <c r="P33" s="83">
        <v>622</v>
      </c>
      <c r="Q33" s="57">
        <f t="shared" si="21"/>
        <v>0.11071428571428571</v>
      </c>
      <c r="R33" s="82">
        <v>553</v>
      </c>
      <c r="S33" s="83">
        <v>191</v>
      </c>
      <c r="T33" s="83">
        <v>744</v>
      </c>
      <c r="U33" s="57">
        <f t="shared" si="10"/>
        <v>0.19614147909967847</v>
      </c>
      <c r="V33" s="82">
        <v>681</v>
      </c>
      <c r="W33" s="83">
        <v>234</v>
      </c>
      <c r="X33" s="83">
        <v>915</v>
      </c>
      <c r="Y33" s="57">
        <f t="shared" si="11"/>
        <v>0.22983870967741934</v>
      </c>
      <c r="Z33" s="82">
        <v>890</v>
      </c>
      <c r="AA33" s="83">
        <v>247</v>
      </c>
      <c r="AB33" s="83">
        <v>1137</v>
      </c>
      <c r="AC33" s="57">
        <f t="shared" si="12"/>
        <v>0.24262295081967214</v>
      </c>
      <c r="AD33" s="82">
        <v>1025</v>
      </c>
      <c r="AE33" s="83">
        <v>252</v>
      </c>
      <c r="AF33" s="83">
        <f t="shared" si="13"/>
        <v>1277</v>
      </c>
      <c r="AG33" s="57">
        <f t="shared" si="14"/>
        <v>0.12313104661389622</v>
      </c>
      <c r="AH33" s="82">
        <f>Data!B36</f>
        <v>1162</v>
      </c>
      <c r="AI33" s="83">
        <f>Data!C36</f>
        <v>268</v>
      </c>
      <c r="AJ33" s="83">
        <f t="shared" si="1"/>
        <v>1430</v>
      </c>
      <c r="AK33" s="57">
        <f t="shared" si="15"/>
        <v>0.11981205951448708</v>
      </c>
      <c r="AL33" s="14">
        <f>Data!E36</f>
        <v>1461</v>
      </c>
      <c r="AM33" s="15">
        <f>Data!F36</f>
        <v>280</v>
      </c>
      <c r="AN33" s="16">
        <f t="shared" si="2"/>
        <v>1741</v>
      </c>
      <c r="AO33" s="57">
        <f t="shared" si="16"/>
        <v>0.21748251748251748</v>
      </c>
      <c r="AP33" s="14">
        <f>Data!H36</f>
        <v>1690</v>
      </c>
      <c r="AQ33" s="15">
        <f>Data!I36</f>
        <v>289</v>
      </c>
      <c r="AR33" s="16">
        <f t="shared" si="3"/>
        <v>1979</v>
      </c>
      <c r="AS33" s="29">
        <f t="shared" si="17"/>
        <v>0.13670304422745549</v>
      </c>
      <c r="AT33" s="14">
        <f>Data!K36</f>
        <v>1801</v>
      </c>
      <c r="AU33" s="15">
        <f>Data!L36</f>
        <v>250</v>
      </c>
      <c r="AV33" s="16">
        <f t="shared" si="4"/>
        <v>2051</v>
      </c>
      <c r="AW33" s="29">
        <f t="shared" si="18"/>
        <v>3.6382011116725621E-2</v>
      </c>
      <c r="AX33" s="14">
        <f>Data!N36</f>
        <v>1979</v>
      </c>
      <c r="AY33" s="15">
        <f>Data!O36</f>
        <v>241</v>
      </c>
      <c r="AZ33" s="16">
        <f t="shared" si="5"/>
        <v>2220</v>
      </c>
      <c r="BA33" s="29">
        <f t="shared" si="6"/>
        <v>8.2398829839102877E-2</v>
      </c>
      <c r="BB33" s="14">
        <f>Data!Q36</f>
        <v>2072</v>
      </c>
      <c r="BC33" s="15">
        <f>Data!R36</f>
        <v>260</v>
      </c>
      <c r="BD33" s="16">
        <f t="shared" si="7"/>
        <v>2332</v>
      </c>
      <c r="BE33" s="29">
        <f t="shared" si="8"/>
        <v>5.0450450450450449E-2</v>
      </c>
    </row>
    <row r="34" spans="1:57" x14ac:dyDescent="0.2">
      <c r="A34" s="18" t="s">
        <v>8</v>
      </c>
      <c r="B34" s="55">
        <v>601</v>
      </c>
      <c r="C34" s="56">
        <v>116</v>
      </c>
      <c r="D34" s="56">
        <v>717</v>
      </c>
      <c r="E34" s="57">
        <f t="shared" si="9"/>
        <v>-0.12773722627737227</v>
      </c>
      <c r="F34" s="55">
        <v>674</v>
      </c>
      <c r="G34" s="56">
        <v>127</v>
      </c>
      <c r="H34" s="56">
        <v>801</v>
      </c>
      <c r="I34" s="75">
        <f>(H34-D34)/D34</f>
        <v>0.11715481171548117</v>
      </c>
      <c r="J34" s="82">
        <v>738</v>
      </c>
      <c r="K34" s="83">
        <v>131</v>
      </c>
      <c r="L34" s="83">
        <v>869</v>
      </c>
      <c r="M34" s="57">
        <f>(L34-H34)/H34</f>
        <v>8.4893882646691635E-2</v>
      </c>
      <c r="N34" s="82">
        <v>878</v>
      </c>
      <c r="O34" s="83">
        <v>123</v>
      </c>
      <c r="P34" s="83">
        <v>1001</v>
      </c>
      <c r="Q34" s="57">
        <f>(P34-L34)/L34</f>
        <v>0.15189873417721519</v>
      </c>
      <c r="R34" s="82">
        <v>1115</v>
      </c>
      <c r="S34" s="83">
        <v>152</v>
      </c>
      <c r="T34" s="83">
        <v>1267</v>
      </c>
      <c r="U34" s="57">
        <f t="shared" si="10"/>
        <v>0.26573426573426573</v>
      </c>
      <c r="V34" s="82">
        <v>1339</v>
      </c>
      <c r="W34" s="83">
        <v>158</v>
      </c>
      <c r="X34" s="83">
        <v>1497</v>
      </c>
      <c r="Y34" s="57">
        <f t="shared" si="11"/>
        <v>0.18153117600631413</v>
      </c>
      <c r="Z34" s="82">
        <v>1591</v>
      </c>
      <c r="AA34" s="83">
        <v>192</v>
      </c>
      <c r="AB34" s="83">
        <v>1783</v>
      </c>
      <c r="AC34" s="57">
        <f t="shared" si="12"/>
        <v>0.19104876419505679</v>
      </c>
      <c r="AD34" s="82">
        <v>1757</v>
      </c>
      <c r="AE34" s="83">
        <v>213</v>
      </c>
      <c r="AF34" s="83">
        <f t="shared" si="13"/>
        <v>1970</v>
      </c>
      <c r="AG34" s="57">
        <f t="shared" si="14"/>
        <v>0.10487941671340438</v>
      </c>
      <c r="AH34" s="82">
        <f>Data!B37</f>
        <v>1991</v>
      </c>
      <c r="AI34" s="83">
        <f>Data!C37</f>
        <v>231</v>
      </c>
      <c r="AJ34" s="83">
        <f t="shared" si="1"/>
        <v>2222</v>
      </c>
      <c r="AK34" s="57">
        <f t="shared" si="15"/>
        <v>0.12791878172588833</v>
      </c>
      <c r="AL34" s="14">
        <f>Data!E37</f>
        <v>2094</v>
      </c>
      <c r="AM34" s="15">
        <f>Data!F37</f>
        <v>292</v>
      </c>
      <c r="AN34" s="16">
        <f t="shared" si="2"/>
        <v>2386</v>
      </c>
      <c r="AO34" s="57">
        <f t="shared" si="16"/>
        <v>7.3807380738073802E-2</v>
      </c>
      <c r="AP34" s="14">
        <f>Data!H37</f>
        <v>1794</v>
      </c>
      <c r="AQ34" s="15">
        <f>Data!I37</f>
        <v>300</v>
      </c>
      <c r="AR34" s="16">
        <f t="shared" si="3"/>
        <v>2094</v>
      </c>
      <c r="AS34" s="29">
        <f t="shared" si="17"/>
        <v>-0.12238055322715842</v>
      </c>
      <c r="AT34" s="14">
        <f>Data!K37</f>
        <v>1786</v>
      </c>
      <c r="AU34" s="15">
        <f>Data!L37</f>
        <v>321</v>
      </c>
      <c r="AV34" s="16">
        <f t="shared" si="4"/>
        <v>2107</v>
      </c>
      <c r="AW34" s="29">
        <f t="shared" si="18"/>
        <v>6.2082139446036294E-3</v>
      </c>
      <c r="AX34" s="14">
        <f>Data!N37</f>
        <v>1725</v>
      </c>
      <c r="AY34" s="15">
        <f>Data!O37</f>
        <v>287</v>
      </c>
      <c r="AZ34" s="16">
        <f t="shared" si="5"/>
        <v>2012</v>
      </c>
      <c r="BA34" s="29">
        <f t="shared" si="6"/>
        <v>-4.5087802562885616E-2</v>
      </c>
      <c r="BB34" s="14">
        <f>Data!Q37</f>
        <v>1636</v>
      </c>
      <c r="BC34" s="15">
        <f>Data!R37</f>
        <v>258</v>
      </c>
      <c r="BD34" s="16">
        <f t="shared" si="7"/>
        <v>1894</v>
      </c>
      <c r="BE34" s="29">
        <f t="shared" si="8"/>
        <v>-5.8648111332007952E-2</v>
      </c>
    </row>
    <row r="35" spans="1:57" x14ac:dyDescent="0.2">
      <c r="A35" s="18" t="s">
        <v>10</v>
      </c>
      <c r="B35" s="55">
        <v>1273</v>
      </c>
      <c r="C35" s="56"/>
      <c r="D35" s="56">
        <v>1273</v>
      </c>
      <c r="E35" s="57">
        <f t="shared" si="9"/>
        <v>0.11862917398945519</v>
      </c>
      <c r="F35" s="55">
        <v>1295</v>
      </c>
      <c r="G35" s="56"/>
      <c r="H35" s="56">
        <v>1295</v>
      </c>
      <c r="I35" s="75">
        <f t="shared" si="19"/>
        <v>1.7282010997643361E-2</v>
      </c>
      <c r="J35" s="82">
        <v>1242</v>
      </c>
      <c r="K35" s="83"/>
      <c r="L35" s="83">
        <v>1242</v>
      </c>
      <c r="M35" s="57">
        <f t="shared" si="20"/>
        <v>-4.0926640926640924E-2</v>
      </c>
      <c r="N35" s="82">
        <v>1238</v>
      </c>
      <c r="O35" s="83"/>
      <c r="P35" s="83">
        <v>1238</v>
      </c>
      <c r="Q35" s="57">
        <f t="shared" si="21"/>
        <v>-3.2206119162640902E-3</v>
      </c>
      <c r="R35" s="82">
        <v>1180</v>
      </c>
      <c r="S35" s="83"/>
      <c r="T35" s="83">
        <v>1180</v>
      </c>
      <c r="U35" s="57">
        <f t="shared" si="10"/>
        <v>-4.6849757673667204E-2</v>
      </c>
      <c r="V35" s="82">
        <v>1209</v>
      </c>
      <c r="W35" s="83"/>
      <c r="X35" s="83">
        <v>1209</v>
      </c>
      <c r="Y35" s="57">
        <f t="shared" si="11"/>
        <v>2.4576271186440679E-2</v>
      </c>
      <c r="Z35" s="82">
        <v>1279</v>
      </c>
      <c r="AA35" s="83"/>
      <c r="AB35" s="83">
        <v>1279</v>
      </c>
      <c r="AC35" s="57">
        <f t="shared" si="12"/>
        <v>5.7899090157154671E-2</v>
      </c>
      <c r="AD35" s="82">
        <v>1344</v>
      </c>
      <c r="AE35" s="83"/>
      <c r="AF35" s="83">
        <f t="shared" si="13"/>
        <v>1344</v>
      </c>
      <c r="AG35" s="57">
        <f t="shared" si="14"/>
        <v>5.08209538702111E-2</v>
      </c>
      <c r="AH35" s="82">
        <f>Data!B39</f>
        <v>1250</v>
      </c>
      <c r="AI35" s="83"/>
      <c r="AJ35" s="83">
        <f t="shared" si="1"/>
        <v>1250</v>
      </c>
      <c r="AK35" s="57">
        <f t="shared" si="15"/>
        <v>-6.9940476190476192E-2</v>
      </c>
      <c r="AL35" s="14">
        <f>Data!E39</f>
        <v>1231</v>
      </c>
      <c r="AM35" s="15">
        <f>Data!F39</f>
        <v>0</v>
      </c>
      <c r="AN35" s="16">
        <f t="shared" si="2"/>
        <v>1231</v>
      </c>
      <c r="AO35" s="57">
        <f t="shared" si="16"/>
        <v>-1.52E-2</v>
      </c>
      <c r="AP35" s="14">
        <f>Data!H39</f>
        <v>1155</v>
      </c>
      <c r="AQ35" s="15"/>
      <c r="AR35" s="16">
        <f t="shared" si="3"/>
        <v>1155</v>
      </c>
      <c r="AS35" s="29">
        <f t="shared" si="17"/>
        <v>-6.1738424045491472E-2</v>
      </c>
      <c r="AT35" s="14">
        <f>Data!K39</f>
        <v>1173</v>
      </c>
      <c r="AU35" s="15"/>
      <c r="AV35" s="16">
        <f t="shared" si="4"/>
        <v>1173</v>
      </c>
      <c r="AW35" s="29">
        <f t="shared" si="18"/>
        <v>1.5584415584415584E-2</v>
      </c>
      <c r="AX35" s="14">
        <f>Data!N39</f>
        <v>1046</v>
      </c>
      <c r="AY35" s="15"/>
      <c r="AZ35" s="16">
        <f t="shared" si="5"/>
        <v>1046</v>
      </c>
      <c r="BA35" s="29">
        <f t="shared" si="6"/>
        <v>-0.1082693947144075</v>
      </c>
      <c r="BB35" s="14">
        <f>Data!Q39</f>
        <v>925</v>
      </c>
      <c r="BC35" s="15"/>
      <c r="BD35" s="16">
        <f t="shared" si="7"/>
        <v>925</v>
      </c>
      <c r="BE35" s="29">
        <f t="shared" si="8"/>
        <v>-0.11567877629063097</v>
      </c>
    </row>
    <row r="36" spans="1:57" x14ac:dyDescent="0.2">
      <c r="A36" s="13" t="s">
        <v>11</v>
      </c>
      <c r="B36" s="55">
        <v>602</v>
      </c>
      <c r="C36" s="56"/>
      <c r="D36" s="56">
        <v>602</v>
      </c>
      <c r="E36" s="57">
        <f t="shared" si="9"/>
        <v>0.22606924643584522</v>
      </c>
      <c r="F36" s="55">
        <v>593</v>
      </c>
      <c r="G36" s="56"/>
      <c r="H36" s="56">
        <v>593</v>
      </c>
      <c r="I36" s="75">
        <f t="shared" si="19"/>
        <v>-1.4950166112956811E-2</v>
      </c>
      <c r="J36" s="82">
        <v>595</v>
      </c>
      <c r="K36" s="83"/>
      <c r="L36" s="83">
        <v>595</v>
      </c>
      <c r="M36" s="57">
        <f t="shared" si="20"/>
        <v>3.3726812816188868E-3</v>
      </c>
      <c r="N36" s="82">
        <v>512</v>
      </c>
      <c r="O36" s="83"/>
      <c r="P36" s="83">
        <v>512</v>
      </c>
      <c r="Q36" s="57">
        <f t="shared" si="21"/>
        <v>-0.13949579831932774</v>
      </c>
      <c r="R36" s="82">
        <v>516</v>
      </c>
      <c r="S36" s="83"/>
      <c r="T36" s="83">
        <v>516</v>
      </c>
      <c r="U36" s="57">
        <f t="shared" si="10"/>
        <v>7.8125E-3</v>
      </c>
      <c r="V36" s="82">
        <v>505</v>
      </c>
      <c r="W36" s="83"/>
      <c r="X36" s="83">
        <v>505</v>
      </c>
      <c r="Y36" s="57">
        <f t="shared" si="11"/>
        <v>-2.1317829457364341E-2</v>
      </c>
      <c r="Z36" s="82">
        <v>508</v>
      </c>
      <c r="AA36" s="83"/>
      <c r="AB36" s="83">
        <v>508</v>
      </c>
      <c r="AC36" s="57">
        <f t="shared" si="12"/>
        <v>5.9405940594059407E-3</v>
      </c>
      <c r="AD36" s="82">
        <v>441</v>
      </c>
      <c r="AE36" s="83"/>
      <c r="AF36" s="83">
        <f t="shared" si="13"/>
        <v>441</v>
      </c>
      <c r="AG36" s="57">
        <f t="shared" si="14"/>
        <v>-0.13188976377952755</v>
      </c>
      <c r="AH36" s="82">
        <f>Data!B40</f>
        <v>379</v>
      </c>
      <c r="AI36" s="83"/>
      <c r="AJ36" s="83">
        <f t="shared" si="1"/>
        <v>379</v>
      </c>
      <c r="AK36" s="57">
        <f t="shared" si="15"/>
        <v>-0.14058956916099774</v>
      </c>
      <c r="AL36" s="14">
        <f>Data!E40</f>
        <v>485</v>
      </c>
      <c r="AM36" s="15">
        <f>Data!F40</f>
        <v>0</v>
      </c>
      <c r="AN36" s="16">
        <f t="shared" si="2"/>
        <v>485</v>
      </c>
      <c r="AO36" s="57">
        <f t="shared" si="16"/>
        <v>0.27968337730870713</v>
      </c>
      <c r="AP36" s="14">
        <f>Data!H40</f>
        <v>415</v>
      </c>
      <c r="AQ36" s="15"/>
      <c r="AR36" s="16">
        <f t="shared" si="3"/>
        <v>415</v>
      </c>
      <c r="AS36" s="29">
        <f t="shared" si="17"/>
        <v>-0.14432989690721648</v>
      </c>
      <c r="AT36" s="14">
        <f>Data!K40</f>
        <v>425</v>
      </c>
      <c r="AU36" s="15"/>
      <c r="AV36" s="16">
        <f t="shared" si="4"/>
        <v>425</v>
      </c>
      <c r="AW36" s="29">
        <f t="shared" si="18"/>
        <v>2.4096385542168676E-2</v>
      </c>
      <c r="AX36" s="14">
        <f>Data!N40</f>
        <v>416</v>
      </c>
      <c r="AY36" s="15"/>
      <c r="AZ36" s="16">
        <f t="shared" si="5"/>
        <v>416</v>
      </c>
      <c r="BA36" s="29">
        <f t="shared" si="6"/>
        <v>-2.1176470588235293E-2</v>
      </c>
      <c r="BB36" s="14">
        <f>Data!Q40</f>
        <v>446</v>
      </c>
      <c r="BC36" s="15"/>
      <c r="BD36" s="16">
        <f t="shared" si="7"/>
        <v>446</v>
      </c>
      <c r="BE36" s="29">
        <f t="shared" si="8"/>
        <v>7.2115384615384609E-2</v>
      </c>
    </row>
    <row r="37" spans="1:57" ht="13.5" thickBot="1" x14ac:dyDescent="0.25">
      <c r="A37" s="19" t="s">
        <v>3</v>
      </c>
      <c r="B37" s="58">
        <v>12002</v>
      </c>
      <c r="C37" s="59">
        <v>3233</v>
      </c>
      <c r="D37" s="59">
        <v>15235</v>
      </c>
      <c r="E37" s="60">
        <f t="shared" si="9"/>
        <v>3.4564715469238082E-2</v>
      </c>
      <c r="F37" s="58">
        <v>12529</v>
      </c>
      <c r="G37" s="59">
        <v>3346</v>
      </c>
      <c r="H37" s="59">
        <v>15875</v>
      </c>
      <c r="I37" s="76">
        <f t="shared" si="19"/>
        <v>4.2008532983262223E-2</v>
      </c>
      <c r="J37" s="84">
        <v>12634</v>
      </c>
      <c r="K37" s="43">
        <v>3425</v>
      </c>
      <c r="L37" s="43">
        <v>16059</v>
      </c>
      <c r="M37" s="60">
        <f t="shared" si="20"/>
        <v>1.1590551181102362E-2</v>
      </c>
      <c r="N37" s="84">
        <v>12959</v>
      </c>
      <c r="O37" s="43">
        <v>3617</v>
      </c>
      <c r="P37" s="43">
        <v>16576</v>
      </c>
      <c r="Q37" s="60">
        <f t="shared" si="21"/>
        <v>3.2193785416277473E-2</v>
      </c>
      <c r="R37" s="84">
        <v>13115</v>
      </c>
      <c r="S37" s="43">
        <v>3787</v>
      </c>
      <c r="T37" s="43">
        <v>16902</v>
      </c>
      <c r="U37" s="60">
        <f t="shared" si="10"/>
        <v>1.9666988416988416E-2</v>
      </c>
      <c r="V37" s="84">
        <v>13449</v>
      </c>
      <c r="W37" s="43">
        <v>3891</v>
      </c>
      <c r="X37" s="43">
        <v>17340</v>
      </c>
      <c r="Y37" s="60">
        <f t="shared" si="11"/>
        <v>2.5914093006744764E-2</v>
      </c>
      <c r="Z37" s="84">
        <v>13701</v>
      </c>
      <c r="AA37" s="43">
        <v>4036</v>
      </c>
      <c r="AB37" s="43">
        <v>17737</v>
      </c>
      <c r="AC37" s="60">
        <f t="shared" si="12"/>
        <v>2.2895040369088814E-2</v>
      </c>
      <c r="AD37" s="84">
        <f>SUM(AD29:AD36)</f>
        <v>13731</v>
      </c>
      <c r="AE37" s="43">
        <f>SUM(AE29:AE36)</f>
        <v>3860</v>
      </c>
      <c r="AF37" s="43">
        <f t="shared" si="13"/>
        <v>17591</v>
      </c>
      <c r="AG37" s="60">
        <f t="shared" si="14"/>
        <v>-8.2313807295484008E-3</v>
      </c>
      <c r="AH37" s="84">
        <f>SUM(AH29:AH36)</f>
        <v>14106</v>
      </c>
      <c r="AI37" s="43">
        <f>SUM(AI29:AI36)</f>
        <v>3652</v>
      </c>
      <c r="AJ37" s="43">
        <f t="shared" si="1"/>
        <v>17758</v>
      </c>
      <c r="AK37" s="60">
        <f t="shared" si="15"/>
        <v>9.493490989710647E-3</v>
      </c>
      <c r="AL37" s="20">
        <f>SUM(AL29:AL36)</f>
        <v>14861</v>
      </c>
      <c r="AM37" s="21">
        <f>SUM(AM29:AM36)</f>
        <v>3518</v>
      </c>
      <c r="AN37" s="22">
        <f t="shared" si="2"/>
        <v>18379</v>
      </c>
      <c r="AO37" s="60">
        <f t="shared" si="16"/>
        <v>3.497015429665503E-2</v>
      </c>
      <c r="AP37" s="20">
        <f>SUM(AP29:AP36)</f>
        <v>15150</v>
      </c>
      <c r="AQ37" s="21">
        <f>SUM(AQ29:AQ36)</f>
        <v>3414</v>
      </c>
      <c r="AR37" s="22">
        <f t="shared" si="3"/>
        <v>18564</v>
      </c>
      <c r="AS37" s="30">
        <f t="shared" si="17"/>
        <v>1.0065836008487948E-2</v>
      </c>
      <c r="AT37" s="20">
        <f>SUM(AT29:AT36)</f>
        <v>15473</v>
      </c>
      <c r="AU37" s="21">
        <f>SUM(AU29:AU36)</f>
        <v>3377</v>
      </c>
      <c r="AV37" s="22">
        <f t="shared" si="4"/>
        <v>18850</v>
      </c>
      <c r="AW37" s="30">
        <f t="shared" si="18"/>
        <v>1.5406162464985995E-2</v>
      </c>
      <c r="AX37" s="20">
        <f>SUM(AX29:AX36)</f>
        <v>15816</v>
      </c>
      <c r="AY37" s="21">
        <f>SUM(AY29:AY36)</f>
        <v>3326</v>
      </c>
      <c r="AZ37" s="22">
        <f t="shared" si="5"/>
        <v>19142</v>
      </c>
      <c r="BA37" s="30">
        <f t="shared" si="6"/>
        <v>1.5490716180371353E-2</v>
      </c>
      <c r="BB37" s="20">
        <f>SUM(BB29:BB36)</f>
        <v>16272</v>
      </c>
      <c r="BC37" s="21">
        <v>3575</v>
      </c>
      <c r="BD37" s="22">
        <f t="shared" si="7"/>
        <v>19847</v>
      </c>
      <c r="BE37" s="30">
        <f t="shared" si="8"/>
        <v>3.6830007313760314E-2</v>
      </c>
    </row>
    <row r="38" spans="1:57" ht="14.25" thickTop="1" thickBot="1" x14ac:dyDescent="0.25"/>
    <row r="39" spans="1:57" ht="13.9" customHeight="1" thickTop="1" x14ac:dyDescent="0.2">
      <c r="A39" s="112"/>
      <c r="B39" s="109">
        <v>2014</v>
      </c>
      <c r="C39" s="110"/>
      <c r="D39" s="111"/>
      <c r="E39" s="97">
        <v>2014</v>
      </c>
      <c r="F39" s="112"/>
      <c r="G39" s="109">
        <v>2015</v>
      </c>
      <c r="H39" s="110"/>
      <c r="I39" s="111"/>
      <c r="J39" s="97">
        <v>2015</v>
      </c>
      <c r="K39" s="112"/>
      <c r="L39" s="109">
        <v>2016</v>
      </c>
      <c r="M39" s="110"/>
      <c r="N39" s="111"/>
      <c r="O39" s="97">
        <v>2016</v>
      </c>
      <c r="Q39">
        <v>2017</v>
      </c>
      <c r="T39" s="97">
        <v>2017</v>
      </c>
      <c r="V39">
        <v>2018</v>
      </c>
      <c r="Y39" s="106">
        <v>2018</v>
      </c>
    </row>
    <row r="40" spans="1:57" ht="26.25" thickBot="1" x14ac:dyDescent="0.25">
      <c r="A40" s="113"/>
      <c r="B40" s="4" t="s">
        <v>1</v>
      </c>
      <c r="C40" s="7" t="s">
        <v>2</v>
      </c>
      <c r="D40" s="6" t="s">
        <v>3</v>
      </c>
      <c r="E40" s="98" t="s">
        <v>20</v>
      </c>
      <c r="F40" s="113"/>
      <c r="G40" s="4" t="s">
        <v>1</v>
      </c>
      <c r="H40" s="7" t="s">
        <v>2</v>
      </c>
      <c r="I40" s="6" t="s">
        <v>3</v>
      </c>
      <c r="J40" s="98" t="s">
        <v>20</v>
      </c>
      <c r="K40" s="113"/>
      <c r="L40" s="4" t="s">
        <v>1</v>
      </c>
      <c r="M40" s="7" t="s">
        <v>2</v>
      </c>
      <c r="N40" s="6" t="s">
        <v>3</v>
      </c>
      <c r="O40" s="98" t="s">
        <v>20</v>
      </c>
      <c r="Q40" t="s">
        <v>1</v>
      </c>
      <c r="R40" t="s">
        <v>2</v>
      </c>
      <c r="S40" t="s">
        <v>3</v>
      </c>
      <c r="T40" s="98" t="s">
        <v>20</v>
      </c>
      <c r="V40" t="s">
        <v>1</v>
      </c>
      <c r="W40" t="s">
        <v>2</v>
      </c>
      <c r="X40" t="s">
        <v>3</v>
      </c>
      <c r="Y40" s="105" t="s">
        <v>20</v>
      </c>
    </row>
    <row r="41" spans="1:57" ht="13.5" thickBot="1" x14ac:dyDescent="0.25">
      <c r="A41" s="8" t="s">
        <v>4</v>
      </c>
      <c r="B41" s="9">
        <f>Data!T32</f>
        <v>6340</v>
      </c>
      <c r="C41" s="10">
        <f>Data!U32</f>
        <v>418</v>
      </c>
      <c r="D41" s="11">
        <f t="shared" ref="D41:D48" si="22">B41+C41</f>
        <v>6758</v>
      </c>
      <c r="E41" s="28">
        <f>(D41-BD29)/BD29</f>
        <v>-1.2565751022793687E-2</v>
      </c>
      <c r="F41" s="8" t="s">
        <v>4</v>
      </c>
      <c r="G41" s="9">
        <f>Data!W32</f>
        <v>6180</v>
      </c>
      <c r="H41" s="10">
        <f>Data!X32</f>
        <v>383</v>
      </c>
      <c r="I41" s="11">
        <f t="shared" ref="I41:I48" si="23">G41+H41</f>
        <v>6563</v>
      </c>
      <c r="J41" s="28">
        <f>(I41-D41)/D41</f>
        <v>-2.8854690736904411E-2</v>
      </c>
      <c r="K41" s="8" t="s">
        <v>4</v>
      </c>
      <c r="L41" s="9">
        <f>Data!Z32</f>
        <v>5917</v>
      </c>
      <c r="M41" s="10">
        <f>Data!AA32</f>
        <v>356</v>
      </c>
      <c r="N41" s="11">
        <f>L41+M41</f>
        <v>6273</v>
      </c>
      <c r="O41" s="28">
        <f>(N41-I41)/I41</f>
        <v>-4.4187109553557827E-2</v>
      </c>
      <c r="P41" t="s">
        <v>4</v>
      </c>
      <c r="Q41">
        <v>5422</v>
      </c>
      <c r="R41">
        <v>348</v>
      </c>
      <c r="S41">
        <v>5770</v>
      </c>
      <c r="T41" s="28">
        <f>(S41-N41)/N41</f>
        <v>-8.0184919496253781E-2</v>
      </c>
      <c r="U41" t="s">
        <v>4</v>
      </c>
      <c r="V41">
        <v>5341</v>
      </c>
      <c r="W41">
        <v>369</v>
      </c>
      <c r="X41">
        <v>5710</v>
      </c>
      <c r="Y41" s="105">
        <f>(X41-S41)/S41</f>
        <v>-1.0398613518197574E-2</v>
      </c>
    </row>
    <row r="42" spans="1:57" ht="14.25" customHeight="1" thickBot="1" x14ac:dyDescent="0.25">
      <c r="A42" s="18" t="s">
        <v>6</v>
      </c>
      <c r="B42" s="9">
        <f>Data!T33</f>
        <v>2360</v>
      </c>
      <c r="C42" s="10">
        <f>Data!U33</f>
        <v>466</v>
      </c>
      <c r="D42" s="16">
        <f t="shared" si="22"/>
        <v>2826</v>
      </c>
      <c r="E42" s="28">
        <f t="shared" ref="E42:E49" si="24">(D42-BD30)/BD30</f>
        <v>7.575180814617434E-2</v>
      </c>
      <c r="F42" s="18" t="s">
        <v>6</v>
      </c>
      <c r="G42" s="9">
        <f>Data!W33</f>
        <v>2507</v>
      </c>
      <c r="H42" s="10">
        <f>Data!X33</f>
        <v>466</v>
      </c>
      <c r="I42" s="16">
        <f t="shared" si="23"/>
        <v>2973</v>
      </c>
      <c r="J42" s="28">
        <f t="shared" ref="J42:J49" si="25">(I42-D42)/D42</f>
        <v>5.2016985138004249E-2</v>
      </c>
      <c r="K42" s="18" t="s">
        <v>6</v>
      </c>
      <c r="L42" s="9">
        <f>Data!Z33</f>
        <v>2545</v>
      </c>
      <c r="M42" s="10">
        <f>Data!AA33</f>
        <v>474</v>
      </c>
      <c r="N42" s="16">
        <f t="shared" ref="N42:N47" si="26">L42+M42</f>
        <v>3019</v>
      </c>
      <c r="O42" s="28">
        <f>(N42-I42)/I42</f>
        <v>1.5472586612848975E-2</v>
      </c>
      <c r="P42" t="s">
        <v>6</v>
      </c>
      <c r="Q42">
        <v>2486</v>
      </c>
      <c r="R42">
        <v>440</v>
      </c>
      <c r="S42">
        <v>2926</v>
      </c>
      <c r="T42" s="28">
        <f>(S42-N42)/N42</f>
        <v>-3.0804902285525008E-2</v>
      </c>
      <c r="U42" t="s">
        <v>6</v>
      </c>
      <c r="V42">
        <v>2397</v>
      </c>
      <c r="W42">
        <v>422</v>
      </c>
      <c r="X42">
        <v>2819</v>
      </c>
      <c r="Y42" s="105">
        <f>(X42-S42)/S42</f>
        <v>-3.6568694463431306E-2</v>
      </c>
    </row>
    <row r="43" spans="1:57" ht="13.5" thickBot="1" x14ac:dyDescent="0.25">
      <c r="A43" s="13" t="s">
        <v>5</v>
      </c>
      <c r="B43" s="9">
        <f>Data!T34</f>
        <v>1130</v>
      </c>
      <c r="C43" s="10">
        <f>Data!U34</f>
        <v>1245</v>
      </c>
      <c r="D43" s="16">
        <f t="shared" si="22"/>
        <v>2375</v>
      </c>
      <c r="E43" s="28">
        <f t="shared" si="24"/>
        <v>-6.3485804416403779E-2</v>
      </c>
      <c r="F43" s="13" t="s">
        <v>5</v>
      </c>
      <c r="G43" s="9">
        <f>Data!W34</f>
        <v>1124</v>
      </c>
      <c r="H43" s="10">
        <f>Data!X34</f>
        <v>1134</v>
      </c>
      <c r="I43" s="16">
        <f t="shared" si="23"/>
        <v>2258</v>
      </c>
      <c r="J43" s="28">
        <f t="shared" si="25"/>
        <v>-4.9263157894736842E-2</v>
      </c>
      <c r="K43" s="13" t="s">
        <v>5</v>
      </c>
      <c r="L43" s="9">
        <f>Data!Z34</f>
        <v>1063</v>
      </c>
      <c r="M43" s="10">
        <f>Data!AA34</f>
        <v>1031</v>
      </c>
      <c r="N43" s="16">
        <f t="shared" si="26"/>
        <v>2094</v>
      </c>
      <c r="O43" s="28">
        <f t="shared" ref="O43:O49" si="27">(N43-I43)/I43</f>
        <v>-7.2630646589902564E-2</v>
      </c>
      <c r="P43" t="s">
        <v>5</v>
      </c>
      <c r="Q43">
        <v>1027</v>
      </c>
      <c r="R43">
        <v>944</v>
      </c>
      <c r="S43">
        <v>1971</v>
      </c>
      <c r="T43" s="28">
        <f t="shared" ref="T43:T48" si="28">(S43-N43)/N43</f>
        <v>-5.8739255014326648E-2</v>
      </c>
      <c r="U43" t="s">
        <v>5</v>
      </c>
      <c r="V43">
        <v>1008</v>
      </c>
      <c r="W43">
        <v>914</v>
      </c>
      <c r="X43">
        <v>1922</v>
      </c>
      <c r="Y43" s="105">
        <f t="shared" ref="Y43:Y48" si="29">(X43-S43)/S43</f>
        <v>-2.4860476915271434E-2</v>
      </c>
    </row>
    <row r="44" spans="1:57" ht="13.5" thickBot="1" x14ac:dyDescent="0.25">
      <c r="A44" s="13" t="s">
        <v>7</v>
      </c>
      <c r="B44" s="9">
        <f>Data!T35</f>
        <v>1719</v>
      </c>
      <c r="C44" s="10">
        <f>Data!U35</f>
        <v>563</v>
      </c>
      <c r="D44" s="16">
        <f t="shared" si="22"/>
        <v>2282</v>
      </c>
      <c r="E44" s="28">
        <f t="shared" si="24"/>
        <v>0.18054837040869115</v>
      </c>
      <c r="F44" s="13" t="s">
        <v>7</v>
      </c>
      <c r="G44" s="9">
        <f>Data!W35</f>
        <v>2116</v>
      </c>
      <c r="H44" s="10">
        <f>Data!X35</f>
        <v>616</v>
      </c>
      <c r="I44" s="16">
        <f t="shared" si="23"/>
        <v>2732</v>
      </c>
      <c r="J44" s="28">
        <f t="shared" si="25"/>
        <v>0.19719544259421559</v>
      </c>
      <c r="K44" s="13" t="s">
        <v>7</v>
      </c>
      <c r="L44" s="9">
        <f>Data!Z35</f>
        <v>2436</v>
      </c>
      <c r="M44" s="10">
        <f>Data!AA35</f>
        <v>677</v>
      </c>
      <c r="N44" s="16">
        <f t="shared" si="26"/>
        <v>3113</v>
      </c>
      <c r="O44" s="28">
        <f t="shared" si="27"/>
        <v>0.13945827232796487</v>
      </c>
      <c r="P44" t="s">
        <v>7</v>
      </c>
      <c r="Q44">
        <v>2608</v>
      </c>
      <c r="R44">
        <v>736</v>
      </c>
      <c r="S44">
        <v>3344</v>
      </c>
      <c r="T44" s="28">
        <f t="shared" si="28"/>
        <v>7.4204946996466431E-2</v>
      </c>
      <c r="U44" t="s">
        <v>7</v>
      </c>
      <c r="V44">
        <v>2779</v>
      </c>
      <c r="W44">
        <v>815</v>
      </c>
      <c r="X44">
        <v>3594</v>
      </c>
      <c r="Y44" s="105">
        <f t="shared" si="29"/>
        <v>7.4760765550239236E-2</v>
      </c>
    </row>
    <row r="45" spans="1:57" ht="13.5" thickBot="1" x14ac:dyDescent="0.25">
      <c r="A45" s="13" t="s">
        <v>9</v>
      </c>
      <c r="B45" s="9">
        <f>Data!T36</f>
        <v>2180</v>
      </c>
      <c r="C45" s="10">
        <f>Data!U36</f>
        <v>260</v>
      </c>
      <c r="D45" s="16">
        <f t="shared" si="22"/>
        <v>2440</v>
      </c>
      <c r="E45" s="28">
        <f t="shared" si="24"/>
        <v>4.6312178387650088E-2</v>
      </c>
      <c r="F45" s="13" t="s">
        <v>9</v>
      </c>
      <c r="G45" s="9">
        <f>Data!W36</f>
        <v>2174</v>
      </c>
      <c r="H45" s="10">
        <f>Data!X36</f>
        <v>255</v>
      </c>
      <c r="I45" s="16">
        <f t="shared" si="23"/>
        <v>2429</v>
      </c>
      <c r="J45" s="28">
        <f t="shared" si="25"/>
        <v>-4.5081967213114757E-3</v>
      </c>
      <c r="K45" s="13" t="s">
        <v>9</v>
      </c>
      <c r="L45" s="9">
        <f>Data!Z36</f>
        <v>2050</v>
      </c>
      <c r="M45" s="10">
        <f>Data!AA36</f>
        <v>262</v>
      </c>
      <c r="N45" s="16">
        <f t="shared" si="26"/>
        <v>2312</v>
      </c>
      <c r="O45" s="28">
        <f t="shared" si="27"/>
        <v>-4.8167970358172087E-2</v>
      </c>
      <c r="P45" t="s">
        <v>9</v>
      </c>
      <c r="Q45">
        <v>1969</v>
      </c>
      <c r="R45">
        <v>258</v>
      </c>
      <c r="S45">
        <v>2227</v>
      </c>
      <c r="T45" s="28">
        <f t="shared" si="28"/>
        <v>-3.6764705882352942E-2</v>
      </c>
      <c r="U45" t="s">
        <v>9</v>
      </c>
      <c r="V45">
        <v>1874</v>
      </c>
      <c r="W45">
        <v>261</v>
      </c>
      <c r="X45">
        <v>2135</v>
      </c>
      <c r="Y45" s="105">
        <f t="shared" si="29"/>
        <v>-4.1311180960933995E-2</v>
      </c>
    </row>
    <row r="46" spans="1:57" ht="13.5" thickBot="1" x14ac:dyDescent="0.25">
      <c r="A46" s="18" t="s">
        <v>8</v>
      </c>
      <c r="B46" s="9">
        <f>Data!T37</f>
        <v>1605</v>
      </c>
      <c r="C46" s="10">
        <f>Data!U37</f>
        <v>226</v>
      </c>
      <c r="D46" s="16">
        <f t="shared" si="22"/>
        <v>1831</v>
      </c>
      <c r="E46" s="28">
        <f t="shared" si="24"/>
        <v>-3.3262935586061249E-2</v>
      </c>
      <c r="F46" s="18" t="s">
        <v>8</v>
      </c>
      <c r="G46" s="9">
        <f>Data!W37</f>
        <v>1490</v>
      </c>
      <c r="H46" s="10">
        <f>Data!X37</f>
        <v>222</v>
      </c>
      <c r="I46" s="16">
        <f t="shared" si="23"/>
        <v>1712</v>
      </c>
      <c r="J46" s="28">
        <f t="shared" si="25"/>
        <v>-6.4991807755324954E-2</v>
      </c>
      <c r="K46" s="18" t="s">
        <v>8</v>
      </c>
      <c r="L46" s="9">
        <f>Data!Z37</f>
        <v>1475</v>
      </c>
      <c r="M46" s="10">
        <f>Data!AA37</f>
        <v>201</v>
      </c>
      <c r="N46" s="16">
        <f t="shared" si="26"/>
        <v>1676</v>
      </c>
      <c r="O46" s="28">
        <f t="shared" si="27"/>
        <v>-2.1028037383177569E-2</v>
      </c>
      <c r="P46" t="s">
        <v>8</v>
      </c>
      <c r="Q46">
        <v>1343</v>
      </c>
      <c r="R46">
        <v>231</v>
      </c>
      <c r="S46">
        <v>1574</v>
      </c>
      <c r="T46" s="28">
        <f t="shared" si="28"/>
        <v>-6.0859188544152745E-2</v>
      </c>
      <c r="U46" t="s">
        <v>8</v>
      </c>
      <c r="V46">
        <v>1328</v>
      </c>
      <c r="W46">
        <v>235</v>
      </c>
      <c r="X46">
        <v>1563</v>
      </c>
      <c r="Y46" s="105">
        <f t="shared" si="29"/>
        <v>-6.9885641677255401E-3</v>
      </c>
    </row>
    <row r="47" spans="1:57" ht="13.5" thickBot="1" x14ac:dyDescent="0.25">
      <c r="A47" s="18" t="s">
        <v>10</v>
      </c>
      <c r="B47" s="9">
        <f>Data!T39</f>
        <v>786</v>
      </c>
      <c r="C47" s="10">
        <f>Data!U39</f>
        <v>0</v>
      </c>
      <c r="D47" s="16">
        <f t="shared" si="22"/>
        <v>786</v>
      </c>
      <c r="E47" s="28">
        <f t="shared" si="24"/>
        <v>-0.15027027027027026</v>
      </c>
      <c r="F47" s="18" t="s">
        <v>10</v>
      </c>
      <c r="G47" s="9">
        <f>Data!W39</f>
        <v>792</v>
      </c>
      <c r="H47" s="10">
        <v>0</v>
      </c>
      <c r="I47" s="16">
        <f t="shared" si="23"/>
        <v>792</v>
      </c>
      <c r="J47" s="28">
        <f t="shared" si="25"/>
        <v>7.6335877862595417E-3</v>
      </c>
      <c r="K47" s="18" t="s">
        <v>10</v>
      </c>
      <c r="L47" s="9">
        <f>Data!Z39</f>
        <v>751</v>
      </c>
      <c r="M47" s="10"/>
      <c r="N47" s="16">
        <f t="shared" si="26"/>
        <v>751</v>
      </c>
      <c r="O47" s="28">
        <f t="shared" si="27"/>
        <v>-5.1767676767676768E-2</v>
      </c>
      <c r="P47" t="s">
        <v>10</v>
      </c>
      <c r="Q47">
        <v>703</v>
      </c>
      <c r="S47">
        <v>703</v>
      </c>
      <c r="T47" s="28">
        <f t="shared" si="28"/>
        <v>-6.3914780292942744E-2</v>
      </c>
      <c r="U47" t="s">
        <v>10</v>
      </c>
      <c r="V47">
        <v>746</v>
      </c>
      <c r="X47">
        <v>746</v>
      </c>
      <c r="Y47" s="105">
        <f t="shared" si="29"/>
        <v>6.1166429587482217E-2</v>
      </c>
    </row>
    <row r="48" spans="1:57" ht="13.5" thickBot="1" x14ac:dyDescent="0.25">
      <c r="A48" s="13" t="s">
        <v>11</v>
      </c>
      <c r="B48" s="9">
        <f>Data!T40</f>
        <v>389</v>
      </c>
      <c r="C48" s="10">
        <f>Data!U40</f>
        <v>0</v>
      </c>
      <c r="D48" s="16">
        <f t="shared" si="22"/>
        <v>389</v>
      </c>
      <c r="E48" s="28">
        <f t="shared" si="24"/>
        <v>-0.12780269058295965</v>
      </c>
      <c r="F48" s="13" t="s">
        <v>11</v>
      </c>
      <c r="G48" s="9">
        <f>Data!W40</f>
        <v>410</v>
      </c>
      <c r="H48" s="10">
        <v>0</v>
      </c>
      <c r="I48" s="16">
        <f t="shared" si="23"/>
        <v>410</v>
      </c>
      <c r="J48" s="28">
        <f t="shared" si="25"/>
        <v>5.3984575835475578E-2</v>
      </c>
      <c r="K48" s="13" t="s">
        <v>11</v>
      </c>
      <c r="L48" s="9">
        <f>Data!Z40</f>
        <v>331</v>
      </c>
      <c r="M48" s="10">
        <f>Data!AA39</f>
        <v>0</v>
      </c>
      <c r="N48" s="16">
        <f>L48+M48</f>
        <v>331</v>
      </c>
      <c r="O48" s="28">
        <f t="shared" si="27"/>
        <v>-0.1926829268292683</v>
      </c>
      <c r="P48" t="s">
        <v>11</v>
      </c>
      <c r="Q48">
        <v>343</v>
      </c>
      <c r="S48">
        <v>343</v>
      </c>
      <c r="T48" s="28">
        <f t="shared" si="28"/>
        <v>3.6253776435045321E-2</v>
      </c>
      <c r="U48" t="s">
        <v>11</v>
      </c>
      <c r="V48">
        <v>326</v>
      </c>
      <c r="X48">
        <v>326</v>
      </c>
      <c r="Y48" s="105">
        <f t="shared" si="29"/>
        <v>-4.9562682215743441E-2</v>
      </c>
    </row>
    <row r="49" spans="1:25" ht="13.5" thickBot="1" x14ac:dyDescent="0.25">
      <c r="A49" s="19" t="s">
        <v>3</v>
      </c>
      <c r="B49" s="20">
        <f>SUM(B41:B48)</f>
        <v>16509</v>
      </c>
      <c r="C49" s="21">
        <f>SUM(C41:C48)</f>
        <v>3178</v>
      </c>
      <c r="D49" s="22">
        <f>SUM(D41:D48)</f>
        <v>19687</v>
      </c>
      <c r="E49" s="28">
        <f t="shared" si="24"/>
        <v>-8.0616717891872827E-3</v>
      </c>
      <c r="F49" s="19" t="s">
        <v>3</v>
      </c>
      <c r="G49" s="20">
        <f>SUM(G41:G48)</f>
        <v>16793</v>
      </c>
      <c r="H49" s="21">
        <f>SUM(H41:H48)</f>
        <v>3076</v>
      </c>
      <c r="I49" s="22">
        <f>SUM(I41:I48)</f>
        <v>19869</v>
      </c>
      <c r="J49" s="28">
        <f t="shared" si="25"/>
        <v>9.2446792299486977E-3</v>
      </c>
      <c r="K49" s="19" t="s">
        <v>3</v>
      </c>
      <c r="L49" s="20">
        <f>SUM(L41:L48)</f>
        <v>16568</v>
      </c>
      <c r="M49" s="21">
        <f>SUM(M41:M48)</f>
        <v>3001</v>
      </c>
      <c r="N49" s="22">
        <f>SUM(N41:N48)</f>
        <v>19569</v>
      </c>
      <c r="O49" s="28">
        <f t="shared" si="27"/>
        <v>-1.5098897780462027E-2</v>
      </c>
      <c r="P49" t="s">
        <v>3</v>
      </c>
      <c r="Q49">
        <f t="shared" ref="Q49:S49" si="30">SUM(Q41:Q48)</f>
        <v>15901</v>
      </c>
      <c r="R49">
        <f t="shared" si="30"/>
        <v>2957</v>
      </c>
      <c r="S49">
        <f t="shared" si="30"/>
        <v>18858</v>
      </c>
      <c r="T49" s="28">
        <f>(S49-N49)/N49</f>
        <v>-3.6332975624712556E-2</v>
      </c>
      <c r="U49" t="s">
        <v>3</v>
      </c>
      <c r="V49">
        <v>15799</v>
      </c>
      <c r="W49">
        <v>3510</v>
      </c>
      <c r="X49">
        <v>19309</v>
      </c>
      <c r="Y49" s="105">
        <f>(X49-S49)/S49</f>
        <v>2.3915579594866902E-2</v>
      </c>
    </row>
    <row r="50" spans="1:25" ht="13.5" thickTop="1" x14ac:dyDescent="0.2"/>
    <row r="51" spans="1:25" x14ac:dyDescent="0.2">
      <c r="N51" s="99"/>
    </row>
  </sheetData>
  <mergeCells count="18">
    <mergeCell ref="K39:K40"/>
    <mergeCell ref="L39:N39"/>
    <mergeCell ref="A39:A40"/>
    <mergeCell ref="B39:D39"/>
    <mergeCell ref="A27:A28"/>
    <mergeCell ref="F39:F40"/>
    <mergeCell ref="G39:I39"/>
    <mergeCell ref="A14:A15"/>
    <mergeCell ref="B14:E14"/>
    <mergeCell ref="BB27:BD27"/>
    <mergeCell ref="AX27:AZ27"/>
    <mergeCell ref="J14:M14"/>
    <mergeCell ref="AH27:AJ27"/>
    <mergeCell ref="AD27:AF27"/>
    <mergeCell ref="F14:I14"/>
    <mergeCell ref="Z27:AB27"/>
    <mergeCell ref="V27:X27"/>
    <mergeCell ref="R27:T2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graph resource</vt:lpstr>
      <vt:lpstr>Chart_% Growth 13-18</vt:lpstr>
      <vt:lpstr>Chart_number by college 13-18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Taeko Yokoyama</cp:lastModifiedBy>
  <cp:lastPrinted>2008-10-20T20:33:08Z</cp:lastPrinted>
  <dcterms:created xsi:type="dcterms:W3CDTF">2000-11-13T19:41:11Z</dcterms:created>
  <dcterms:modified xsi:type="dcterms:W3CDTF">2018-10-05T15:08:32Z</dcterms:modified>
</cp:coreProperties>
</file>