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UG Enrollment no ghost\"/>
    </mc:Choice>
  </mc:AlternateContent>
  <bookViews>
    <workbookView xWindow="0" yWindow="0" windowWidth="18870" windowHeight="7815"/>
  </bookViews>
  <sheets>
    <sheet name="Fall 2018" sheetId="12" r:id="rId1"/>
    <sheet name="Fall 2017" sheetId="11" r:id="rId2"/>
    <sheet name="Fall 2016" sheetId="10" r:id="rId3"/>
    <sheet name="Fall 2015" sheetId="8" r:id="rId4"/>
    <sheet name="Fall 2014" sheetId="1" r:id="rId5"/>
    <sheet name="Fall 2013" sheetId="2" r:id="rId6"/>
    <sheet name="Fall 2012" sheetId="9" r:id="rId7"/>
    <sheet name="Fall 2011" sheetId="4" r:id="rId8"/>
    <sheet name="Fall 2010" sheetId="5" r:id="rId9"/>
    <sheet name="Fall 2009" sheetId="6" r:id="rId10"/>
    <sheet name="Fall 2008" sheetId="7" r:id="rId11"/>
  </sheets>
  <definedNames>
    <definedName name="_xlnm.Print_Area" localSheetId="6">'Fall 2012'!$A$1:$AC$337</definedName>
    <definedName name="_xlnm.Print_Area" localSheetId="4">'Fall 2014'!$A$1:$AC$352</definedName>
    <definedName name="_xlnm.Print_Area" localSheetId="3">'Fall 2015'!$A$1:$AC$356</definedName>
    <definedName name="_xlnm.Print_Area" localSheetId="2">'Fall 2016'!$A$1:$AC$364</definedName>
    <definedName name="_xlnm.Print_Area" localSheetId="1">'Fall 2017'!$A$1:$AC$369</definedName>
    <definedName name="_xlnm.Print_Area" localSheetId="0">'Fall 2018'!$A$1:$AC$380</definedName>
    <definedName name="_xlnm.Print_Titles" localSheetId="6">'Fall 2012'!$A:$B,'Fall 2012'!$1:$2</definedName>
    <definedName name="_xlnm.Print_Titles" localSheetId="4">'Fall 2014'!$A:$B,'Fall 2014'!$1:$2</definedName>
    <definedName name="_xlnm.Print_Titles" localSheetId="3">'Fall 2015'!$A:$B,'Fall 2015'!$1:$2</definedName>
    <definedName name="_xlnm.Print_Titles" localSheetId="2">'Fall 2016'!$A:$B,'Fall 2016'!$1:$2</definedName>
    <definedName name="_xlnm.Print_Titles" localSheetId="1">'Fall 2017'!$A:$B,'Fall 2017'!$1:$2</definedName>
    <definedName name="_xlnm.Print_Titles" localSheetId="0">'Fall 2018'!$A:$B,'Fall 2018'!$1:$2</definedName>
  </definedNames>
  <calcPr calcId="152511"/>
</workbook>
</file>

<file path=xl/calcChain.xml><?xml version="1.0" encoding="utf-8"?>
<calcChain xmlns="http://schemas.openxmlformats.org/spreadsheetml/2006/main">
  <c r="Z342" i="12" l="1"/>
  <c r="Y342" i="12"/>
  <c r="X342" i="12"/>
  <c r="W342" i="12"/>
  <c r="V342" i="12"/>
  <c r="U342" i="12"/>
  <c r="T342" i="12"/>
  <c r="S342" i="12"/>
  <c r="R342" i="12"/>
  <c r="Q342" i="12"/>
  <c r="P342" i="12"/>
  <c r="O342" i="12"/>
  <c r="N342" i="12"/>
  <c r="M342" i="12"/>
  <c r="L342" i="12"/>
  <c r="K342" i="12"/>
  <c r="J342" i="12"/>
  <c r="I342" i="12"/>
  <c r="H342" i="12"/>
  <c r="G342" i="12"/>
  <c r="F342" i="12"/>
  <c r="E342" i="12"/>
  <c r="D342" i="12"/>
  <c r="C342" i="12"/>
  <c r="AB341" i="12"/>
  <c r="AA341" i="12"/>
  <c r="AC341" i="12" s="1"/>
  <c r="AB231" i="12"/>
  <c r="AA231" i="12"/>
  <c r="X234" i="12"/>
  <c r="Z234" i="12"/>
  <c r="Y234" i="12"/>
  <c r="W234" i="12"/>
  <c r="V234" i="12"/>
  <c r="U234" i="12"/>
  <c r="T234" i="12"/>
  <c r="S234" i="12"/>
  <c r="R234" i="12"/>
  <c r="Q234" i="12"/>
  <c r="P234" i="12"/>
  <c r="O234" i="12"/>
  <c r="N234" i="12"/>
  <c r="M234" i="12"/>
  <c r="L234" i="12"/>
  <c r="K234" i="12"/>
  <c r="J234" i="12"/>
  <c r="I234" i="12"/>
  <c r="H234" i="12"/>
  <c r="G234" i="12"/>
  <c r="F234" i="12"/>
  <c r="E234" i="12"/>
  <c r="D234" i="12"/>
  <c r="C234" i="12"/>
  <c r="AB233" i="12"/>
  <c r="AA233" i="12"/>
  <c r="AB242" i="12"/>
  <c r="AA242" i="12"/>
  <c r="AA122" i="12"/>
  <c r="AB122" i="12"/>
  <c r="AA24" i="12"/>
  <c r="AB24" i="12"/>
  <c r="C26" i="12"/>
  <c r="AB23" i="12"/>
  <c r="AA23" i="12"/>
  <c r="AB25" i="12"/>
  <c r="AA25" i="12"/>
  <c r="Z208" i="12"/>
  <c r="Y208" i="12"/>
  <c r="X208" i="12"/>
  <c r="W208" i="12"/>
  <c r="V208" i="12"/>
  <c r="U208" i="12"/>
  <c r="T208" i="12"/>
  <c r="S208" i="12"/>
  <c r="R208" i="12"/>
  <c r="Q208" i="12"/>
  <c r="P208" i="12"/>
  <c r="O208" i="12"/>
  <c r="N208" i="12"/>
  <c r="M208" i="12"/>
  <c r="L208" i="12"/>
  <c r="K208" i="12"/>
  <c r="J208" i="12"/>
  <c r="I208" i="12"/>
  <c r="H208" i="12"/>
  <c r="G208" i="12"/>
  <c r="F208" i="12"/>
  <c r="E208" i="12"/>
  <c r="D208" i="12"/>
  <c r="C208" i="12"/>
  <c r="AB199" i="12"/>
  <c r="AA199" i="12"/>
  <c r="AB142" i="12"/>
  <c r="AA142" i="12"/>
  <c r="AB141" i="12"/>
  <c r="AA141" i="12"/>
  <c r="Z143" i="12"/>
  <c r="Y143" i="12"/>
  <c r="X143" i="12"/>
  <c r="W143" i="12"/>
  <c r="V143" i="12"/>
  <c r="U143" i="12"/>
  <c r="T143" i="12"/>
  <c r="S143" i="12"/>
  <c r="R143" i="12"/>
  <c r="Q143" i="12"/>
  <c r="P143" i="12"/>
  <c r="O143" i="12"/>
  <c r="N143" i="12"/>
  <c r="M143" i="12"/>
  <c r="L143" i="12"/>
  <c r="K143" i="12"/>
  <c r="J143" i="12"/>
  <c r="I143" i="12"/>
  <c r="H143" i="12"/>
  <c r="G143" i="12"/>
  <c r="F143" i="12"/>
  <c r="E143" i="12"/>
  <c r="D143" i="12"/>
  <c r="AB143" i="12" s="1"/>
  <c r="C143" i="12"/>
  <c r="AC122" i="12" l="1"/>
  <c r="AC233" i="12"/>
  <c r="AA143" i="12"/>
  <c r="AC199" i="12"/>
  <c r="AC24" i="12"/>
  <c r="AC231" i="12"/>
  <c r="AC25" i="12"/>
  <c r="AC242" i="12"/>
  <c r="AC143" i="12"/>
  <c r="AC142" i="12"/>
  <c r="AC141" i="12"/>
  <c r="C56" i="12" l="1"/>
  <c r="AA53" i="12"/>
  <c r="AB53" i="12"/>
  <c r="AC53" i="12" s="1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O370" i="12" l="1"/>
  <c r="P370" i="12"/>
  <c r="Q370" i="12"/>
  <c r="C166" i="12"/>
  <c r="D166" i="12"/>
  <c r="F166" i="12"/>
  <c r="G166" i="12"/>
  <c r="H166" i="12"/>
  <c r="I166" i="12"/>
  <c r="J166" i="12"/>
  <c r="K166" i="12"/>
  <c r="L166" i="12"/>
  <c r="M166" i="12"/>
  <c r="N166" i="12"/>
  <c r="O166" i="12"/>
  <c r="Z379" i="12"/>
  <c r="W379" i="12"/>
  <c r="Q379" i="12"/>
  <c r="N379" i="12"/>
  <c r="K379" i="12"/>
  <c r="H379" i="12"/>
  <c r="E379" i="12"/>
  <c r="Z378" i="12"/>
  <c r="Y378" i="12"/>
  <c r="X378" i="12"/>
  <c r="W378" i="12"/>
  <c r="V378" i="12"/>
  <c r="U378" i="12"/>
  <c r="T378" i="12"/>
  <c r="S378" i="12"/>
  <c r="R378" i="12"/>
  <c r="Q378" i="12"/>
  <c r="P378" i="12"/>
  <c r="O378" i="12"/>
  <c r="N378" i="12"/>
  <c r="M378" i="12"/>
  <c r="L378" i="12"/>
  <c r="K378" i="12"/>
  <c r="J378" i="12"/>
  <c r="I378" i="12"/>
  <c r="H378" i="12"/>
  <c r="G378" i="12"/>
  <c r="F378" i="12"/>
  <c r="E378" i="12"/>
  <c r="D378" i="12"/>
  <c r="C378" i="12"/>
  <c r="AB377" i="12"/>
  <c r="AA377" i="12"/>
  <c r="AB376" i="12"/>
  <c r="AA376" i="12"/>
  <c r="AB375" i="12"/>
  <c r="AA375" i="12"/>
  <c r="AB374" i="12"/>
  <c r="AA374" i="12"/>
  <c r="AB373" i="12"/>
  <c r="AA373" i="12"/>
  <c r="Z372" i="12"/>
  <c r="W372" i="12"/>
  <c r="Q372" i="12"/>
  <c r="N372" i="12"/>
  <c r="K372" i="12"/>
  <c r="H372" i="12"/>
  <c r="E372" i="12"/>
  <c r="Z371" i="12"/>
  <c r="W371" i="12"/>
  <c r="Q371" i="12"/>
  <c r="N371" i="12"/>
  <c r="K371" i="12"/>
  <c r="H371" i="12"/>
  <c r="E371" i="12"/>
  <c r="Z370" i="12"/>
  <c r="Y370" i="12"/>
  <c r="X370" i="12"/>
  <c r="W370" i="12"/>
  <c r="V370" i="12"/>
  <c r="U370" i="12"/>
  <c r="T370" i="12"/>
  <c r="S370" i="12"/>
  <c r="R370" i="12"/>
  <c r="N370" i="12"/>
  <c r="M370" i="12"/>
  <c r="L370" i="12"/>
  <c r="K370" i="12"/>
  <c r="J370" i="12"/>
  <c r="I370" i="12"/>
  <c r="H370" i="12"/>
  <c r="G370" i="12"/>
  <c r="F370" i="12"/>
  <c r="E370" i="12"/>
  <c r="D370" i="12"/>
  <c r="C370" i="12"/>
  <c r="AB369" i="12"/>
  <c r="AA369" i="12"/>
  <c r="AB368" i="12"/>
  <c r="AA368" i="12"/>
  <c r="AC367" i="12"/>
  <c r="AB367" i="12"/>
  <c r="AA367" i="12"/>
  <c r="Z366" i="12"/>
  <c r="W366" i="12"/>
  <c r="Q366" i="12"/>
  <c r="N366" i="12"/>
  <c r="K366" i="12"/>
  <c r="H366" i="12"/>
  <c r="E366" i="12"/>
  <c r="Z362" i="12"/>
  <c r="Z364" i="12" s="1"/>
  <c r="Y362" i="12"/>
  <c r="Y364" i="12" s="1"/>
  <c r="X362" i="12"/>
  <c r="X364" i="12" s="1"/>
  <c r="W362" i="12"/>
  <c r="W364" i="12" s="1"/>
  <c r="V362" i="12"/>
  <c r="V364" i="12" s="1"/>
  <c r="U362" i="12"/>
  <c r="U364" i="12" s="1"/>
  <c r="T362" i="12"/>
  <c r="T364" i="12" s="1"/>
  <c r="S362" i="12"/>
  <c r="S364" i="12" s="1"/>
  <c r="R362" i="12"/>
  <c r="R364" i="12" s="1"/>
  <c r="Q362" i="12"/>
  <c r="Q364" i="12" s="1"/>
  <c r="P362" i="12"/>
  <c r="P364" i="12" s="1"/>
  <c r="O362" i="12"/>
  <c r="O364" i="12" s="1"/>
  <c r="N362" i="12"/>
  <c r="N364" i="12" s="1"/>
  <c r="M362" i="12"/>
  <c r="M364" i="12" s="1"/>
  <c r="L362" i="12"/>
  <c r="L364" i="12" s="1"/>
  <c r="K362" i="12"/>
  <c r="K364" i="12" s="1"/>
  <c r="J362" i="12"/>
  <c r="J364" i="12" s="1"/>
  <c r="I362" i="12"/>
  <c r="I364" i="12" s="1"/>
  <c r="H362" i="12"/>
  <c r="H364" i="12" s="1"/>
  <c r="G362" i="12"/>
  <c r="G364" i="12" s="1"/>
  <c r="F362" i="12"/>
  <c r="F364" i="12" s="1"/>
  <c r="E362" i="12"/>
  <c r="E364" i="12" s="1"/>
  <c r="D362" i="12"/>
  <c r="D364" i="12" s="1"/>
  <c r="C362" i="12"/>
  <c r="C364" i="12" s="1"/>
  <c r="AB361" i="12"/>
  <c r="AA361" i="12"/>
  <c r="AB360" i="12"/>
  <c r="AA360" i="12"/>
  <c r="AB359" i="12"/>
  <c r="AA359" i="12"/>
  <c r="AB358" i="12"/>
  <c r="AA358" i="12"/>
  <c r="AB356" i="12"/>
  <c r="AA356" i="12"/>
  <c r="AB354" i="12"/>
  <c r="AA354" i="12"/>
  <c r="AB352" i="12"/>
  <c r="AA352" i="12"/>
  <c r="AB350" i="12"/>
  <c r="AA350" i="12"/>
  <c r="Z349" i="12"/>
  <c r="W349" i="12"/>
  <c r="Q349" i="12"/>
  <c r="K349" i="12"/>
  <c r="AB344" i="12"/>
  <c r="AA344" i="12"/>
  <c r="AC344" i="12" s="1"/>
  <c r="AB340" i="12"/>
  <c r="AA340" i="12"/>
  <c r="AB339" i="12"/>
  <c r="AA339" i="12"/>
  <c r="AB338" i="12"/>
  <c r="AA338" i="12"/>
  <c r="Z334" i="12"/>
  <c r="W334" i="12"/>
  <c r="Q334" i="12"/>
  <c r="N334" i="12"/>
  <c r="K334" i="12"/>
  <c r="H334" i="12"/>
  <c r="E334" i="12"/>
  <c r="Z333" i="12"/>
  <c r="Y333" i="12"/>
  <c r="X333" i="12"/>
  <c r="W333" i="12"/>
  <c r="V333" i="12"/>
  <c r="U333" i="12"/>
  <c r="T333" i="12"/>
  <c r="S333" i="12"/>
  <c r="R333" i="12"/>
  <c r="Q333" i="12"/>
  <c r="P333" i="12"/>
  <c r="O333" i="12"/>
  <c r="N333" i="12"/>
  <c r="M333" i="12"/>
  <c r="L333" i="12"/>
  <c r="K333" i="12"/>
  <c r="J333" i="12"/>
  <c r="I333" i="12"/>
  <c r="H333" i="12"/>
  <c r="G333" i="12"/>
  <c r="F333" i="12"/>
  <c r="E333" i="12"/>
  <c r="D333" i="12"/>
  <c r="C333" i="12"/>
  <c r="AB332" i="12"/>
  <c r="AA332" i="12"/>
  <c r="AB331" i="12"/>
  <c r="AA331" i="12"/>
  <c r="Z330" i="12"/>
  <c r="W330" i="12"/>
  <c r="Q330" i="12"/>
  <c r="N330" i="12"/>
  <c r="K330" i="12"/>
  <c r="H330" i="12"/>
  <c r="E330" i="12"/>
  <c r="Z329" i="12"/>
  <c r="Z346" i="12" s="1"/>
  <c r="Y329" i="12"/>
  <c r="Y346" i="12" s="1"/>
  <c r="X329" i="12"/>
  <c r="W329" i="12"/>
  <c r="V329" i="12"/>
  <c r="V346" i="12" s="1"/>
  <c r="U329" i="12"/>
  <c r="U346" i="12" s="1"/>
  <c r="T329" i="12"/>
  <c r="S329" i="12"/>
  <c r="R329" i="12"/>
  <c r="R346" i="12" s="1"/>
  <c r="Q329" i="12"/>
  <c r="Q346" i="12" s="1"/>
  <c r="P329" i="12"/>
  <c r="O329" i="12"/>
  <c r="N329" i="12"/>
  <c r="N346" i="12" s="1"/>
  <c r="M329" i="12"/>
  <c r="M346" i="12" s="1"/>
  <c r="L329" i="12"/>
  <c r="K329" i="12"/>
  <c r="J329" i="12"/>
  <c r="J346" i="12" s="1"/>
  <c r="I329" i="12"/>
  <c r="I346" i="12" s="1"/>
  <c r="H329" i="12"/>
  <c r="G329" i="12"/>
  <c r="F329" i="12"/>
  <c r="F346" i="12" s="1"/>
  <c r="E329" i="12"/>
  <c r="E346" i="12" s="1"/>
  <c r="D329" i="12"/>
  <c r="C329" i="12"/>
  <c r="AB328" i="12"/>
  <c r="AA328" i="12"/>
  <c r="AB327" i="12"/>
  <c r="AA327" i="12"/>
  <c r="AB326" i="12"/>
  <c r="AA326" i="12"/>
  <c r="AB325" i="12"/>
  <c r="AA325" i="12"/>
  <c r="AB324" i="12"/>
  <c r="AA324" i="12"/>
  <c r="AB323" i="12"/>
  <c r="AA323" i="12"/>
  <c r="AB322" i="12"/>
  <c r="AA322" i="12"/>
  <c r="AB321" i="12"/>
  <c r="AA321" i="12"/>
  <c r="AB320" i="12"/>
  <c r="AA320" i="12"/>
  <c r="AB319" i="12"/>
  <c r="AA319" i="12"/>
  <c r="AB318" i="12"/>
  <c r="AA318" i="12"/>
  <c r="AB317" i="12"/>
  <c r="AA317" i="12"/>
  <c r="AB316" i="12"/>
  <c r="AA316" i="12"/>
  <c r="AB315" i="12"/>
  <c r="AA315" i="12"/>
  <c r="AB314" i="12"/>
  <c r="AA314" i="12"/>
  <c r="AB313" i="12"/>
  <c r="AA313" i="12"/>
  <c r="AC313" i="12" s="1"/>
  <c r="Z312" i="12"/>
  <c r="W312" i="12"/>
  <c r="Q312" i="12"/>
  <c r="N312" i="12"/>
  <c r="K312" i="12"/>
  <c r="H312" i="12"/>
  <c r="E312" i="12"/>
  <c r="AB336" i="12"/>
  <c r="AA336" i="12"/>
  <c r="AB335" i="12"/>
  <c r="AA335" i="12"/>
  <c r="AA342" i="12" s="1"/>
  <c r="AB310" i="12"/>
  <c r="AA310" i="12"/>
  <c r="AB308" i="12"/>
  <c r="AA308" i="12"/>
  <c r="AB307" i="12"/>
  <c r="AA307" i="12"/>
  <c r="Z306" i="12"/>
  <c r="W306" i="12"/>
  <c r="Q306" i="12"/>
  <c r="K306" i="12"/>
  <c r="H306" i="12"/>
  <c r="E306" i="12"/>
  <c r="AB301" i="12"/>
  <c r="AA301" i="12"/>
  <c r="AB299" i="12"/>
  <c r="AA299" i="12"/>
  <c r="AB298" i="12"/>
  <c r="AA298" i="12"/>
  <c r="AB297" i="12"/>
  <c r="AA297" i="12"/>
  <c r="AB295" i="12"/>
  <c r="AA295" i="12"/>
  <c r="AB293" i="12"/>
  <c r="AA293" i="12"/>
  <c r="AB291" i="12"/>
  <c r="AA291" i="12"/>
  <c r="Z290" i="12"/>
  <c r="W290" i="12"/>
  <c r="Q290" i="12"/>
  <c r="N290" i="12"/>
  <c r="K290" i="12"/>
  <c r="H290" i="12"/>
  <c r="E290" i="12"/>
  <c r="Y289" i="12"/>
  <c r="X289" i="12"/>
  <c r="W289" i="12"/>
  <c r="V289" i="12"/>
  <c r="U289" i="12"/>
  <c r="T289" i="12"/>
  <c r="S289" i="12"/>
  <c r="R289" i="12"/>
  <c r="Q289" i="12"/>
  <c r="P289" i="12"/>
  <c r="O289" i="12"/>
  <c r="N289" i="12"/>
  <c r="M289" i="12"/>
  <c r="L289" i="12"/>
  <c r="K289" i="12"/>
  <c r="J289" i="12"/>
  <c r="I289" i="12"/>
  <c r="H289" i="12"/>
  <c r="G289" i="12"/>
  <c r="F289" i="12"/>
  <c r="E289" i="12"/>
  <c r="D289" i="12"/>
  <c r="C289" i="12"/>
  <c r="AB288" i="12"/>
  <c r="AA288" i="12"/>
  <c r="AB287" i="12"/>
  <c r="AA287" i="12"/>
  <c r="Z286" i="12"/>
  <c r="W286" i="12"/>
  <c r="Q286" i="12"/>
  <c r="N286" i="12"/>
  <c r="K286" i="12"/>
  <c r="H286" i="12"/>
  <c r="E286" i="12"/>
  <c r="Z285" i="12"/>
  <c r="Y285" i="12"/>
  <c r="X285" i="12"/>
  <c r="W285" i="12"/>
  <c r="V285" i="12"/>
  <c r="U285" i="12"/>
  <c r="S285" i="12"/>
  <c r="R285" i="12"/>
  <c r="Q285" i="12"/>
  <c r="P285" i="12"/>
  <c r="O285" i="12"/>
  <c r="N285" i="12"/>
  <c r="M285" i="12"/>
  <c r="L285" i="12"/>
  <c r="K285" i="12"/>
  <c r="J285" i="12"/>
  <c r="I285" i="12"/>
  <c r="H285" i="12"/>
  <c r="G285" i="12"/>
  <c r="F285" i="12"/>
  <c r="E285" i="12"/>
  <c r="D285" i="12"/>
  <c r="C285" i="12"/>
  <c r="AB284" i="12"/>
  <c r="AA284" i="12"/>
  <c r="Z283" i="12"/>
  <c r="W283" i="12"/>
  <c r="Q283" i="12"/>
  <c r="N283" i="12"/>
  <c r="K283" i="12"/>
  <c r="H283" i="12"/>
  <c r="E283" i="12"/>
  <c r="Z282" i="12"/>
  <c r="Y282" i="12"/>
  <c r="X282" i="12"/>
  <c r="W282" i="12"/>
  <c r="V282" i="12"/>
  <c r="U282" i="12"/>
  <c r="T282" i="12"/>
  <c r="S282" i="12"/>
  <c r="R282" i="12"/>
  <c r="Q282" i="12"/>
  <c r="P282" i="12"/>
  <c r="O282" i="12"/>
  <c r="N282" i="12"/>
  <c r="M282" i="12"/>
  <c r="L282" i="12"/>
  <c r="K282" i="12"/>
  <c r="J282" i="12"/>
  <c r="I282" i="12"/>
  <c r="H282" i="12"/>
  <c r="G282" i="12"/>
  <c r="F282" i="12"/>
  <c r="E282" i="12"/>
  <c r="D282" i="12"/>
  <c r="C282" i="12"/>
  <c r="AB281" i="12"/>
  <c r="AA281" i="12"/>
  <c r="AB280" i="12"/>
  <c r="AA280" i="12"/>
  <c r="Z279" i="12"/>
  <c r="W279" i="12"/>
  <c r="Q279" i="12"/>
  <c r="N279" i="12"/>
  <c r="K279" i="12"/>
  <c r="H279" i="12"/>
  <c r="E279" i="12"/>
  <c r="Z278" i="12"/>
  <c r="Y278" i="12"/>
  <c r="X278" i="12"/>
  <c r="W278" i="12"/>
  <c r="V278" i="12"/>
  <c r="U278" i="12"/>
  <c r="T278" i="12"/>
  <c r="S278" i="12"/>
  <c r="R278" i="12"/>
  <c r="Q278" i="12"/>
  <c r="P278" i="12"/>
  <c r="O278" i="12"/>
  <c r="N278" i="12"/>
  <c r="M278" i="12"/>
  <c r="L278" i="12"/>
  <c r="K278" i="12"/>
  <c r="J278" i="12"/>
  <c r="I278" i="12"/>
  <c r="H278" i="12"/>
  <c r="G278" i="12"/>
  <c r="F278" i="12"/>
  <c r="E278" i="12"/>
  <c r="D278" i="12"/>
  <c r="C278" i="12"/>
  <c r="AB277" i="12"/>
  <c r="AA277" i="12"/>
  <c r="AB276" i="12"/>
  <c r="AA276" i="12"/>
  <c r="Z275" i="12"/>
  <c r="W275" i="12"/>
  <c r="Q275" i="12"/>
  <c r="N275" i="12"/>
  <c r="K275" i="12"/>
  <c r="H275" i="12"/>
  <c r="E275" i="12"/>
  <c r="Z274" i="12"/>
  <c r="W274" i="12"/>
  <c r="Q274" i="12"/>
  <c r="N274" i="12"/>
  <c r="K274" i="12"/>
  <c r="H274" i="12"/>
  <c r="E274" i="12"/>
  <c r="AB270" i="12"/>
  <c r="AA270" i="12"/>
  <c r="AB268" i="12"/>
  <c r="AA268" i="12"/>
  <c r="AC268" i="12" s="1"/>
  <c r="AB266" i="12"/>
  <c r="AA266" i="12"/>
  <c r="Z266" i="12"/>
  <c r="W266" i="12"/>
  <c r="T266" i="12"/>
  <c r="Q266" i="12"/>
  <c r="N266" i="12"/>
  <c r="K266" i="12"/>
  <c r="H266" i="12"/>
  <c r="E266" i="12"/>
  <c r="AB265" i="12"/>
  <c r="AA265" i="12"/>
  <c r="Z265" i="12"/>
  <c r="W265" i="12"/>
  <c r="T265" i="12"/>
  <c r="Q265" i="12"/>
  <c r="N265" i="12"/>
  <c r="K265" i="12"/>
  <c r="H265" i="12"/>
  <c r="E265" i="12"/>
  <c r="Z264" i="12"/>
  <c r="W264" i="12"/>
  <c r="Q264" i="12"/>
  <c r="N264" i="12"/>
  <c r="K264" i="12"/>
  <c r="H264" i="12"/>
  <c r="E264" i="12"/>
  <c r="Z263" i="12"/>
  <c r="Y263" i="12"/>
  <c r="X263" i="12"/>
  <c r="W263" i="12"/>
  <c r="V263" i="12"/>
  <c r="U263" i="12"/>
  <c r="T263" i="12"/>
  <c r="S263" i="12"/>
  <c r="R263" i="12"/>
  <c r="Q263" i="12"/>
  <c r="P263" i="12"/>
  <c r="O263" i="12"/>
  <c r="N263" i="12"/>
  <c r="M263" i="12"/>
  <c r="L263" i="12"/>
  <c r="K263" i="12"/>
  <c r="J263" i="12"/>
  <c r="I263" i="12"/>
  <c r="H263" i="12"/>
  <c r="G263" i="12"/>
  <c r="F263" i="12"/>
  <c r="E263" i="12"/>
  <c r="D263" i="12"/>
  <c r="C263" i="12"/>
  <c r="AB262" i="12"/>
  <c r="AA262" i="12"/>
  <c r="AB261" i="12"/>
  <c r="AA261" i="12"/>
  <c r="AB260" i="12"/>
  <c r="AA260" i="12"/>
  <c r="Z259" i="12"/>
  <c r="W259" i="12"/>
  <c r="Q259" i="12"/>
  <c r="N259" i="12"/>
  <c r="K259" i="12"/>
  <c r="H259" i="12"/>
  <c r="E259" i="12"/>
  <c r="Z258" i="12"/>
  <c r="Y258" i="12"/>
  <c r="Y272" i="12" s="1"/>
  <c r="X258" i="12"/>
  <c r="W258" i="12"/>
  <c r="W272" i="12" s="1"/>
  <c r="V258" i="12"/>
  <c r="U258" i="12"/>
  <c r="U272" i="12" s="1"/>
  <c r="T258" i="12"/>
  <c r="S258" i="12"/>
  <c r="S272" i="12" s="1"/>
  <c r="R258" i="12"/>
  <c r="Q258" i="12"/>
  <c r="Q272" i="12" s="1"/>
  <c r="P258" i="12"/>
  <c r="O258" i="12"/>
  <c r="O272" i="12" s="1"/>
  <c r="N258" i="12"/>
  <c r="M258" i="12"/>
  <c r="M272" i="12" s="1"/>
  <c r="L258" i="12"/>
  <c r="K258" i="12"/>
  <c r="K272" i="12" s="1"/>
  <c r="J258" i="12"/>
  <c r="I258" i="12"/>
  <c r="I272" i="12" s="1"/>
  <c r="H258" i="12"/>
  <c r="G258" i="12"/>
  <c r="G272" i="12" s="1"/>
  <c r="F258" i="12"/>
  <c r="E258" i="12"/>
  <c r="E272" i="12" s="1"/>
  <c r="D258" i="12"/>
  <c r="C258" i="12"/>
  <c r="AB257" i="12"/>
  <c r="AA257" i="12"/>
  <c r="AB256" i="12"/>
  <c r="AA256" i="12"/>
  <c r="AB255" i="12"/>
  <c r="AA255" i="12"/>
  <c r="AB254" i="12"/>
  <c r="AA254" i="12"/>
  <c r="AC254" i="12" s="1"/>
  <c r="Z253" i="12"/>
  <c r="W253" i="12"/>
  <c r="Q253" i="12"/>
  <c r="N253" i="12"/>
  <c r="K253" i="12"/>
  <c r="H253" i="12"/>
  <c r="E253" i="12"/>
  <c r="Z249" i="12"/>
  <c r="W249" i="12"/>
  <c r="Q249" i="12"/>
  <c r="N249" i="12"/>
  <c r="K249" i="12"/>
  <c r="H249" i="12"/>
  <c r="E249" i="12"/>
  <c r="AB248" i="12"/>
  <c r="AA248" i="12"/>
  <c r="AB246" i="12"/>
  <c r="AA246" i="12"/>
  <c r="AB244" i="12"/>
  <c r="AA244" i="12"/>
  <c r="Z240" i="12"/>
  <c r="Y240" i="12"/>
  <c r="X240" i="12"/>
  <c r="W240" i="12"/>
  <c r="V240" i="12"/>
  <c r="U240" i="12"/>
  <c r="T240" i="12"/>
  <c r="S240" i="12"/>
  <c r="R240" i="12"/>
  <c r="Q240" i="12"/>
  <c r="P240" i="12"/>
  <c r="O240" i="12"/>
  <c r="N240" i="12"/>
  <c r="M240" i="12"/>
  <c r="L240" i="12"/>
  <c r="K240" i="12"/>
  <c r="J240" i="12"/>
  <c r="I240" i="12"/>
  <c r="H240" i="12"/>
  <c r="G240" i="12"/>
  <c r="F240" i="12"/>
  <c r="E240" i="12"/>
  <c r="D240" i="12"/>
  <c r="C240" i="12"/>
  <c r="AB239" i="12"/>
  <c r="AA239" i="12"/>
  <c r="AB238" i="12"/>
  <c r="AA238" i="12"/>
  <c r="AB237" i="12"/>
  <c r="AA237" i="12"/>
  <c r="AB236" i="12"/>
  <c r="AA236" i="12"/>
  <c r="AC236" i="12" s="1"/>
  <c r="AB232" i="12"/>
  <c r="AB234" i="12" s="1"/>
  <c r="AA232" i="12"/>
  <c r="AA234" i="12" s="1"/>
  <c r="AB229" i="12"/>
  <c r="AA229" i="12"/>
  <c r="AB227" i="12"/>
  <c r="AA227" i="12"/>
  <c r="AB225" i="12"/>
  <c r="AA225" i="12"/>
  <c r="AB223" i="12"/>
  <c r="AA223" i="12"/>
  <c r="Z221" i="12"/>
  <c r="Y221" i="12"/>
  <c r="X221" i="12"/>
  <c r="W221" i="12"/>
  <c r="V221" i="12"/>
  <c r="U221" i="12"/>
  <c r="S221" i="12"/>
  <c r="R221" i="12"/>
  <c r="Q221" i="12"/>
  <c r="P221" i="12"/>
  <c r="O221" i="12"/>
  <c r="N221" i="12"/>
  <c r="M221" i="12"/>
  <c r="L221" i="12"/>
  <c r="K221" i="12"/>
  <c r="J221" i="12"/>
  <c r="I221" i="12"/>
  <c r="H221" i="12"/>
  <c r="G221" i="12"/>
  <c r="F221" i="12"/>
  <c r="E221" i="12"/>
  <c r="D221" i="12"/>
  <c r="C221" i="12"/>
  <c r="AB220" i="12"/>
  <c r="AA220" i="12"/>
  <c r="AB219" i="12"/>
  <c r="AA219" i="12"/>
  <c r="Z218" i="12"/>
  <c r="W218" i="12"/>
  <c r="Q218" i="12"/>
  <c r="N218" i="12"/>
  <c r="K218" i="12"/>
  <c r="H218" i="12"/>
  <c r="E218" i="12"/>
  <c r="Z217" i="12"/>
  <c r="Y217" i="12"/>
  <c r="X217" i="12"/>
  <c r="W217" i="12"/>
  <c r="V217" i="12"/>
  <c r="U217" i="12"/>
  <c r="T217" i="12"/>
  <c r="S217" i="12"/>
  <c r="R217" i="12"/>
  <c r="Q217" i="12"/>
  <c r="P217" i="12"/>
  <c r="O217" i="12"/>
  <c r="N217" i="12"/>
  <c r="M217" i="12"/>
  <c r="L217" i="12"/>
  <c r="K217" i="12"/>
  <c r="J217" i="12"/>
  <c r="I217" i="12"/>
  <c r="H217" i="12"/>
  <c r="G217" i="12"/>
  <c r="F217" i="12"/>
  <c r="E217" i="12"/>
  <c r="D217" i="12"/>
  <c r="C217" i="12"/>
  <c r="AB216" i="12"/>
  <c r="AA216" i="12"/>
  <c r="Z215" i="12"/>
  <c r="W215" i="12"/>
  <c r="N215" i="12"/>
  <c r="K215" i="12"/>
  <c r="Z211" i="12"/>
  <c r="W211" i="12"/>
  <c r="Q211" i="12"/>
  <c r="N211" i="12"/>
  <c r="K211" i="12"/>
  <c r="AB210" i="12"/>
  <c r="AA210" i="12"/>
  <c r="AB207" i="12"/>
  <c r="AA207" i="12"/>
  <c r="AB206" i="12"/>
  <c r="AA206" i="12"/>
  <c r="AB205" i="12"/>
  <c r="AA205" i="12"/>
  <c r="AB204" i="12"/>
  <c r="AA204" i="12"/>
  <c r="AB203" i="12"/>
  <c r="AA203" i="12"/>
  <c r="AB202" i="12"/>
  <c r="AA202" i="12"/>
  <c r="AB201" i="12"/>
  <c r="AA201" i="12"/>
  <c r="AB200" i="12"/>
  <c r="AA200" i="12"/>
  <c r="AB197" i="12"/>
  <c r="AA197" i="12"/>
  <c r="AB195" i="12"/>
  <c r="AA195" i="12"/>
  <c r="AB193" i="12"/>
  <c r="AA193" i="12"/>
  <c r="Z192" i="12"/>
  <c r="W192" i="12"/>
  <c r="Q192" i="12"/>
  <c r="N192" i="12"/>
  <c r="K192" i="12"/>
  <c r="H192" i="12"/>
  <c r="Z191" i="12"/>
  <c r="Y191" i="12"/>
  <c r="X191" i="12"/>
  <c r="W191" i="12"/>
  <c r="V191" i="12"/>
  <c r="U191" i="12"/>
  <c r="T191" i="12"/>
  <c r="S191" i="12"/>
  <c r="R191" i="12"/>
  <c r="Q191" i="12"/>
  <c r="P191" i="12"/>
  <c r="O191" i="12"/>
  <c r="N191" i="12"/>
  <c r="M191" i="12"/>
  <c r="L191" i="12"/>
  <c r="J191" i="12"/>
  <c r="I191" i="12"/>
  <c r="G191" i="12"/>
  <c r="F191" i="12"/>
  <c r="D191" i="12"/>
  <c r="C191" i="12"/>
  <c r="AB190" i="12"/>
  <c r="AA190" i="12"/>
  <c r="AB189" i="12"/>
  <c r="AA189" i="12"/>
  <c r="AB188" i="12"/>
  <c r="AA188" i="12"/>
  <c r="AB187" i="12"/>
  <c r="AA187" i="12"/>
  <c r="AB186" i="12"/>
  <c r="AA186" i="12"/>
  <c r="AB185" i="12"/>
  <c r="AA185" i="12"/>
  <c r="AB184" i="12"/>
  <c r="AA184" i="12"/>
  <c r="AB183" i="12"/>
  <c r="AA183" i="12"/>
  <c r="AB182" i="12"/>
  <c r="AA182" i="12"/>
  <c r="AB181" i="12"/>
  <c r="AA181" i="12"/>
  <c r="AB180" i="12"/>
  <c r="AA180" i="12"/>
  <c r="AB179" i="12"/>
  <c r="AA179" i="12"/>
  <c r="AB178" i="12"/>
  <c r="AA178" i="12"/>
  <c r="AB177" i="12"/>
  <c r="AA177" i="12"/>
  <c r="Z176" i="12"/>
  <c r="W176" i="12"/>
  <c r="Q176" i="12"/>
  <c r="N176" i="12"/>
  <c r="K176" i="12"/>
  <c r="H176" i="12"/>
  <c r="Z175" i="12"/>
  <c r="Y175" i="12"/>
  <c r="X175" i="12"/>
  <c r="W175" i="12"/>
  <c r="V175" i="12"/>
  <c r="U175" i="12"/>
  <c r="T175" i="12"/>
  <c r="S175" i="12"/>
  <c r="R175" i="12"/>
  <c r="Q175" i="12"/>
  <c r="P175" i="12"/>
  <c r="O175" i="12"/>
  <c r="N175" i="12"/>
  <c r="M175" i="12"/>
  <c r="L175" i="12"/>
  <c r="K175" i="12"/>
  <c r="J175" i="12"/>
  <c r="I175" i="12"/>
  <c r="H175" i="12"/>
  <c r="G175" i="12"/>
  <c r="F175" i="12"/>
  <c r="D175" i="12"/>
  <c r="C175" i="12"/>
  <c r="AB174" i="12"/>
  <c r="AA174" i="12"/>
  <c r="AB173" i="12"/>
  <c r="AA173" i="12"/>
  <c r="Z172" i="12"/>
  <c r="W172" i="12"/>
  <c r="Q172" i="12"/>
  <c r="N172" i="12"/>
  <c r="K172" i="12"/>
  <c r="H172" i="12"/>
  <c r="Z171" i="12"/>
  <c r="Y171" i="12"/>
  <c r="X171" i="12"/>
  <c r="W171" i="12"/>
  <c r="V171" i="12"/>
  <c r="U171" i="12"/>
  <c r="T171" i="12"/>
  <c r="S171" i="12"/>
  <c r="R171" i="12"/>
  <c r="Q171" i="12"/>
  <c r="P171" i="12"/>
  <c r="O171" i="12"/>
  <c r="N171" i="12"/>
  <c r="M171" i="12"/>
  <c r="L171" i="12"/>
  <c r="K171" i="12"/>
  <c r="J171" i="12"/>
  <c r="I171" i="12"/>
  <c r="H171" i="12"/>
  <c r="G171" i="12"/>
  <c r="F171" i="12"/>
  <c r="D171" i="12"/>
  <c r="C171" i="12"/>
  <c r="AB170" i="12"/>
  <c r="AA170" i="12"/>
  <c r="AB169" i="12"/>
  <c r="AA169" i="12"/>
  <c r="AB168" i="12"/>
  <c r="AA168" i="12"/>
  <c r="Z167" i="12"/>
  <c r="W167" i="12"/>
  <c r="Q167" i="12"/>
  <c r="N167" i="12"/>
  <c r="K167" i="12"/>
  <c r="H167" i="12"/>
  <c r="AB165" i="12"/>
  <c r="AA165" i="12"/>
  <c r="AB164" i="12"/>
  <c r="AA164" i="12"/>
  <c r="AB163" i="12"/>
  <c r="AA163" i="12"/>
  <c r="Z162" i="12"/>
  <c r="W162" i="12"/>
  <c r="Q162" i="12"/>
  <c r="N162" i="12"/>
  <c r="K162" i="12"/>
  <c r="H162" i="12"/>
  <c r="Z161" i="12"/>
  <c r="Y161" i="12"/>
  <c r="X161" i="12"/>
  <c r="W161" i="12"/>
  <c r="V161" i="12"/>
  <c r="U161" i="12"/>
  <c r="T161" i="12"/>
  <c r="S161" i="12"/>
  <c r="R161" i="12"/>
  <c r="Q161" i="12"/>
  <c r="P161" i="12"/>
  <c r="O161" i="12"/>
  <c r="N161" i="12"/>
  <c r="M161" i="12"/>
  <c r="L161" i="12"/>
  <c r="K161" i="12"/>
  <c r="J161" i="12"/>
  <c r="I161" i="12"/>
  <c r="H161" i="12"/>
  <c r="G161" i="12"/>
  <c r="F161" i="12"/>
  <c r="D161" i="12"/>
  <c r="C161" i="12"/>
  <c r="AB160" i="12"/>
  <c r="AA160" i="12"/>
  <c r="AB159" i="12"/>
  <c r="AA159" i="12"/>
  <c r="AB158" i="12"/>
  <c r="AA158" i="12"/>
  <c r="W157" i="12"/>
  <c r="Z154" i="12"/>
  <c r="Y154" i="12"/>
  <c r="X154" i="12"/>
  <c r="W154" i="12"/>
  <c r="V154" i="12"/>
  <c r="U154" i="12"/>
  <c r="T154" i="12"/>
  <c r="S154" i="12"/>
  <c r="R154" i="12"/>
  <c r="Q154" i="12"/>
  <c r="P154" i="12"/>
  <c r="O154" i="12"/>
  <c r="N154" i="12"/>
  <c r="M154" i="12"/>
  <c r="L154" i="12"/>
  <c r="K154" i="12"/>
  <c r="J154" i="12"/>
  <c r="I154" i="12"/>
  <c r="H154" i="12"/>
  <c r="G154" i="12"/>
  <c r="F154" i="12"/>
  <c r="E154" i="12"/>
  <c r="D154" i="12"/>
  <c r="C154" i="12"/>
  <c r="AB153" i="12"/>
  <c r="AA153" i="12"/>
  <c r="AB152" i="12"/>
  <c r="AA152" i="12"/>
  <c r="AB151" i="12"/>
  <c r="AA151" i="12"/>
  <c r="AB150" i="12"/>
  <c r="AA150" i="12"/>
  <c r="AB149" i="12"/>
  <c r="AA149" i="12"/>
  <c r="AB148" i="12"/>
  <c r="AA148" i="12"/>
  <c r="AB147" i="12"/>
  <c r="AA147" i="12"/>
  <c r="AB146" i="12"/>
  <c r="AA146" i="12"/>
  <c r="AC146" i="12" s="1"/>
  <c r="AB145" i="12"/>
  <c r="AA145" i="12"/>
  <c r="AB140" i="12"/>
  <c r="AA140" i="12"/>
  <c r="AB139" i="12"/>
  <c r="AA139" i="12"/>
  <c r="Z137" i="12"/>
  <c r="Y137" i="12"/>
  <c r="X137" i="12"/>
  <c r="W137" i="12"/>
  <c r="V137" i="12"/>
  <c r="U137" i="12"/>
  <c r="T137" i="12"/>
  <c r="S137" i="12"/>
  <c r="R137" i="12"/>
  <c r="Q137" i="12"/>
  <c r="P137" i="12"/>
  <c r="O137" i="12"/>
  <c r="N137" i="12"/>
  <c r="M137" i="12"/>
  <c r="L137" i="12"/>
  <c r="K137" i="12"/>
  <c r="J137" i="12"/>
  <c r="I137" i="12"/>
  <c r="H137" i="12"/>
  <c r="G137" i="12"/>
  <c r="F137" i="12"/>
  <c r="D137" i="12"/>
  <c r="C137" i="12"/>
  <c r="AB136" i="12"/>
  <c r="AA136" i="12"/>
  <c r="AB135" i="12"/>
  <c r="AA135" i="12"/>
  <c r="AB134" i="12"/>
  <c r="AA134" i="12"/>
  <c r="AB133" i="12"/>
  <c r="AA133" i="12"/>
  <c r="AB132" i="12"/>
  <c r="AA132" i="12"/>
  <c r="AB131" i="12"/>
  <c r="AA131" i="12"/>
  <c r="AB130" i="12"/>
  <c r="AA130" i="12"/>
  <c r="AB129" i="12"/>
  <c r="AA129" i="12"/>
  <c r="AB128" i="12"/>
  <c r="AA128" i="12"/>
  <c r="AB127" i="12"/>
  <c r="AA127" i="12"/>
  <c r="AB126" i="12"/>
  <c r="AA126" i="12"/>
  <c r="AB125" i="12"/>
  <c r="AA125" i="12"/>
  <c r="AB124" i="12"/>
  <c r="AA124" i="12"/>
  <c r="AB123" i="12"/>
  <c r="AA123" i="12"/>
  <c r="AB121" i="12"/>
  <c r="AA121" i="12"/>
  <c r="AB120" i="12"/>
  <c r="AA120" i="12"/>
  <c r="AB119" i="12"/>
  <c r="AA119" i="12"/>
  <c r="AB118" i="12"/>
  <c r="AA118" i="12"/>
  <c r="AB117" i="12"/>
  <c r="AA117" i="12"/>
  <c r="AB116" i="12"/>
  <c r="AA116" i="12"/>
  <c r="AB115" i="12"/>
  <c r="AA115" i="12"/>
  <c r="Z114" i="12"/>
  <c r="W114" i="12"/>
  <c r="Q114" i="12"/>
  <c r="N114" i="12"/>
  <c r="K114" i="12"/>
  <c r="H114" i="12"/>
  <c r="Z113" i="12"/>
  <c r="Y113" i="12"/>
  <c r="X113" i="12"/>
  <c r="W113" i="12"/>
  <c r="V113" i="12"/>
  <c r="U113" i="12"/>
  <c r="T113" i="12"/>
  <c r="S113" i="12"/>
  <c r="R113" i="12"/>
  <c r="Q113" i="12"/>
  <c r="P113" i="12"/>
  <c r="O113" i="12"/>
  <c r="N113" i="12"/>
  <c r="M113" i="12"/>
  <c r="L113" i="12"/>
  <c r="K113" i="12"/>
  <c r="J113" i="12"/>
  <c r="I113" i="12"/>
  <c r="H113" i="12"/>
  <c r="G113" i="12"/>
  <c r="F113" i="12"/>
  <c r="D113" i="12"/>
  <c r="C113" i="12"/>
  <c r="AB112" i="12"/>
  <c r="AA112" i="12"/>
  <c r="AB111" i="12"/>
  <c r="AA111" i="12"/>
  <c r="AB110" i="12"/>
  <c r="AA110" i="12"/>
  <c r="AB109" i="12"/>
  <c r="AA109" i="12"/>
  <c r="AB108" i="12"/>
  <c r="AA108" i="12"/>
  <c r="AB107" i="12"/>
  <c r="AA107" i="12"/>
  <c r="AB106" i="12"/>
  <c r="AA106" i="12"/>
  <c r="AB105" i="12"/>
  <c r="AA105" i="12"/>
  <c r="AB104" i="12"/>
  <c r="AA104" i="12"/>
  <c r="AB103" i="12"/>
  <c r="AA103" i="12"/>
  <c r="AB102" i="12"/>
  <c r="AA102" i="12"/>
  <c r="AB101" i="12"/>
  <c r="AA101" i="12"/>
  <c r="AB100" i="12"/>
  <c r="AA100" i="12"/>
  <c r="AB99" i="12"/>
  <c r="AA99" i="12"/>
  <c r="AB98" i="12"/>
  <c r="AA98" i="12"/>
  <c r="AB97" i="12"/>
  <c r="AA97" i="12"/>
  <c r="AB96" i="12"/>
  <c r="AA96" i="12"/>
  <c r="AB95" i="12"/>
  <c r="AA95" i="12"/>
  <c r="AB94" i="12"/>
  <c r="AA94" i="12"/>
  <c r="AB93" i="12"/>
  <c r="AA93" i="12"/>
  <c r="AB92" i="12"/>
  <c r="AA92" i="12"/>
  <c r="Z91" i="12"/>
  <c r="W91" i="12"/>
  <c r="Q91" i="12"/>
  <c r="N91" i="12"/>
  <c r="K91" i="12"/>
  <c r="H91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D90" i="12"/>
  <c r="C90" i="12"/>
  <c r="AB89" i="12"/>
  <c r="AA89" i="12"/>
  <c r="AB88" i="12"/>
  <c r="AA88" i="12"/>
  <c r="AB87" i="12"/>
  <c r="AA87" i="12"/>
  <c r="AB86" i="12"/>
  <c r="AA86" i="12"/>
  <c r="AB85" i="12"/>
  <c r="AA85" i="12"/>
  <c r="AB83" i="12"/>
  <c r="AA83" i="12"/>
  <c r="Z82" i="12"/>
  <c r="W82" i="12"/>
  <c r="Q82" i="12"/>
  <c r="N82" i="12"/>
  <c r="K82" i="12"/>
  <c r="H82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AB80" i="12"/>
  <c r="AA80" i="12"/>
  <c r="AB79" i="12"/>
  <c r="AA79" i="12"/>
  <c r="Z78" i="12"/>
  <c r="W78" i="12"/>
  <c r="Q78" i="12"/>
  <c r="N78" i="12"/>
  <c r="K78" i="12"/>
  <c r="H78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D77" i="12"/>
  <c r="C77" i="12"/>
  <c r="AB76" i="12"/>
  <c r="AA76" i="12"/>
  <c r="AB75" i="12"/>
  <c r="AA75" i="12"/>
  <c r="AB74" i="12"/>
  <c r="AA74" i="12"/>
  <c r="AB73" i="12"/>
  <c r="AA73" i="12"/>
  <c r="AB72" i="12"/>
  <c r="AA72" i="12"/>
  <c r="Z71" i="12"/>
  <c r="W71" i="12"/>
  <c r="Q71" i="12"/>
  <c r="N71" i="12"/>
  <c r="K71" i="12"/>
  <c r="H71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D70" i="12"/>
  <c r="C70" i="12"/>
  <c r="AB69" i="12"/>
  <c r="AA69" i="12"/>
  <c r="AB68" i="12"/>
  <c r="AA68" i="12"/>
  <c r="AB67" i="12"/>
  <c r="AA67" i="12"/>
  <c r="Z66" i="12"/>
  <c r="W66" i="12"/>
  <c r="Q66" i="12"/>
  <c r="N66" i="12"/>
  <c r="K66" i="12"/>
  <c r="H66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AB64" i="12"/>
  <c r="AA64" i="12"/>
  <c r="AB63" i="12"/>
  <c r="AA63" i="12"/>
  <c r="AB62" i="12"/>
  <c r="AA62" i="12"/>
  <c r="AB61" i="12"/>
  <c r="AA61" i="12"/>
  <c r="AB60" i="12"/>
  <c r="AA60" i="12"/>
  <c r="AB59" i="12"/>
  <c r="AA59" i="12"/>
  <c r="AB58" i="12"/>
  <c r="AA58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D56" i="12"/>
  <c r="E56" i="12" s="1"/>
  <c r="AB55" i="12"/>
  <c r="AA55" i="12"/>
  <c r="AB54" i="12"/>
  <c r="AA54" i="12"/>
  <c r="AB52" i="12"/>
  <c r="AA52" i="12"/>
  <c r="AB51" i="12"/>
  <c r="AA51" i="12"/>
  <c r="AB50" i="12"/>
  <c r="AA50" i="12"/>
  <c r="Z49" i="12"/>
  <c r="W49" i="12"/>
  <c r="Q49" i="12"/>
  <c r="N49" i="12"/>
  <c r="K49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D48" i="12"/>
  <c r="C48" i="12"/>
  <c r="AB47" i="12"/>
  <c r="AA47" i="12"/>
  <c r="AB46" i="12"/>
  <c r="AA46" i="12"/>
  <c r="AB45" i="12"/>
  <c r="AA45" i="12"/>
  <c r="AB44" i="12"/>
  <c r="AA44" i="12"/>
  <c r="AB43" i="12"/>
  <c r="AA43" i="12"/>
  <c r="AB42" i="12"/>
  <c r="AA42" i="12"/>
  <c r="AB41" i="12"/>
  <c r="AA41" i="12"/>
  <c r="AB39" i="12"/>
  <c r="AA39" i="12"/>
  <c r="Z38" i="12"/>
  <c r="W38" i="12"/>
  <c r="Q38" i="12"/>
  <c r="N38" i="12"/>
  <c r="K38" i="12"/>
  <c r="H38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D37" i="12"/>
  <c r="C37" i="12"/>
  <c r="AB36" i="12"/>
  <c r="AA36" i="12"/>
  <c r="AB35" i="12"/>
  <c r="AA35" i="12"/>
  <c r="AB34" i="12"/>
  <c r="AA34" i="12"/>
  <c r="AB33" i="12"/>
  <c r="AA33" i="12"/>
  <c r="AB32" i="12"/>
  <c r="AA32" i="12"/>
  <c r="AB31" i="12"/>
  <c r="AA31" i="12"/>
  <c r="AB30" i="12"/>
  <c r="AA30" i="12"/>
  <c r="AB29" i="12"/>
  <c r="AA29" i="12"/>
  <c r="AB28" i="12"/>
  <c r="AA28" i="12"/>
  <c r="Z27" i="12"/>
  <c r="W27" i="12"/>
  <c r="Q27" i="12"/>
  <c r="N27" i="12"/>
  <c r="K27" i="12"/>
  <c r="H27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AB8" i="12"/>
  <c r="AA8" i="12"/>
  <c r="AB7" i="12"/>
  <c r="AA7" i="12"/>
  <c r="AB6" i="12"/>
  <c r="AA6" i="12"/>
  <c r="AB5" i="12"/>
  <c r="AA5" i="12"/>
  <c r="AB342" i="12" l="1"/>
  <c r="C346" i="12"/>
  <c r="K346" i="12"/>
  <c r="D346" i="12"/>
  <c r="H346" i="12"/>
  <c r="L346" i="12"/>
  <c r="P346" i="12"/>
  <c r="T346" i="12"/>
  <c r="X346" i="12"/>
  <c r="G346" i="12"/>
  <c r="O346" i="12"/>
  <c r="S346" i="12"/>
  <c r="W346" i="12"/>
  <c r="AA175" i="12"/>
  <c r="AC210" i="12"/>
  <c r="L303" i="12"/>
  <c r="AC265" i="12"/>
  <c r="E70" i="12"/>
  <c r="E161" i="12"/>
  <c r="E175" i="12"/>
  <c r="AB81" i="12"/>
  <c r="AC216" i="12"/>
  <c r="AC217" i="12"/>
  <c r="F250" i="12"/>
  <c r="T221" i="12"/>
  <c r="AC223" i="12"/>
  <c r="U303" i="12"/>
  <c r="Y303" i="12"/>
  <c r="AA289" i="12"/>
  <c r="AC83" i="12"/>
  <c r="AB263" i="12"/>
  <c r="AC332" i="12"/>
  <c r="H191" i="12"/>
  <c r="AC229" i="12"/>
  <c r="F272" i="12"/>
  <c r="J272" i="12"/>
  <c r="N272" i="12"/>
  <c r="R272" i="12"/>
  <c r="V272" i="12"/>
  <c r="Z272" i="12"/>
  <c r="AC260" i="12"/>
  <c r="AC270" i="12"/>
  <c r="AC276" i="12"/>
  <c r="AC291" i="12"/>
  <c r="AC295" i="12"/>
  <c r="AC298" i="12"/>
  <c r="AC301" i="12"/>
  <c r="AC314" i="12"/>
  <c r="AC316" i="12"/>
  <c r="AC350" i="12"/>
  <c r="AC328" i="12"/>
  <c r="AC219" i="12"/>
  <c r="AC237" i="12"/>
  <c r="AC257" i="12"/>
  <c r="AC287" i="12"/>
  <c r="AC317" i="12"/>
  <c r="AB333" i="12"/>
  <c r="AC318" i="12"/>
  <c r="Z289" i="12"/>
  <c r="F303" i="12"/>
  <c r="J303" i="12"/>
  <c r="N303" i="12"/>
  <c r="V303" i="12"/>
  <c r="AB282" i="12"/>
  <c r="AC281" i="12"/>
  <c r="C272" i="12"/>
  <c r="AC225" i="12"/>
  <c r="U250" i="12"/>
  <c r="Y250" i="12"/>
  <c r="AA208" i="12"/>
  <c r="G250" i="12"/>
  <c r="H250" i="12" s="1"/>
  <c r="O250" i="12"/>
  <c r="S250" i="12"/>
  <c r="AC160" i="12"/>
  <c r="AC204" i="12"/>
  <c r="AB208" i="12"/>
  <c r="AC59" i="12"/>
  <c r="AC68" i="12"/>
  <c r="AC164" i="12"/>
  <c r="AC188" i="12"/>
  <c r="AC220" i="12"/>
  <c r="AA26" i="12"/>
  <c r="AC73" i="12"/>
  <c r="AC75" i="12"/>
  <c r="AC94" i="12"/>
  <c r="AC98" i="12"/>
  <c r="AC102" i="12"/>
  <c r="AC139" i="12"/>
  <c r="AC145" i="12"/>
  <c r="AC189" i="12"/>
  <c r="AC159" i="12"/>
  <c r="AC174" i="12"/>
  <c r="AC207" i="12"/>
  <c r="AC200" i="12"/>
  <c r="AC193" i="12"/>
  <c r="AC197" i="12"/>
  <c r="AC201" i="12"/>
  <c r="AC203" i="12"/>
  <c r="AC205" i="12"/>
  <c r="AC184" i="12"/>
  <c r="AC185" i="12"/>
  <c r="K191" i="12"/>
  <c r="AC177" i="12"/>
  <c r="AC181" i="12"/>
  <c r="AC180" i="12"/>
  <c r="E171" i="12"/>
  <c r="E137" i="12"/>
  <c r="AC35" i="12"/>
  <c r="AC72" i="12"/>
  <c r="AC76" i="12"/>
  <c r="AC103" i="12"/>
  <c r="AC105" i="12"/>
  <c r="AC111" i="12"/>
  <c r="AC45" i="12"/>
  <c r="AB90" i="12"/>
  <c r="AC120" i="12"/>
  <c r="AB26" i="12"/>
  <c r="AC58" i="12"/>
  <c r="AC151" i="12"/>
  <c r="AC153" i="12"/>
  <c r="AA154" i="12"/>
  <c r="AC150" i="12"/>
  <c r="AC149" i="12"/>
  <c r="AC62" i="12"/>
  <c r="AC86" i="12"/>
  <c r="AC93" i="12"/>
  <c r="AC126" i="12"/>
  <c r="AC130" i="12"/>
  <c r="AC29" i="12"/>
  <c r="AC87" i="12"/>
  <c r="AC123" i="12"/>
  <c r="AC125" i="12"/>
  <c r="AC121" i="12"/>
  <c r="AC116" i="12"/>
  <c r="AC134" i="12"/>
  <c r="AC117" i="12"/>
  <c r="AC129" i="12"/>
  <c r="AC131" i="12"/>
  <c r="AC133" i="12"/>
  <c r="W156" i="12"/>
  <c r="W212" i="12" s="1"/>
  <c r="AC110" i="12"/>
  <c r="E113" i="12"/>
  <c r="AC97" i="12"/>
  <c r="AC95" i="12"/>
  <c r="AC101" i="12"/>
  <c r="AC109" i="12"/>
  <c r="AC106" i="12"/>
  <c r="E90" i="12"/>
  <c r="AC79" i="12"/>
  <c r="AC67" i="12"/>
  <c r="AC69" i="12"/>
  <c r="AC63" i="12"/>
  <c r="AC41" i="12"/>
  <c r="AC43" i="12"/>
  <c r="AC55" i="12"/>
  <c r="AC51" i="12"/>
  <c r="AC46" i="12"/>
  <c r="AC44" i="12"/>
  <c r="E48" i="12"/>
  <c r="AC36" i="12"/>
  <c r="E37" i="12"/>
  <c r="AC33" i="12"/>
  <c r="AB37" i="12"/>
  <c r="AC30" i="12"/>
  <c r="AC32" i="12"/>
  <c r="AC39" i="12"/>
  <c r="AC7" i="12"/>
  <c r="AC9" i="12"/>
  <c r="AC15" i="12"/>
  <c r="AC11" i="12"/>
  <c r="AC13" i="12"/>
  <c r="AC10" i="12"/>
  <c r="P272" i="12"/>
  <c r="AC255" i="12"/>
  <c r="AC246" i="12"/>
  <c r="D272" i="12"/>
  <c r="H272" i="12"/>
  <c r="L272" i="12"/>
  <c r="AC256" i="12"/>
  <c r="D303" i="12"/>
  <c r="H303" i="12"/>
  <c r="E303" i="12"/>
  <c r="I303" i="12"/>
  <c r="M303" i="12"/>
  <c r="T285" i="12"/>
  <c r="AA285" i="12"/>
  <c r="AC284" i="12"/>
  <c r="P303" i="12"/>
  <c r="Q303" i="12"/>
  <c r="R303" i="12"/>
  <c r="AC340" i="12"/>
  <c r="AC325" i="12"/>
  <c r="AC320" i="12"/>
  <c r="AC324" i="12"/>
  <c r="AC310" i="12"/>
  <c r="AC321" i="12"/>
  <c r="AC323" i="12"/>
  <c r="AC339" i="12"/>
  <c r="AC375" i="12"/>
  <c r="AC369" i="12"/>
  <c r="AC368" i="12"/>
  <c r="AB362" i="12"/>
  <c r="AB364" i="12" s="1"/>
  <c r="AC356" i="12"/>
  <c r="AC359" i="12"/>
  <c r="AC361" i="12"/>
  <c r="AB370" i="12"/>
  <c r="AB378" i="12"/>
  <c r="AC376" i="12"/>
  <c r="AC377" i="12"/>
  <c r="AA370" i="12"/>
  <c r="AC358" i="12"/>
  <c r="AC352" i="12"/>
  <c r="AA333" i="12"/>
  <c r="AC322" i="12"/>
  <c r="AC326" i="12"/>
  <c r="AC336" i="12"/>
  <c r="AC299" i="12"/>
  <c r="AB289" i="12"/>
  <c r="AC288" i="12"/>
  <c r="AB285" i="12"/>
  <c r="T303" i="12"/>
  <c r="X303" i="12"/>
  <c r="AC277" i="12"/>
  <c r="T272" i="12"/>
  <c r="X272" i="12"/>
  <c r="AC261" i="12"/>
  <c r="AA263" i="12"/>
  <c r="AC244" i="12"/>
  <c r="AC238" i="12"/>
  <c r="J250" i="12"/>
  <c r="V250" i="12"/>
  <c r="AC232" i="12"/>
  <c r="AC234" i="12" s="1"/>
  <c r="I250" i="12"/>
  <c r="M250" i="12"/>
  <c r="R250" i="12"/>
  <c r="AB191" i="12"/>
  <c r="AC186" i="12"/>
  <c r="AC182" i="12"/>
  <c r="AC190" i="12"/>
  <c r="AB175" i="12"/>
  <c r="AC173" i="12"/>
  <c r="AB171" i="12"/>
  <c r="AC170" i="12"/>
  <c r="AC163" i="12"/>
  <c r="E166" i="12"/>
  <c r="AB166" i="12"/>
  <c r="AB161" i="12"/>
  <c r="O156" i="12"/>
  <c r="O212" i="12" s="1"/>
  <c r="G156" i="12"/>
  <c r="G212" i="12" s="1"/>
  <c r="C156" i="12"/>
  <c r="C212" i="12" s="1"/>
  <c r="S156" i="12"/>
  <c r="S212" i="12" s="1"/>
  <c r="K156" i="12"/>
  <c r="K212" i="12" s="1"/>
  <c r="AC147" i="12"/>
  <c r="I156" i="12"/>
  <c r="I212" i="12" s="1"/>
  <c r="Q156" i="12"/>
  <c r="Q212" i="12" s="1"/>
  <c r="Y156" i="12"/>
  <c r="Y212" i="12" s="1"/>
  <c r="F156" i="12"/>
  <c r="F212" i="12" s="1"/>
  <c r="J156" i="12"/>
  <c r="J212" i="12" s="1"/>
  <c r="N156" i="12"/>
  <c r="N212" i="12" s="1"/>
  <c r="R156" i="12"/>
  <c r="R212" i="12" s="1"/>
  <c r="V156" i="12"/>
  <c r="V212" i="12" s="1"/>
  <c r="Z156" i="12"/>
  <c r="Z212" i="12" s="1"/>
  <c r="M156" i="12"/>
  <c r="M212" i="12" s="1"/>
  <c r="U156" i="12"/>
  <c r="U212" i="12" s="1"/>
  <c r="AC118" i="12"/>
  <c r="AC127" i="12"/>
  <c r="AC135" i="12"/>
  <c r="AB113" i="12"/>
  <c r="AC96" i="12"/>
  <c r="AC99" i="12"/>
  <c r="AC104" i="12"/>
  <c r="AC107" i="12"/>
  <c r="AC112" i="12"/>
  <c r="AA90" i="12"/>
  <c r="AC88" i="12"/>
  <c r="AA77" i="12"/>
  <c r="E77" i="12"/>
  <c r="AB70" i="12"/>
  <c r="AA70" i="12"/>
  <c r="AA65" i="12"/>
  <c r="AC61" i="12"/>
  <c r="AA56" i="12"/>
  <c r="AC54" i="12"/>
  <c r="AB56" i="12"/>
  <c r="AC50" i="12"/>
  <c r="AC52" i="12"/>
  <c r="AB48" i="12"/>
  <c r="AA48" i="12"/>
  <c r="AC47" i="12"/>
  <c r="AC28" i="12"/>
  <c r="AA37" i="12"/>
  <c r="AC31" i="12"/>
  <c r="AC34" i="12"/>
  <c r="AC23" i="12"/>
  <c r="AC12" i="12"/>
  <c r="AC16" i="12"/>
  <c r="AC14" i="12"/>
  <c r="AC5" i="12"/>
  <c r="AC8" i="12"/>
  <c r="AC18" i="12"/>
  <c r="AC20" i="12"/>
  <c r="AC22" i="12"/>
  <c r="AC6" i="12"/>
  <c r="AC17" i="12"/>
  <c r="AC19" i="12"/>
  <c r="AC21" i="12"/>
  <c r="AB65" i="12"/>
  <c r="AC60" i="12"/>
  <c r="AC89" i="12"/>
  <c r="AA137" i="12"/>
  <c r="AC124" i="12"/>
  <c r="AC132" i="12"/>
  <c r="AC140" i="12"/>
  <c r="AC152" i="12"/>
  <c r="AA166" i="12"/>
  <c r="AC165" i="12"/>
  <c r="AC168" i="12"/>
  <c r="AA171" i="12"/>
  <c r="AA191" i="12"/>
  <c r="AC178" i="12"/>
  <c r="AC183" i="12"/>
  <c r="E191" i="12"/>
  <c r="AC195" i="12"/>
  <c r="AC206" i="12"/>
  <c r="Z303" i="12"/>
  <c r="AC42" i="12"/>
  <c r="AA113" i="12"/>
  <c r="AC100" i="12"/>
  <c r="AC108" i="12"/>
  <c r="AB137" i="12"/>
  <c r="AC158" i="12"/>
  <c r="AA161" i="12"/>
  <c r="AA81" i="12"/>
  <c r="AC80" i="12"/>
  <c r="AC81" i="12" s="1"/>
  <c r="AB154" i="12"/>
  <c r="AC64" i="12"/>
  <c r="AB77" i="12"/>
  <c r="AC74" i="12"/>
  <c r="AC119" i="12"/>
  <c r="AC128" i="12"/>
  <c r="AC136" i="12"/>
  <c r="AC148" i="12"/>
  <c r="D156" i="12"/>
  <c r="H156" i="12"/>
  <c r="L156" i="12"/>
  <c r="L212" i="12" s="1"/>
  <c r="P156" i="12"/>
  <c r="P212" i="12" s="1"/>
  <c r="T156" i="12"/>
  <c r="T212" i="12" s="1"/>
  <c r="X156" i="12"/>
  <c r="X212" i="12" s="1"/>
  <c r="AC169" i="12"/>
  <c r="AC179" i="12"/>
  <c r="AC187" i="12"/>
  <c r="AC202" i="12"/>
  <c r="AC85" i="12"/>
  <c r="AC92" i="12"/>
  <c r="AC115" i="12"/>
  <c r="AA240" i="12"/>
  <c r="AA258" i="12"/>
  <c r="AB258" i="12"/>
  <c r="AB272" i="12" s="1"/>
  <c r="AC262" i="12"/>
  <c r="AC266" i="12"/>
  <c r="C303" i="12"/>
  <c r="G303" i="12"/>
  <c r="K303" i="12"/>
  <c r="O303" i="12"/>
  <c r="S303" i="12"/>
  <c r="W303" i="12"/>
  <c r="AB278" i="12"/>
  <c r="AA282" i="12"/>
  <c r="AC285" i="12"/>
  <c r="AC289" i="12"/>
  <c r="AC297" i="12"/>
  <c r="AC308" i="12"/>
  <c r="AC327" i="12"/>
  <c r="AC331" i="12"/>
  <c r="AC338" i="12"/>
  <c r="AC354" i="12"/>
  <c r="AC374" i="12"/>
  <c r="AA217" i="12"/>
  <c r="AA221" i="12"/>
  <c r="AC227" i="12"/>
  <c r="AB240" i="12"/>
  <c r="AC248" i="12"/>
  <c r="AC315" i="12"/>
  <c r="AC360" i="12"/>
  <c r="AB217" i="12"/>
  <c r="L250" i="12"/>
  <c r="P250" i="12"/>
  <c r="X250" i="12"/>
  <c r="AB221" i="12"/>
  <c r="AC239" i="12"/>
  <c r="AC307" i="12"/>
  <c r="AB329" i="12"/>
  <c r="AC319" i="12"/>
  <c r="AA378" i="12"/>
  <c r="AC373" i="12"/>
  <c r="C250" i="12"/>
  <c r="AC278" i="12"/>
  <c r="AA329" i="12"/>
  <c r="AA362" i="12"/>
  <c r="AA364" i="12" s="1"/>
  <c r="D250" i="12"/>
  <c r="AB250" i="12" s="1"/>
  <c r="AA278" i="12"/>
  <c r="AC280" i="12"/>
  <c r="AC282" i="12" s="1"/>
  <c r="AC293" i="12"/>
  <c r="AC335" i="12"/>
  <c r="AC342" i="12" s="1"/>
  <c r="S232" i="11"/>
  <c r="R232" i="11"/>
  <c r="T232" i="11"/>
  <c r="Z226" i="11"/>
  <c r="Y226" i="11"/>
  <c r="X226" i="11"/>
  <c r="W226" i="11"/>
  <c r="V226" i="11"/>
  <c r="U226" i="11"/>
  <c r="T226" i="11"/>
  <c r="S226" i="11"/>
  <c r="R226" i="11"/>
  <c r="Q226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C226" i="11"/>
  <c r="AB102" i="11"/>
  <c r="AC102" i="11" s="1"/>
  <c r="AA102" i="11"/>
  <c r="AB50" i="11"/>
  <c r="AA50" i="11"/>
  <c r="AB29" i="11"/>
  <c r="AC29" i="11" s="1"/>
  <c r="AA29" i="11"/>
  <c r="AA30" i="11"/>
  <c r="AA31" i="11"/>
  <c r="AB330" i="11"/>
  <c r="AA330" i="11"/>
  <c r="Y331" i="11"/>
  <c r="X331" i="11"/>
  <c r="V331" i="11"/>
  <c r="U331" i="11"/>
  <c r="T331" i="11"/>
  <c r="S331" i="11"/>
  <c r="R331" i="11"/>
  <c r="P331" i="11"/>
  <c r="O331" i="11"/>
  <c r="M331" i="11"/>
  <c r="L331" i="11"/>
  <c r="J331" i="11"/>
  <c r="I331" i="11"/>
  <c r="G331" i="11"/>
  <c r="F331" i="11"/>
  <c r="D331" i="11"/>
  <c r="C331" i="11"/>
  <c r="AA283" i="11"/>
  <c r="AB283" i="11"/>
  <c r="AA245" i="11"/>
  <c r="AA246" i="11"/>
  <c r="AB225" i="11"/>
  <c r="AA225" i="11"/>
  <c r="AC225" i="11" s="1"/>
  <c r="AA61" i="11"/>
  <c r="AB61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T210" i="11"/>
  <c r="S210" i="11"/>
  <c r="S240" i="11" s="1"/>
  <c r="R210" i="11"/>
  <c r="Z368" i="11"/>
  <c r="W368" i="11"/>
  <c r="Q368" i="11"/>
  <c r="N368" i="11"/>
  <c r="K368" i="11"/>
  <c r="H368" i="11"/>
  <c r="E368" i="11"/>
  <c r="Z367" i="11"/>
  <c r="Y367" i="11"/>
  <c r="X367" i="11"/>
  <c r="W367" i="11"/>
  <c r="V367" i="11"/>
  <c r="U367" i="11"/>
  <c r="T367" i="11"/>
  <c r="S367" i="11"/>
  <c r="R367" i="11"/>
  <c r="Q367" i="11"/>
  <c r="P367" i="11"/>
  <c r="O367" i="11"/>
  <c r="N367" i="11"/>
  <c r="M367" i="11"/>
  <c r="L367" i="11"/>
  <c r="K367" i="11"/>
  <c r="J367" i="11"/>
  <c r="I367" i="11"/>
  <c r="H367" i="11"/>
  <c r="G367" i="11"/>
  <c r="F367" i="11"/>
  <c r="E367" i="11"/>
  <c r="D367" i="11"/>
  <c r="C367" i="11"/>
  <c r="AB366" i="11"/>
  <c r="AA366" i="11"/>
  <c r="AB365" i="11"/>
  <c r="AA365" i="11"/>
  <c r="AB364" i="11"/>
  <c r="AA364" i="11"/>
  <c r="AB363" i="11"/>
  <c r="AA363" i="11"/>
  <c r="AB362" i="11"/>
  <c r="AA362" i="11"/>
  <c r="Z361" i="11"/>
  <c r="W361" i="11"/>
  <c r="Q361" i="11"/>
  <c r="N361" i="11"/>
  <c r="K361" i="11"/>
  <c r="H361" i="11"/>
  <c r="E361" i="11"/>
  <c r="Z360" i="11"/>
  <c r="W360" i="11"/>
  <c r="Q360" i="11"/>
  <c r="N360" i="11"/>
  <c r="K360" i="11"/>
  <c r="H360" i="11"/>
  <c r="E360" i="11"/>
  <c r="Z359" i="11"/>
  <c r="Y359" i="11"/>
  <c r="X359" i="11"/>
  <c r="W359" i="11"/>
  <c r="V359" i="11"/>
  <c r="U359" i="11"/>
  <c r="T359" i="11"/>
  <c r="S359" i="11"/>
  <c r="R359" i="11"/>
  <c r="Q359" i="11"/>
  <c r="P359" i="11"/>
  <c r="O359" i="11"/>
  <c r="N359" i="11"/>
  <c r="M359" i="11"/>
  <c r="L359" i="11"/>
  <c r="K359" i="11"/>
  <c r="J359" i="11"/>
  <c r="I359" i="11"/>
  <c r="H359" i="11"/>
  <c r="G359" i="11"/>
  <c r="F359" i="11"/>
  <c r="E359" i="11"/>
  <c r="D359" i="11"/>
  <c r="C359" i="11"/>
  <c r="AB358" i="11"/>
  <c r="AA358" i="11"/>
  <c r="AB357" i="11"/>
  <c r="AA357" i="11"/>
  <c r="AB356" i="11"/>
  <c r="AA356" i="11"/>
  <c r="Z355" i="11"/>
  <c r="W355" i="11"/>
  <c r="Q355" i="11"/>
  <c r="N355" i="11"/>
  <c r="K355" i="11"/>
  <c r="H355" i="11"/>
  <c r="E355" i="11"/>
  <c r="Z351" i="11"/>
  <c r="Z353" i="11" s="1"/>
  <c r="Y351" i="11"/>
  <c r="Y353" i="11" s="1"/>
  <c r="X351" i="11"/>
  <c r="X353" i="11" s="1"/>
  <c r="W351" i="11"/>
  <c r="W353" i="11" s="1"/>
  <c r="V351" i="11"/>
  <c r="V353" i="11" s="1"/>
  <c r="U351" i="11"/>
  <c r="U353" i="11" s="1"/>
  <c r="T351" i="11"/>
  <c r="T353" i="11" s="1"/>
  <c r="S351" i="11"/>
  <c r="S353" i="11" s="1"/>
  <c r="R351" i="11"/>
  <c r="R353" i="11" s="1"/>
  <c r="Q351" i="11"/>
  <c r="Q353" i="11" s="1"/>
  <c r="P351" i="11"/>
  <c r="P353" i="11" s="1"/>
  <c r="O351" i="11"/>
  <c r="O353" i="11" s="1"/>
  <c r="N351" i="11"/>
  <c r="N353" i="11" s="1"/>
  <c r="M351" i="11"/>
  <c r="M353" i="11" s="1"/>
  <c r="L351" i="11"/>
  <c r="L353" i="11" s="1"/>
  <c r="K351" i="11"/>
  <c r="K353" i="11" s="1"/>
  <c r="J351" i="11"/>
  <c r="J353" i="11" s="1"/>
  <c r="I351" i="11"/>
  <c r="I353" i="11" s="1"/>
  <c r="H351" i="11"/>
  <c r="H353" i="11" s="1"/>
  <c r="G351" i="11"/>
  <c r="G353" i="11" s="1"/>
  <c r="F351" i="11"/>
  <c r="F353" i="11" s="1"/>
  <c r="E351" i="11"/>
  <c r="E353" i="11" s="1"/>
  <c r="D351" i="11"/>
  <c r="D353" i="11" s="1"/>
  <c r="C351" i="11"/>
  <c r="C353" i="11" s="1"/>
  <c r="AB350" i="11"/>
  <c r="AA350" i="11"/>
  <c r="AB349" i="11"/>
  <c r="AA349" i="11"/>
  <c r="AB348" i="11"/>
  <c r="AA348" i="11"/>
  <c r="AC348" i="11" s="1"/>
  <c r="AB347" i="11"/>
  <c r="AA347" i="11"/>
  <c r="AB345" i="11"/>
  <c r="AA345" i="11"/>
  <c r="AB343" i="11"/>
  <c r="AA343" i="11"/>
  <c r="AC343" i="11" s="1"/>
  <c r="AB341" i="11"/>
  <c r="AA341" i="11"/>
  <c r="AC341" i="11" s="1"/>
  <c r="AB339" i="11"/>
  <c r="AA339" i="11"/>
  <c r="AC339" i="11" s="1"/>
  <c r="Z338" i="11"/>
  <c r="W338" i="11"/>
  <c r="Q338" i="11"/>
  <c r="K338" i="11"/>
  <c r="AB333" i="11"/>
  <c r="AA333" i="11"/>
  <c r="AC333" i="11" s="1"/>
  <c r="AB329" i="11"/>
  <c r="AA329" i="11"/>
  <c r="AB328" i="11"/>
  <c r="AB331" i="11" s="1"/>
  <c r="AA328" i="11"/>
  <c r="AA331" i="11" s="1"/>
  <c r="Z327" i="11"/>
  <c r="Z331" i="11" s="1"/>
  <c r="W327" i="11"/>
  <c r="W331" i="11" s="1"/>
  <c r="Q327" i="11"/>
  <c r="Q331" i="11" s="1"/>
  <c r="N327" i="11"/>
  <c r="N331" i="11" s="1"/>
  <c r="K327" i="11"/>
  <c r="K331" i="11" s="1"/>
  <c r="H327" i="11"/>
  <c r="H331" i="11" s="1"/>
  <c r="E327" i="11"/>
  <c r="E331" i="11" s="1"/>
  <c r="Z326" i="11"/>
  <c r="Y326" i="11"/>
  <c r="X326" i="11"/>
  <c r="W326" i="11"/>
  <c r="V326" i="11"/>
  <c r="U326" i="11"/>
  <c r="T326" i="11"/>
  <c r="S326" i="11"/>
  <c r="R326" i="11"/>
  <c r="Q326" i="11"/>
  <c r="P326" i="11"/>
  <c r="O326" i="11"/>
  <c r="N326" i="11"/>
  <c r="M326" i="11"/>
  <c r="L326" i="11"/>
  <c r="K326" i="11"/>
  <c r="J326" i="11"/>
  <c r="I326" i="11"/>
  <c r="H326" i="11"/>
  <c r="G326" i="11"/>
  <c r="F326" i="11"/>
  <c r="E326" i="11"/>
  <c r="D326" i="11"/>
  <c r="C326" i="11"/>
  <c r="AB325" i="11"/>
  <c r="AA325" i="11"/>
  <c r="AB324" i="11"/>
  <c r="AA324" i="11"/>
  <c r="Z323" i="11"/>
  <c r="W323" i="11"/>
  <c r="Q323" i="11"/>
  <c r="N323" i="11"/>
  <c r="K323" i="11"/>
  <c r="H323" i="11"/>
  <c r="E323" i="11"/>
  <c r="Z322" i="11"/>
  <c r="Y322" i="11"/>
  <c r="X322" i="11"/>
  <c r="W322" i="11"/>
  <c r="V322" i="11"/>
  <c r="U322" i="11"/>
  <c r="T322" i="11"/>
  <c r="S322" i="11"/>
  <c r="R322" i="11"/>
  <c r="Q322" i="11"/>
  <c r="P322" i="11"/>
  <c r="O322" i="11"/>
  <c r="N322" i="11"/>
  <c r="M322" i="11"/>
  <c r="L322" i="11"/>
  <c r="K322" i="11"/>
  <c r="J322" i="11"/>
  <c r="I322" i="11"/>
  <c r="H322" i="11"/>
  <c r="G322" i="11"/>
  <c r="F322" i="11"/>
  <c r="E322" i="11"/>
  <c r="D322" i="11"/>
  <c r="C322" i="11"/>
  <c r="AB321" i="11"/>
  <c r="AA321" i="11"/>
  <c r="AB320" i="11"/>
  <c r="AA320" i="11"/>
  <c r="AB319" i="11"/>
  <c r="AA319" i="11"/>
  <c r="AC319" i="11" s="1"/>
  <c r="AB318" i="11"/>
  <c r="AA318" i="11"/>
  <c r="AC318" i="11" s="1"/>
  <c r="AB317" i="11"/>
  <c r="AA317" i="11"/>
  <c r="AB316" i="11"/>
  <c r="AA316" i="11"/>
  <c r="AB315" i="11"/>
  <c r="AA315" i="11"/>
  <c r="AC315" i="11" s="1"/>
  <c r="AB314" i="11"/>
  <c r="AA314" i="11"/>
  <c r="AC314" i="11" s="1"/>
  <c r="AB313" i="11"/>
  <c r="AA313" i="11"/>
  <c r="AB312" i="11"/>
  <c r="AA312" i="11"/>
  <c r="AB311" i="11"/>
  <c r="AA311" i="11"/>
  <c r="AC311" i="11" s="1"/>
  <c r="AB310" i="11"/>
  <c r="AA310" i="11"/>
  <c r="AC310" i="11" s="1"/>
  <c r="AB309" i="11"/>
  <c r="AA309" i="11"/>
  <c r="AB308" i="11"/>
  <c r="AA308" i="11"/>
  <c r="AB307" i="11"/>
  <c r="AA307" i="11"/>
  <c r="AC307" i="11" s="1"/>
  <c r="AB306" i="11"/>
  <c r="AA306" i="11"/>
  <c r="Z305" i="11"/>
  <c r="W305" i="11"/>
  <c r="Q305" i="11"/>
  <c r="N305" i="11"/>
  <c r="K305" i="11"/>
  <c r="H305" i="11"/>
  <c r="E305" i="11"/>
  <c r="Z304" i="11"/>
  <c r="Y304" i="11"/>
  <c r="X304" i="11"/>
  <c r="W304" i="11"/>
  <c r="V304" i="11"/>
  <c r="U304" i="11"/>
  <c r="T304" i="11"/>
  <c r="S304" i="11"/>
  <c r="R304" i="11"/>
  <c r="Q304" i="11"/>
  <c r="P304" i="11"/>
  <c r="O304" i="11"/>
  <c r="N304" i="11"/>
  <c r="M304" i="11"/>
  <c r="L304" i="11"/>
  <c r="K304" i="11"/>
  <c r="J304" i="11"/>
  <c r="I304" i="11"/>
  <c r="H304" i="11"/>
  <c r="G304" i="11"/>
  <c r="F304" i="11"/>
  <c r="E304" i="11"/>
  <c r="D304" i="11"/>
  <c r="C304" i="11"/>
  <c r="AB303" i="11"/>
  <c r="AA303" i="11"/>
  <c r="AB302" i="11"/>
  <c r="AA302" i="11"/>
  <c r="AB300" i="11"/>
  <c r="AA300" i="11"/>
  <c r="AB298" i="11"/>
  <c r="AA298" i="11"/>
  <c r="AB297" i="11"/>
  <c r="AA297" i="11"/>
  <c r="Z296" i="11"/>
  <c r="W296" i="11"/>
  <c r="Q296" i="11"/>
  <c r="K296" i="11"/>
  <c r="H296" i="11"/>
  <c r="E296" i="11"/>
  <c r="AB291" i="11"/>
  <c r="AA291" i="11"/>
  <c r="AB289" i="11"/>
  <c r="AA289" i="11"/>
  <c r="AB288" i="11"/>
  <c r="AA288" i="11"/>
  <c r="AB287" i="11"/>
  <c r="AA287" i="11"/>
  <c r="AB285" i="11"/>
  <c r="AA285" i="11"/>
  <c r="AB281" i="11"/>
  <c r="AA281" i="11"/>
  <c r="Z280" i="11"/>
  <c r="W280" i="11"/>
  <c r="Q280" i="11"/>
  <c r="N280" i="11"/>
  <c r="K280" i="11"/>
  <c r="H280" i="11"/>
  <c r="E280" i="11"/>
  <c r="Y279" i="11"/>
  <c r="X279" i="11"/>
  <c r="W279" i="11"/>
  <c r="V279" i="11"/>
  <c r="U279" i="11"/>
  <c r="T279" i="11"/>
  <c r="S279" i="11"/>
  <c r="R279" i="11"/>
  <c r="Q279" i="11"/>
  <c r="P279" i="11"/>
  <c r="O279" i="11"/>
  <c r="N279" i="11"/>
  <c r="M279" i="11"/>
  <c r="L279" i="11"/>
  <c r="K279" i="11"/>
  <c r="J279" i="11"/>
  <c r="I279" i="11"/>
  <c r="H279" i="11"/>
  <c r="G279" i="11"/>
  <c r="F279" i="11"/>
  <c r="E279" i="11"/>
  <c r="D279" i="11"/>
  <c r="C279" i="11"/>
  <c r="AB278" i="11"/>
  <c r="AA278" i="11"/>
  <c r="AB277" i="11"/>
  <c r="AA277" i="11"/>
  <c r="Z276" i="11"/>
  <c r="W276" i="11"/>
  <c r="Q276" i="11"/>
  <c r="N276" i="11"/>
  <c r="K276" i="11"/>
  <c r="H276" i="11"/>
  <c r="E276" i="11"/>
  <c r="Z275" i="11"/>
  <c r="Y275" i="11"/>
  <c r="X275" i="11"/>
  <c r="W275" i="11"/>
  <c r="V275" i="11"/>
  <c r="U275" i="11"/>
  <c r="S275" i="11"/>
  <c r="R275" i="11"/>
  <c r="T275" i="11" s="1"/>
  <c r="Q275" i="11"/>
  <c r="P275" i="11"/>
  <c r="O275" i="11"/>
  <c r="N275" i="11"/>
  <c r="M275" i="11"/>
  <c r="L275" i="11"/>
  <c r="K275" i="11"/>
  <c r="J275" i="11"/>
  <c r="I275" i="11"/>
  <c r="H275" i="11"/>
  <c r="G275" i="11"/>
  <c r="F275" i="11"/>
  <c r="E275" i="11"/>
  <c r="D275" i="11"/>
  <c r="C275" i="11"/>
  <c r="AB274" i="11"/>
  <c r="AA274" i="11"/>
  <c r="Z273" i="11"/>
  <c r="W273" i="11"/>
  <c r="Q273" i="11"/>
  <c r="N273" i="11"/>
  <c r="K273" i="11"/>
  <c r="H273" i="11"/>
  <c r="E273" i="11"/>
  <c r="Z272" i="11"/>
  <c r="Y272" i="11"/>
  <c r="X272" i="11"/>
  <c r="W272" i="11"/>
  <c r="V272" i="11"/>
  <c r="U272" i="11"/>
  <c r="T272" i="11"/>
  <c r="S272" i="11"/>
  <c r="R272" i="11"/>
  <c r="Q272" i="11"/>
  <c r="P272" i="11"/>
  <c r="O272" i="11"/>
  <c r="N272" i="11"/>
  <c r="M272" i="11"/>
  <c r="L272" i="11"/>
  <c r="K272" i="11"/>
  <c r="J272" i="11"/>
  <c r="I272" i="11"/>
  <c r="H272" i="11"/>
  <c r="G272" i="11"/>
  <c r="F272" i="11"/>
  <c r="E272" i="11"/>
  <c r="D272" i="11"/>
  <c r="C272" i="11"/>
  <c r="AB271" i="11"/>
  <c r="AA271" i="11"/>
  <c r="AB270" i="11"/>
  <c r="AA270" i="11"/>
  <c r="AA272" i="11" s="1"/>
  <c r="Z269" i="11"/>
  <c r="W269" i="11"/>
  <c r="Q269" i="11"/>
  <c r="N269" i="11"/>
  <c r="K269" i="11"/>
  <c r="H269" i="11"/>
  <c r="E269" i="11"/>
  <c r="Z268" i="11"/>
  <c r="Y268" i="11"/>
  <c r="X268" i="11"/>
  <c r="X293" i="11" s="1"/>
  <c r="W268" i="11"/>
  <c r="W293" i="11" s="1"/>
  <c r="V268" i="11"/>
  <c r="V293" i="11" s="1"/>
  <c r="U268" i="11"/>
  <c r="T268" i="11"/>
  <c r="S268" i="11"/>
  <c r="R268" i="11"/>
  <c r="Q268" i="11"/>
  <c r="P268" i="11"/>
  <c r="O268" i="11"/>
  <c r="O293" i="11" s="1"/>
  <c r="N268" i="11"/>
  <c r="N293" i="11" s="1"/>
  <c r="M268" i="11"/>
  <c r="L268" i="11"/>
  <c r="K268" i="11"/>
  <c r="J268" i="11"/>
  <c r="I268" i="11"/>
  <c r="H268" i="11"/>
  <c r="G268" i="11"/>
  <c r="G293" i="11" s="1"/>
  <c r="F268" i="11"/>
  <c r="F293" i="11" s="1"/>
  <c r="E268" i="11"/>
  <c r="D268" i="11"/>
  <c r="C268" i="11"/>
  <c r="AB267" i="11"/>
  <c r="AA267" i="11"/>
  <c r="AB266" i="11"/>
  <c r="AA266" i="11"/>
  <c r="Z265" i="11"/>
  <c r="W265" i="11"/>
  <c r="Q265" i="11"/>
  <c r="N265" i="11"/>
  <c r="K265" i="11"/>
  <c r="H265" i="11"/>
  <c r="E265" i="11"/>
  <c r="Z264" i="11"/>
  <c r="W264" i="11"/>
  <c r="Q264" i="11"/>
  <c r="N264" i="11"/>
  <c r="K264" i="11"/>
  <c r="H264" i="11"/>
  <c r="E264" i="11"/>
  <c r="AB260" i="11"/>
  <c r="AA260" i="11"/>
  <c r="AB258" i="11"/>
  <c r="AA258" i="11"/>
  <c r="AB256" i="11"/>
  <c r="AA256" i="11"/>
  <c r="Z256" i="11"/>
  <c r="W256" i="11"/>
  <c r="T256" i="11"/>
  <c r="Q256" i="11"/>
  <c r="N256" i="11"/>
  <c r="K256" i="11"/>
  <c r="H256" i="11"/>
  <c r="E256" i="11"/>
  <c r="AB255" i="11"/>
  <c r="AA255" i="11"/>
  <c r="Z255" i="11"/>
  <c r="W255" i="11"/>
  <c r="T255" i="11"/>
  <c r="Q255" i="11"/>
  <c r="N255" i="11"/>
  <c r="K255" i="11"/>
  <c r="H255" i="11"/>
  <c r="E255" i="11"/>
  <c r="Z254" i="11"/>
  <c r="W254" i="11"/>
  <c r="Q254" i="11"/>
  <c r="N254" i="11"/>
  <c r="K254" i="11"/>
  <c r="H254" i="11"/>
  <c r="E254" i="11"/>
  <c r="Z253" i="11"/>
  <c r="Y253" i="11"/>
  <c r="X253" i="11"/>
  <c r="W253" i="11"/>
  <c r="V253" i="11"/>
  <c r="U253" i="11"/>
  <c r="T253" i="11"/>
  <c r="S253" i="11"/>
  <c r="R253" i="11"/>
  <c r="Q253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AB252" i="11"/>
  <c r="AA252" i="11"/>
  <c r="AB251" i="11"/>
  <c r="AA251" i="11"/>
  <c r="AB250" i="11"/>
  <c r="AA250" i="11"/>
  <c r="AC250" i="11" s="1"/>
  <c r="Z249" i="11"/>
  <c r="W249" i="11"/>
  <c r="Q249" i="11"/>
  <c r="N249" i="11"/>
  <c r="K249" i="11"/>
  <c r="H249" i="11"/>
  <c r="E249" i="11"/>
  <c r="Z248" i="11"/>
  <c r="Y248" i="11"/>
  <c r="X248" i="11"/>
  <c r="W248" i="11"/>
  <c r="V248" i="11"/>
  <c r="U248" i="11"/>
  <c r="T248" i="11"/>
  <c r="S248" i="11"/>
  <c r="R248" i="11"/>
  <c r="Q248" i="11"/>
  <c r="P248" i="11"/>
  <c r="O248" i="11"/>
  <c r="N248" i="11"/>
  <c r="M248" i="11"/>
  <c r="M262" i="11" s="1"/>
  <c r="L248" i="11"/>
  <c r="K248" i="11"/>
  <c r="J248" i="11"/>
  <c r="I248" i="11"/>
  <c r="H248" i="11"/>
  <c r="G248" i="11"/>
  <c r="F248" i="11"/>
  <c r="E248" i="11"/>
  <c r="E262" i="11" s="1"/>
  <c r="D248" i="11"/>
  <c r="C248" i="11"/>
  <c r="AB247" i="11"/>
  <c r="AA247" i="11"/>
  <c r="AB246" i="11"/>
  <c r="AB245" i="11"/>
  <c r="AB244" i="11"/>
  <c r="AA244" i="11"/>
  <c r="Z243" i="11"/>
  <c r="W243" i="11"/>
  <c r="Q243" i="11"/>
  <c r="N243" i="11"/>
  <c r="K243" i="11"/>
  <c r="H243" i="11"/>
  <c r="E243" i="11"/>
  <c r="Z239" i="11"/>
  <c r="W239" i="11"/>
  <c r="Q239" i="11"/>
  <c r="N239" i="11"/>
  <c r="K239" i="11"/>
  <c r="H239" i="11"/>
  <c r="E239" i="11"/>
  <c r="AB238" i="11"/>
  <c r="AA238" i="11"/>
  <c r="AB236" i="11"/>
  <c r="AA236" i="11"/>
  <c r="AB234" i="11"/>
  <c r="AA234" i="11"/>
  <c r="Z232" i="11"/>
  <c r="Y232" i="11"/>
  <c r="X232" i="11"/>
  <c r="W232" i="11"/>
  <c r="V232" i="11"/>
  <c r="U232" i="11"/>
  <c r="Q232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D232" i="11"/>
  <c r="C232" i="11"/>
  <c r="AB231" i="11"/>
  <c r="AA231" i="11"/>
  <c r="AB230" i="11"/>
  <c r="AA230" i="11"/>
  <c r="AB229" i="11"/>
  <c r="AA229" i="11"/>
  <c r="AB228" i="11"/>
  <c r="AA228" i="11"/>
  <c r="AB224" i="11"/>
  <c r="AB226" i="11" s="1"/>
  <c r="AA224" i="11"/>
  <c r="AC224" i="11" s="1"/>
  <c r="AC226" i="11" s="1"/>
  <c r="AB222" i="11"/>
  <c r="AA222" i="11"/>
  <c r="AB220" i="11"/>
  <c r="AA220" i="11"/>
  <c r="AB218" i="11"/>
  <c r="AA218" i="11"/>
  <c r="AB216" i="11"/>
  <c r="AA216" i="11"/>
  <c r="AC216" i="11" s="1"/>
  <c r="Z214" i="11"/>
  <c r="Y214" i="11"/>
  <c r="X214" i="11"/>
  <c r="W214" i="11"/>
  <c r="V214" i="11"/>
  <c r="U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AB213" i="11"/>
  <c r="AA213" i="11"/>
  <c r="AB212" i="11"/>
  <c r="AA212" i="11"/>
  <c r="Z211" i="11"/>
  <c r="W211" i="11"/>
  <c r="Q211" i="11"/>
  <c r="N211" i="11"/>
  <c r="K211" i="11"/>
  <c r="H211" i="11"/>
  <c r="E211" i="11"/>
  <c r="Z210" i="11"/>
  <c r="Y210" i="11"/>
  <c r="X210" i="11"/>
  <c r="W210" i="11"/>
  <c r="V210" i="11"/>
  <c r="U210" i="11"/>
  <c r="Q210" i="11"/>
  <c r="P210" i="11"/>
  <c r="O210" i="11"/>
  <c r="N210" i="11"/>
  <c r="M210" i="11"/>
  <c r="L210" i="11"/>
  <c r="K210" i="11"/>
  <c r="J210" i="11"/>
  <c r="I210" i="11"/>
  <c r="H210" i="11"/>
  <c r="G210" i="11"/>
  <c r="F210" i="11"/>
  <c r="E210" i="11"/>
  <c r="D210" i="11"/>
  <c r="C210" i="11"/>
  <c r="AB209" i="11"/>
  <c r="AA209" i="11"/>
  <c r="Z208" i="11"/>
  <c r="W208" i="11"/>
  <c r="N208" i="11"/>
  <c r="K208" i="11"/>
  <c r="Z204" i="11"/>
  <c r="W204" i="11"/>
  <c r="Q204" i="11"/>
  <c r="N204" i="11"/>
  <c r="K204" i="11"/>
  <c r="AB203" i="11"/>
  <c r="AA203" i="11"/>
  <c r="Z201" i="11"/>
  <c r="Y201" i="11"/>
  <c r="X201" i="11"/>
  <c r="W201" i="11"/>
  <c r="V201" i="11"/>
  <c r="U201" i="11"/>
  <c r="T201" i="11"/>
  <c r="S201" i="11"/>
  <c r="R201" i="11"/>
  <c r="Q201" i="11"/>
  <c r="P201" i="11"/>
  <c r="O201" i="11"/>
  <c r="N201" i="11"/>
  <c r="M201" i="11"/>
  <c r="L201" i="11"/>
  <c r="K201" i="11"/>
  <c r="J201" i="11"/>
  <c r="I201" i="11"/>
  <c r="H201" i="11"/>
  <c r="G201" i="11"/>
  <c r="F201" i="11"/>
  <c r="D201" i="11"/>
  <c r="C201" i="11"/>
  <c r="AB200" i="11"/>
  <c r="AA200" i="11"/>
  <c r="AB199" i="11"/>
  <c r="AA199" i="11"/>
  <c r="AC199" i="11" s="1"/>
  <c r="AB198" i="11"/>
  <c r="AA198" i="11"/>
  <c r="AB197" i="11"/>
  <c r="AA197" i="11"/>
  <c r="AB196" i="11"/>
  <c r="AA196" i="11"/>
  <c r="AB195" i="11"/>
  <c r="AA195" i="11"/>
  <c r="AB194" i="11"/>
  <c r="AA194" i="11"/>
  <c r="AB193" i="11"/>
  <c r="AA193" i="11"/>
  <c r="AB191" i="11"/>
  <c r="AA191" i="11"/>
  <c r="AC191" i="11" s="1"/>
  <c r="AB189" i="11"/>
  <c r="AA189" i="11"/>
  <c r="AC189" i="11" s="1"/>
  <c r="AB187" i="11"/>
  <c r="AA187" i="11"/>
  <c r="Z186" i="11"/>
  <c r="W186" i="11"/>
  <c r="Q186" i="11"/>
  <c r="N186" i="11"/>
  <c r="K186" i="11"/>
  <c r="H186" i="11"/>
  <c r="Z185" i="11"/>
  <c r="Y185" i="11"/>
  <c r="X185" i="11"/>
  <c r="W185" i="11"/>
  <c r="V185" i="11"/>
  <c r="U185" i="11"/>
  <c r="T185" i="11"/>
  <c r="S185" i="11"/>
  <c r="R185" i="11"/>
  <c r="Q185" i="11"/>
  <c r="P185" i="11"/>
  <c r="O185" i="11"/>
  <c r="N185" i="11"/>
  <c r="M185" i="11"/>
  <c r="L185" i="11"/>
  <c r="J185" i="11"/>
  <c r="I185" i="11"/>
  <c r="K185" i="11" s="1"/>
  <c r="G185" i="11"/>
  <c r="F185" i="11"/>
  <c r="D185" i="11"/>
  <c r="C185" i="11"/>
  <c r="AB184" i="11"/>
  <c r="AA184" i="11"/>
  <c r="AB183" i="11"/>
  <c r="AA183" i="11"/>
  <c r="AB182" i="11"/>
  <c r="AA182" i="11"/>
  <c r="AB181" i="11"/>
  <c r="AA181" i="11"/>
  <c r="AB180" i="11"/>
  <c r="AA180" i="11"/>
  <c r="AB179" i="11"/>
  <c r="AA179" i="11"/>
  <c r="AB178" i="11"/>
  <c r="AA178" i="11"/>
  <c r="AB177" i="11"/>
  <c r="AA177" i="11"/>
  <c r="AB176" i="11"/>
  <c r="AA176" i="11"/>
  <c r="AB175" i="11"/>
  <c r="AA175" i="11"/>
  <c r="AB174" i="11"/>
  <c r="AA174" i="11"/>
  <c r="AB173" i="11"/>
  <c r="AA173" i="11"/>
  <c r="AB172" i="11"/>
  <c r="AA172" i="11"/>
  <c r="AB171" i="11"/>
  <c r="AA171" i="11"/>
  <c r="Z170" i="11"/>
  <c r="W170" i="11"/>
  <c r="Q170" i="11"/>
  <c r="N170" i="11"/>
  <c r="K170" i="11"/>
  <c r="H170" i="11"/>
  <c r="Z169" i="11"/>
  <c r="Y169" i="11"/>
  <c r="X169" i="1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D169" i="11"/>
  <c r="C169" i="11"/>
  <c r="AB168" i="11"/>
  <c r="AA168" i="11"/>
  <c r="AC168" i="11" s="1"/>
  <c r="AB167" i="11"/>
  <c r="AA167" i="11"/>
  <c r="Z166" i="11"/>
  <c r="W166" i="11"/>
  <c r="Q166" i="11"/>
  <c r="N166" i="11"/>
  <c r="K166" i="11"/>
  <c r="H166" i="11"/>
  <c r="Z165" i="11"/>
  <c r="Y165" i="11"/>
  <c r="X165" i="11"/>
  <c r="W165" i="11"/>
  <c r="V165" i="11"/>
  <c r="U165" i="11"/>
  <c r="T165" i="11"/>
  <c r="S165" i="11"/>
  <c r="R165" i="11"/>
  <c r="Q165" i="11"/>
  <c r="P165" i="11"/>
  <c r="O165" i="11"/>
  <c r="N165" i="11"/>
  <c r="M165" i="11"/>
  <c r="L165" i="11"/>
  <c r="K165" i="11"/>
  <c r="J165" i="11"/>
  <c r="I165" i="11"/>
  <c r="H165" i="11"/>
  <c r="G165" i="11"/>
  <c r="F165" i="11"/>
  <c r="D165" i="11"/>
  <c r="C165" i="11"/>
  <c r="AB164" i="11"/>
  <c r="AA164" i="11"/>
  <c r="AB163" i="11"/>
  <c r="AA163" i="11"/>
  <c r="AB162" i="11"/>
  <c r="AA162" i="11"/>
  <c r="Z161" i="11"/>
  <c r="W161" i="11"/>
  <c r="Q161" i="11"/>
  <c r="N161" i="11"/>
  <c r="K161" i="11"/>
  <c r="H161" i="11"/>
  <c r="Z160" i="11"/>
  <c r="Y160" i="11"/>
  <c r="X160" i="11"/>
  <c r="W160" i="11"/>
  <c r="V160" i="11"/>
  <c r="U160" i="11"/>
  <c r="T160" i="11"/>
  <c r="S160" i="11"/>
  <c r="R160" i="11"/>
  <c r="Q160" i="11"/>
  <c r="P160" i="11"/>
  <c r="O160" i="11"/>
  <c r="N160" i="11"/>
  <c r="M160" i="11"/>
  <c r="L160" i="11"/>
  <c r="K160" i="11"/>
  <c r="J160" i="11"/>
  <c r="I160" i="11"/>
  <c r="H160" i="11"/>
  <c r="G160" i="11"/>
  <c r="F160" i="11"/>
  <c r="D160" i="11"/>
  <c r="C160" i="11"/>
  <c r="AB159" i="11"/>
  <c r="AA159" i="11"/>
  <c r="AB158" i="11"/>
  <c r="AA158" i="11"/>
  <c r="AB157" i="11"/>
  <c r="AA157" i="11"/>
  <c r="Z156" i="11"/>
  <c r="W156" i="11"/>
  <c r="Q156" i="11"/>
  <c r="N156" i="11"/>
  <c r="K156" i="11"/>
  <c r="H156" i="11"/>
  <c r="Z155" i="11"/>
  <c r="Y155" i="11"/>
  <c r="X155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D155" i="11"/>
  <c r="C155" i="11"/>
  <c r="AB154" i="11"/>
  <c r="AA154" i="11"/>
  <c r="AB153" i="11"/>
  <c r="AA153" i="11"/>
  <c r="AB152" i="11"/>
  <c r="AA152" i="11"/>
  <c r="W151" i="11"/>
  <c r="Z148" i="11"/>
  <c r="Y148" i="11"/>
  <c r="X148" i="11"/>
  <c r="W148" i="11"/>
  <c r="V148" i="11"/>
  <c r="U148" i="11"/>
  <c r="T148" i="1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AB147" i="11"/>
  <c r="AA147" i="11"/>
  <c r="AB146" i="11"/>
  <c r="AA146" i="11"/>
  <c r="AC146" i="11" s="1"/>
  <c r="AB145" i="11"/>
  <c r="AA145" i="11"/>
  <c r="AB144" i="11"/>
  <c r="AA144" i="11"/>
  <c r="AB143" i="11"/>
  <c r="AA143" i="11"/>
  <c r="AB142" i="11"/>
  <c r="AA142" i="11"/>
  <c r="AC142" i="11" s="1"/>
  <c r="AB141" i="11"/>
  <c r="AA141" i="11"/>
  <c r="AB140" i="11"/>
  <c r="AA140" i="11"/>
  <c r="AB139" i="11"/>
  <c r="AA139" i="11"/>
  <c r="Z137" i="11"/>
  <c r="Y137" i="11"/>
  <c r="X137" i="11"/>
  <c r="W137" i="11"/>
  <c r="V137" i="11"/>
  <c r="U137" i="11"/>
  <c r="T137" i="11"/>
  <c r="S137" i="11"/>
  <c r="R137" i="11"/>
  <c r="Q137" i="11"/>
  <c r="P137" i="11"/>
  <c r="O137" i="11"/>
  <c r="N137" i="11"/>
  <c r="M137" i="11"/>
  <c r="L137" i="11"/>
  <c r="K137" i="11"/>
  <c r="J137" i="11"/>
  <c r="I137" i="11"/>
  <c r="H137" i="11"/>
  <c r="G137" i="11"/>
  <c r="F137" i="11"/>
  <c r="D137" i="11"/>
  <c r="C137" i="11"/>
  <c r="AB136" i="11"/>
  <c r="AA136" i="11"/>
  <c r="AB135" i="11"/>
  <c r="AA135" i="11"/>
  <c r="Z133" i="11"/>
  <c r="Y133" i="11"/>
  <c r="X133" i="1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I133" i="11"/>
  <c r="H133" i="11"/>
  <c r="G133" i="11"/>
  <c r="F133" i="11"/>
  <c r="D133" i="11"/>
  <c r="C133" i="11"/>
  <c r="AB132" i="11"/>
  <c r="AA132" i="11"/>
  <c r="AB131" i="11"/>
  <c r="AA131" i="11"/>
  <c r="AB130" i="11"/>
  <c r="AA130" i="11"/>
  <c r="AB129" i="11"/>
  <c r="AA129" i="11"/>
  <c r="AB128" i="11"/>
  <c r="AA128" i="11"/>
  <c r="AB127" i="11"/>
  <c r="AA127" i="11"/>
  <c r="AB126" i="11"/>
  <c r="AA126" i="11"/>
  <c r="AB125" i="11"/>
  <c r="AA125" i="11"/>
  <c r="AB124" i="11"/>
  <c r="AA124" i="11"/>
  <c r="AB123" i="11"/>
  <c r="AA123" i="11"/>
  <c r="AB122" i="11"/>
  <c r="AA122" i="11"/>
  <c r="AB121" i="11"/>
  <c r="AA121" i="11"/>
  <c r="AB120" i="11"/>
  <c r="AA120" i="11"/>
  <c r="AB119" i="11"/>
  <c r="AA119" i="11"/>
  <c r="AB118" i="11"/>
  <c r="AA118" i="11"/>
  <c r="AB117" i="11"/>
  <c r="AA117" i="11"/>
  <c r="AB116" i="11"/>
  <c r="AA116" i="11"/>
  <c r="AB115" i="11"/>
  <c r="AA115" i="11"/>
  <c r="AB114" i="11"/>
  <c r="AA114" i="11"/>
  <c r="AB113" i="11"/>
  <c r="AA113" i="11"/>
  <c r="AC113" i="11" s="1"/>
  <c r="AB112" i="11"/>
  <c r="AA112" i="11"/>
  <c r="Z111" i="11"/>
  <c r="W111" i="11"/>
  <c r="Q111" i="11"/>
  <c r="N111" i="11"/>
  <c r="K111" i="11"/>
  <c r="H111" i="11"/>
  <c r="Z110" i="11"/>
  <c r="Y110" i="11"/>
  <c r="X110" i="11"/>
  <c r="W110" i="11"/>
  <c r="V110" i="11"/>
  <c r="U110" i="11"/>
  <c r="T110" i="11"/>
  <c r="S110" i="11"/>
  <c r="R110" i="11"/>
  <c r="Q110" i="11"/>
  <c r="P110" i="11"/>
  <c r="O110" i="11"/>
  <c r="N110" i="11"/>
  <c r="M110" i="11"/>
  <c r="L110" i="11"/>
  <c r="K110" i="11"/>
  <c r="J110" i="11"/>
  <c r="I110" i="11"/>
  <c r="H110" i="11"/>
  <c r="G110" i="11"/>
  <c r="F110" i="11"/>
  <c r="D110" i="11"/>
  <c r="C110" i="11"/>
  <c r="AB109" i="11"/>
  <c r="AA109" i="11"/>
  <c r="AB108" i="11"/>
  <c r="AA108" i="11"/>
  <c r="AC108" i="11" s="1"/>
  <c r="AB107" i="11"/>
  <c r="AA107" i="11"/>
  <c r="AB106" i="11"/>
  <c r="AA106" i="11"/>
  <c r="AB105" i="11"/>
  <c r="AA105" i="11"/>
  <c r="AB104" i="11"/>
  <c r="AA104" i="11"/>
  <c r="AB103" i="11"/>
  <c r="AA103" i="11"/>
  <c r="AB101" i="11"/>
  <c r="AA101" i="11"/>
  <c r="AB100" i="11"/>
  <c r="AA100" i="11"/>
  <c r="AB99" i="11"/>
  <c r="AA99" i="11"/>
  <c r="AB98" i="11"/>
  <c r="AA98" i="11"/>
  <c r="AB97" i="11"/>
  <c r="AA97" i="11"/>
  <c r="AB96" i="11"/>
  <c r="AA96" i="11"/>
  <c r="AB95" i="11"/>
  <c r="AA95" i="11"/>
  <c r="AB94" i="11"/>
  <c r="AA94" i="11"/>
  <c r="AB93" i="11"/>
  <c r="AA93" i="11"/>
  <c r="AB92" i="11"/>
  <c r="AA92" i="11"/>
  <c r="AB91" i="11"/>
  <c r="AA91" i="11"/>
  <c r="AC91" i="11" s="1"/>
  <c r="AB90" i="11"/>
  <c r="AA90" i="11"/>
  <c r="AB89" i="11"/>
  <c r="AA89" i="11"/>
  <c r="Z88" i="11"/>
  <c r="W88" i="11"/>
  <c r="Q88" i="11"/>
  <c r="N88" i="11"/>
  <c r="K88" i="11"/>
  <c r="H88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D87" i="11"/>
  <c r="C87" i="11"/>
  <c r="AB86" i="11"/>
  <c r="AA86" i="11"/>
  <c r="AB85" i="11"/>
  <c r="AA85" i="11"/>
  <c r="AC85" i="11" s="1"/>
  <c r="AB84" i="11"/>
  <c r="AA84" i="11"/>
  <c r="AB83" i="11"/>
  <c r="AA83" i="11"/>
  <c r="AB82" i="11"/>
  <c r="AA82" i="11"/>
  <c r="AB80" i="11"/>
  <c r="AA80" i="11"/>
  <c r="AC80" i="11" s="1"/>
  <c r="Z79" i="11"/>
  <c r="W79" i="11"/>
  <c r="Q79" i="11"/>
  <c r="N79" i="11"/>
  <c r="K79" i="11"/>
  <c r="H79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B77" i="11"/>
  <c r="AA77" i="11"/>
  <c r="AC77" i="11" s="1"/>
  <c r="AB76" i="11"/>
  <c r="AB78" i="11" s="1"/>
  <c r="AA76" i="11"/>
  <c r="Z75" i="11"/>
  <c r="W75" i="11"/>
  <c r="Q75" i="11"/>
  <c r="N75" i="11"/>
  <c r="K75" i="11"/>
  <c r="H75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D74" i="11"/>
  <c r="C74" i="11"/>
  <c r="AB73" i="11"/>
  <c r="AA73" i="11"/>
  <c r="AB72" i="11"/>
  <c r="AA72" i="11"/>
  <c r="AB71" i="11"/>
  <c r="AA71" i="11"/>
  <c r="AB70" i="11"/>
  <c r="AA70" i="11"/>
  <c r="AB69" i="11"/>
  <c r="AA69" i="11"/>
  <c r="Z68" i="11"/>
  <c r="W68" i="11"/>
  <c r="Q68" i="11"/>
  <c r="N68" i="11"/>
  <c r="K68" i="11"/>
  <c r="H68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D67" i="11"/>
  <c r="C67" i="11"/>
  <c r="E67" i="11" s="1"/>
  <c r="AB66" i="11"/>
  <c r="AA66" i="11"/>
  <c r="AB65" i="11"/>
  <c r="AA65" i="11"/>
  <c r="AB64" i="11"/>
  <c r="AA64" i="11"/>
  <c r="Z63" i="11"/>
  <c r="W63" i="11"/>
  <c r="Q63" i="11"/>
  <c r="N63" i="11"/>
  <c r="K63" i="11"/>
  <c r="H63" i="11"/>
  <c r="AB60" i="11"/>
  <c r="AA60" i="11"/>
  <c r="AB59" i="11"/>
  <c r="AA59" i="11"/>
  <c r="AB58" i="11"/>
  <c r="AA58" i="11"/>
  <c r="AB57" i="11"/>
  <c r="AA57" i="11"/>
  <c r="AB56" i="11"/>
  <c r="AA56" i="11"/>
  <c r="AB55" i="11"/>
  <c r="AA55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D53" i="11"/>
  <c r="C53" i="11"/>
  <c r="AB52" i="11"/>
  <c r="AA52" i="11"/>
  <c r="AB51" i="11"/>
  <c r="AA51" i="11"/>
  <c r="AB49" i="11"/>
  <c r="AA49" i="11"/>
  <c r="AB48" i="11"/>
  <c r="AA48" i="11"/>
  <c r="Z47" i="11"/>
  <c r="W47" i="11"/>
  <c r="Q47" i="11"/>
  <c r="N47" i="11"/>
  <c r="K47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D46" i="11"/>
  <c r="C46" i="11"/>
  <c r="AB45" i="11"/>
  <c r="AA45" i="11"/>
  <c r="AB44" i="11"/>
  <c r="AA44" i="11"/>
  <c r="AB43" i="11"/>
  <c r="AA43" i="11"/>
  <c r="AB42" i="11"/>
  <c r="AA42" i="11"/>
  <c r="AB41" i="11"/>
  <c r="AA41" i="11"/>
  <c r="AB40" i="11"/>
  <c r="AA40" i="11"/>
  <c r="AB39" i="11"/>
  <c r="AA39" i="11"/>
  <c r="AB37" i="11"/>
  <c r="AA37" i="11"/>
  <c r="Z36" i="11"/>
  <c r="W36" i="11"/>
  <c r="Q36" i="11"/>
  <c r="N36" i="11"/>
  <c r="K36" i="11"/>
  <c r="H36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D35" i="11"/>
  <c r="C35" i="11"/>
  <c r="E35" i="11" s="1"/>
  <c r="AB34" i="11"/>
  <c r="AA34" i="11"/>
  <c r="AB33" i="11"/>
  <c r="AA33" i="11"/>
  <c r="AB32" i="11"/>
  <c r="AA32" i="11"/>
  <c r="AB31" i="11"/>
  <c r="AB30" i="11"/>
  <c r="AC30" i="11" s="1"/>
  <c r="AB28" i="11"/>
  <c r="AA28" i="11"/>
  <c r="AB27" i="11"/>
  <c r="AA27" i="11"/>
  <c r="AB26" i="11"/>
  <c r="AA26" i="11"/>
  <c r="Z25" i="11"/>
  <c r="W25" i="11"/>
  <c r="Q25" i="11"/>
  <c r="N25" i="11"/>
  <c r="K25" i="11"/>
  <c r="H25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D24" i="11"/>
  <c r="C24" i="11"/>
  <c r="AB23" i="11"/>
  <c r="AA23" i="11"/>
  <c r="AB22" i="11"/>
  <c r="AA22" i="11"/>
  <c r="AB21" i="11"/>
  <c r="AA21" i="11"/>
  <c r="AB20" i="11"/>
  <c r="AA20" i="11"/>
  <c r="AB19" i="11"/>
  <c r="AA19" i="11"/>
  <c r="AB18" i="11"/>
  <c r="AA18" i="11"/>
  <c r="AB17" i="11"/>
  <c r="AA17" i="11"/>
  <c r="AB16" i="11"/>
  <c r="AA16" i="11"/>
  <c r="AB15" i="11"/>
  <c r="AA15" i="11"/>
  <c r="AB14" i="11"/>
  <c r="AA14" i="11"/>
  <c r="AB13" i="11"/>
  <c r="AA13" i="11"/>
  <c r="AB12" i="11"/>
  <c r="AA12" i="11"/>
  <c r="AB11" i="11"/>
  <c r="AA11" i="11"/>
  <c r="AB10" i="11"/>
  <c r="AA10" i="11"/>
  <c r="AB9" i="11"/>
  <c r="AA9" i="11"/>
  <c r="AB8" i="11"/>
  <c r="AA8" i="11"/>
  <c r="AB7" i="11"/>
  <c r="AA7" i="11"/>
  <c r="AB6" i="11"/>
  <c r="AA6" i="11"/>
  <c r="AB5" i="11"/>
  <c r="AA5" i="11"/>
  <c r="AB346" i="12" l="1"/>
  <c r="AA346" i="12"/>
  <c r="H212" i="12"/>
  <c r="AC333" i="12"/>
  <c r="AA250" i="12"/>
  <c r="AC258" i="12"/>
  <c r="AC263" i="12"/>
  <c r="AC272" i="12" s="1"/>
  <c r="AC161" i="12"/>
  <c r="J380" i="12"/>
  <c r="F380" i="12"/>
  <c r="Z250" i="12"/>
  <c r="Z380" i="12" s="1"/>
  <c r="Q250" i="12"/>
  <c r="Q380" i="12" s="1"/>
  <c r="Y380" i="12"/>
  <c r="W250" i="12"/>
  <c r="W380" i="12" s="1"/>
  <c r="AC175" i="12"/>
  <c r="T250" i="12"/>
  <c r="T380" i="12" s="1"/>
  <c r="AC77" i="12"/>
  <c r="AC240" i="12"/>
  <c r="AC208" i="12"/>
  <c r="K250" i="12"/>
  <c r="K380" i="12" s="1"/>
  <c r="AC70" i="12"/>
  <c r="AC65" i="12"/>
  <c r="AC154" i="12"/>
  <c r="E156" i="12"/>
  <c r="AA156" i="12"/>
  <c r="AA212" i="12" s="1"/>
  <c r="AC90" i="12"/>
  <c r="AC37" i="12"/>
  <c r="AC26" i="12"/>
  <c r="AC56" i="12"/>
  <c r="AC48" i="12"/>
  <c r="M380" i="12"/>
  <c r="L380" i="12"/>
  <c r="AB303" i="12"/>
  <c r="AC329" i="12"/>
  <c r="H380" i="12"/>
  <c r="C380" i="12"/>
  <c r="AC362" i="12"/>
  <c r="AC364" i="12" s="1"/>
  <c r="AC370" i="12"/>
  <c r="U380" i="12"/>
  <c r="AA303" i="12"/>
  <c r="S380" i="12"/>
  <c r="AA272" i="12"/>
  <c r="V380" i="12"/>
  <c r="X380" i="12"/>
  <c r="I380" i="12"/>
  <c r="N250" i="12"/>
  <c r="N380" i="12" s="1"/>
  <c r="R380" i="12"/>
  <c r="AC191" i="12"/>
  <c r="AC166" i="12"/>
  <c r="D212" i="12"/>
  <c r="D380" i="12" s="1"/>
  <c r="AC113" i="12"/>
  <c r="G380" i="12"/>
  <c r="O380" i="12"/>
  <c r="P380" i="12"/>
  <c r="AC378" i="12"/>
  <c r="AC221" i="12"/>
  <c r="AC137" i="12"/>
  <c r="AC303" i="12"/>
  <c r="E250" i="12"/>
  <c r="AB156" i="12"/>
  <c r="AB212" i="12" s="1"/>
  <c r="AC171" i="12"/>
  <c r="J293" i="11"/>
  <c r="T293" i="11"/>
  <c r="AC50" i="11"/>
  <c r="D240" i="11"/>
  <c r="AC260" i="11"/>
  <c r="K293" i="11"/>
  <c r="S293" i="11"/>
  <c r="AC330" i="11"/>
  <c r="AC37" i="11"/>
  <c r="D293" i="11"/>
  <c r="H293" i="11"/>
  <c r="L293" i="11"/>
  <c r="P293" i="11"/>
  <c r="U293" i="11"/>
  <c r="Y293" i="11"/>
  <c r="F240" i="11"/>
  <c r="E293" i="11"/>
  <c r="I293" i="11"/>
  <c r="M293" i="11"/>
  <c r="Q293" i="11"/>
  <c r="AC238" i="11"/>
  <c r="AA226" i="11"/>
  <c r="AC365" i="11"/>
  <c r="AC357" i="11"/>
  <c r="AC244" i="11"/>
  <c r="AC164" i="11"/>
  <c r="AC175" i="11"/>
  <c r="AC183" i="11"/>
  <c r="AC324" i="11"/>
  <c r="AB304" i="11"/>
  <c r="R293" i="11"/>
  <c r="C293" i="11"/>
  <c r="AC283" i="11"/>
  <c r="G262" i="11"/>
  <c r="W262" i="11"/>
  <c r="O262" i="11"/>
  <c r="AC288" i="11"/>
  <c r="AC350" i="11"/>
  <c r="AC61" i="11"/>
  <c r="E169" i="11"/>
  <c r="AA160" i="11"/>
  <c r="C240" i="11"/>
  <c r="E240" i="11" s="1"/>
  <c r="AA351" i="11"/>
  <c r="AA353" i="11" s="1"/>
  <c r="AC309" i="11"/>
  <c r="AC313" i="11"/>
  <c r="E137" i="11"/>
  <c r="E155" i="11"/>
  <c r="AC220" i="11"/>
  <c r="AC306" i="11"/>
  <c r="AC325" i="11"/>
  <c r="AC209" i="11"/>
  <c r="AC316" i="11"/>
  <c r="AC329" i="11"/>
  <c r="H262" i="11"/>
  <c r="P262" i="11"/>
  <c r="X262" i="11"/>
  <c r="AC70" i="11"/>
  <c r="E74" i="11"/>
  <c r="AC97" i="11"/>
  <c r="M150" i="11"/>
  <c r="M205" i="11" s="1"/>
  <c r="AC136" i="11"/>
  <c r="AC172" i="11"/>
  <c r="AC176" i="11"/>
  <c r="AC184" i="11"/>
  <c r="AC218" i="11"/>
  <c r="AC234" i="11"/>
  <c r="AC247" i="11"/>
  <c r="I262" i="11"/>
  <c r="Q262" i="11"/>
  <c r="Y262" i="11"/>
  <c r="AC289" i="11"/>
  <c r="AC312" i="11"/>
  <c r="AC356" i="11"/>
  <c r="AC194" i="11"/>
  <c r="AC285" i="11"/>
  <c r="AC291" i="11"/>
  <c r="AC56" i="11"/>
  <c r="AC115" i="11"/>
  <c r="AC119" i="11"/>
  <c r="AC123" i="11"/>
  <c r="AC127" i="11"/>
  <c r="AC140" i="11"/>
  <c r="AC212" i="11"/>
  <c r="Z335" i="11"/>
  <c r="AC321" i="11"/>
  <c r="AB272" i="11"/>
  <c r="AC251" i="11"/>
  <c r="R262" i="11"/>
  <c r="AC236" i="11"/>
  <c r="AC222" i="11"/>
  <c r="AC228" i="11"/>
  <c r="M240" i="11"/>
  <c r="AC135" i="11"/>
  <c r="AC31" i="11"/>
  <c r="AC86" i="11"/>
  <c r="AC114" i="11"/>
  <c r="AC122" i="11"/>
  <c r="AC126" i="11"/>
  <c r="AC130" i="11"/>
  <c r="AC147" i="11"/>
  <c r="AC196" i="11"/>
  <c r="AC200" i="11"/>
  <c r="AC163" i="11"/>
  <c r="AC84" i="11"/>
  <c r="AC124" i="11"/>
  <c r="AC132" i="11"/>
  <c r="AC117" i="11"/>
  <c r="AC158" i="11"/>
  <c r="AC73" i="11"/>
  <c r="AC100" i="11"/>
  <c r="AC109" i="11"/>
  <c r="AC141" i="11"/>
  <c r="AC145" i="11"/>
  <c r="L240" i="11"/>
  <c r="AC198" i="11"/>
  <c r="AC187" i="11"/>
  <c r="E185" i="11"/>
  <c r="AB165" i="11"/>
  <c r="AC159" i="11"/>
  <c r="AB160" i="11"/>
  <c r="AC152" i="11"/>
  <c r="AC129" i="11"/>
  <c r="AC116" i="11"/>
  <c r="E133" i="11"/>
  <c r="AC107" i="11"/>
  <c r="E110" i="11"/>
  <c r="AC106" i="11"/>
  <c r="AC83" i="11"/>
  <c r="AC44" i="11"/>
  <c r="AC48" i="11"/>
  <c r="AC98" i="11"/>
  <c r="AC101" i="11"/>
  <c r="AC94" i="11"/>
  <c r="AC90" i="11"/>
  <c r="AB87" i="11"/>
  <c r="AC71" i="11"/>
  <c r="AA67" i="11"/>
  <c r="AA62" i="11"/>
  <c r="AB62" i="11"/>
  <c r="AC51" i="11"/>
  <c r="AB53" i="11"/>
  <c r="AC49" i="11"/>
  <c r="AC52" i="11"/>
  <c r="E46" i="11"/>
  <c r="AC13" i="11"/>
  <c r="AC21" i="11"/>
  <c r="E24" i="11"/>
  <c r="AC364" i="11"/>
  <c r="AC362" i="11"/>
  <c r="AC358" i="11"/>
  <c r="AA359" i="11"/>
  <c r="AB359" i="11"/>
  <c r="AC349" i="11"/>
  <c r="AC347" i="11"/>
  <c r="J335" i="11"/>
  <c r="R335" i="11"/>
  <c r="AC328" i="11"/>
  <c r="AC326" i="11"/>
  <c r="D335" i="11"/>
  <c r="L335" i="11"/>
  <c r="T335" i="11"/>
  <c r="E335" i="11"/>
  <c r="U335" i="11"/>
  <c r="F335" i="11"/>
  <c r="N335" i="11"/>
  <c r="V335" i="11"/>
  <c r="G335" i="11"/>
  <c r="W335" i="11"/>
  <c r="H335" i="11"/>
  <c r="P335" i="11"/>
  <c r="X335" i="11"/>
  <c r="AC308" i="11"/>
  <c r="AC317" i="11"/>
  <c r="O335" i="11"/>
  <c r="I335" i="11"/>
  <c r="Y335" i="11"/>
  <c r="AC320" i="11"/>
  <c r="AC303" i="11"/>
  <c r="AC300" i="11"/>
  <c r="M335" i="11"/>
  <c r="AC298" i="11"/>
  <c r="AC267" i="11"/>
  <c r="AC281" i="11"/>
  <c r="Z279" i="11"/>
  <c r="AC279" i="11" s="1"/>
  <c r="AC277" i="11"/>
  <c r="AC278" i="11"/>
  <c r="AC274" i="11"/>
  <c r="AC275" i="11"/>
  <c r="AC270" i="11"/>
  <c r="AC271" i="11"/>
  <c r="AC266" i="11"/>
  <c r="J262" i="11"/>
  <c r="D262" i="11"/>
  <c r="L262" i="11"/>
  <c r="T262" i="11"/>
  <c r="U262" i="11"/>
  <c r="AA253" i="11"/>
  <c r="AB253" i="11"/>
  <c r="F262" i="11"/>
  <c r="N262" i="11"/>
  <c r="V262" i="11"/>
  <c r="Z262" i="11"/>
  <c r="AC245" i="11"/>
  <c r="AC246" i="11"/>
  <c r="X240" i="11"/>
  <c r="G240" i="11"/>
  <c r="O240" i="11"/>
  <c r="P240" i="11"/>
  <c r="I240" i="11"/>
  <c r="AC229" i="11"/>
  <c r="AA214" i="11"/>
  <c r="AB214" i="11"/>
  <c r="AC213" i="11"/>
  <c r="AA210" i="11"/>
  <c r="U240" i="11"/>
  <c r="Y240" i="11"/>
  <c r="AC203" i="11"/>
  <c r="AC195" i="11"/>
  <c r="E201" i="11"/>
  <c r="AC180" i="11"/>
  <c r="AC177" i="11"/>
  <c r="AC181" i="11"/>
  <c r="AC179" i="11"/>
  <c r="AC174" i="11"/>
  <c r="AC171" i="11"/>
  <c r="AC178" i="11"/>
  <c r="AC182" i="11"/>
  <c r="AB169" i="11"/>
  <c r="E165" i="11"/>
  <c r="E160" i="11"/>
  <c r="AC157" i="11"/>
  <c r="AC154" i="11"/>
  <c r="AC144" i="11"/>
  <c r="AC143" i="11"/>
  <c r="AA137" i="11"/>
  <c r="H150" i="11"/>
  <c r="P150" i="11"/>
  <c r="P205" i="11" s="1"/>
  <c r="J150" i="11"/>
  <c r="J205" i="11" s="1"/>
  <c r="R150" i="11"/>
  <c r="R205" i="11" s="1"/>
  <c r="Z150" i="11"/>
  <c r="Z205" i="11" s="1"/>
  <c r="AB137" i="11"/>
  <c r="Y150" i="11"/>
  <c r="Y205" i="11" s="1"/>
  <c r="X150" i="11"/>
  <c r="AC125" i="11"/>
  <c r="Q150" i="11"/>
  <c r="Q205" i="11" s="1"/>
  <c r="D150" i="11"/>
  <c r="D205" i="11" s="1"/>
  <c r="U150" i="11"/>
  <c r="AC121" i="11"/>
  <c r="AC131" i="11"/>
  <c r="K150" i="11"/>
  <c r="K205" i="11" s="1"/>
  <c r="S150" i="11"/>
  <c r="S205" i="11" s="1"/>
  <c r="F150" i="11"/>
  <c r="F205" i="11" s="1"/>
  <c r="N150" i="11"/>
  <c r="N205" i="11" s="1"/>
  <c r="V150" i="11"/>
  <c r="V205" i="11" s="1"/>
  <c r="AC118" i="11"/>
  <c r="I150" i="11"/>
  <c r="I205" i="11" s="1"/>
  <c r="AC128" i="11"/>
  <c r="AC93" i="11"/>
  <c r="AC103" i="11"/>
  <c r="AC92" i="11"/>
  <c r="AC95" i="11"/>
  <c r="AC99" i="11"/>
  <c r="AB110" i="11"/>
  <c r="AC96" i="11"/>
  <c r="AC104" i="11"/>
  <c r="E87" i="11"/>
  <c r="AA74" i="11"/>
  <c r="AB74" i="11"/>
  <c r="AC65" i="11"/>
  <c r="AC64" i="11"/>
  <c r="AC66" i="11"/>
  <c r="AC57" i="11"/>
  <c r="AC58" i="11"/>
  <c r="E53" i="11"/>
  <c r="X205" i="11"/>
  <c r="AC27" i="11"/>
  <c r="AC12" i="11"/>
  <c r="AC20" i="11"/>
  <c r="U205" i="11"/>
  <c r="AC40" i="11"/>
  <c r="AC45" i="11"/>
  <c r="AC41" i="11"/>
  <c r="AC32" i="11"/>
  <c r="AB35" i="11"/>
  <c r="AC28" i="11"/>
  <c r="AC33" i="11"/>
  <c r="AC15" i="11"/>
  <c r="AC14" i="11"/>
  <c r="AC18" i="11"/>
  <c r="AC9" i="11"/>
  <c r="AC16" i="11"/>
  <c r="AC6" i="11"/>
  <c r="AC17" i="11"/>
  <c r="AC7" i="11"/>
  <c r="AC23" i="11"/>
  <c r="AC8" i="11"/>
  <c r="AC22" i="11"/>
  <c r="AB67" i="11"/>
  <c r="R240" i="11"/>
  <c r="AB351" i="11"/>
  <c r="AB353" i="11" s="1"/>
  <c r="AB46" i="11"/>
  <c r="AC39" i="11"/>
  <c r="AB210" i="11"/>
  <c r="J240" i="11"/>
  <c r="AC345" i="11"/>
  <c r="AC60" i="11"/>
  <c r="AC69" i="11"/>
  <c r="AC72" i="11"/>
  <c r="C262" i="11"/>
  <c r="K262" i="11"/>
  <c r="S262" i="11"/>
  <c r="AA248" i="11"/>
  <c r="AA326" i="11"/>
  <c r="AC297" i="11"/>
  <c r="AC55" i="11"/>
  <c r="G150" i="11"/>
  <c r="G205" i="11" s="1"/>
  <c r="W150" i="11"/>
  <c r="W205" i="11" s="1"/>
  <c r="AC26" i="11"/>
  <c r="AA35" i="11"/>
  <c r="AC42" i="11"/>
  <c r="AA53" i="11"/>
  <c r="AB133" i="11"/>
  <c r="AC167" i="11"/>
  <c r="AC169" i="11" s="1"/>
  <c r="AA169" i="11"/>
  <c r="AC193" i="11"/>
  <c r="AA201" i="11"/>
  <c r="AA110" i="11"/>
  <c r="AC89" i="11"/>
  <c r="AA165" i="11"/>
  <c r="AC162" i="11"/>
  <c r="AA24" i="11"/>
  <c r="AC5" i="11"/>
  <c r="AA78" i="11"/>
  <c r="AC76" i="11"/>
  <c r="AC78" i="11" s="1"/>
  <c r="AA133" i="11"/>
  <c r="AC112" i="11"/>
  <c r="O150" i="11"/>
  <c r="O205" i="11" s="1"/>
  <c r="AC256" i="11"/>
  <c r="AC10" i="11"/>
  <c r="AB24" i="11"/>
  <c r="AA46" i="11"/>
  <c r="AC231" i="11"/>
  <c r="AA268" i="11"/>
  <c r="AA304" i="11"/>
  <c r="AC302" i="11"/>
  <c r="AA322" i="11"/>
  <c r="AC366" i="11"/>
  <c r="AA367" i="11"/>
  <c r="AA232" i="11"/>
  <c r="AB248" i="11"/>
  <c r="AB262" i="11" s="1"/>
  <c r="AC255" i="11"/>
  <c r="AA279" i="11"/>
  <c r="AB367" i="11"/>
  <c r="AC363" i="11"/>
  <c r="AC11" i="11"/>
  <c r="AC43" i="11"/>
  <c r="AC82" i="11"/>
  <c r="AC87" i="11" s="1"/>
  <c r="AA87" i="11"/>
  <c r="AC173" i="11"/>
  <c r="T214" i="11"/>
  <c r="AB232" i="11"/>
  <c r="AB279" i="11"/>
  <c r="AC287" i="11"/>
  <c r="Q335" i="11"/>
  <c r="AB326" i="11"/>
  <c r="T150" i="11"/>
  <c r="T205" i="11" s="1"/>
  <c r="AB201" i="11"/>
  <c r="AB268" i="11"/>
  <c r="C335" i="11"/>
  <c r="K335" i="11"/>
  <c r="S335" i="11"/>
  <c r="AC34" i="11"/>
  <c r="AC59" i="11"/>
  <c r="AC105" i="11"/>
  <c r="AC120" i="11"/>
  <c r="AA148" i="11"/>
  <c r="AC139" i="11"/>
  <c r="AC153" i="11"/>
  <c r="AB185" i="11"/>
  <c r="H185" i="11"/>
  <c r="AC197" i="11"/>
  <c r="AC230" i="11"/>
  <c r="AC258" i="11"/>
  <c r="AC268" i="11"/>
  <c r="AA275" i="11"/>
  <c r="L150" i="11"/>
  <c r="L205" i="11" s="1"/>
  <c r="C150" i="11"/>
  <c r="AB155" i="11"/>
  <c r="AA185" i="11"/>
  <c r="AC19" i="11"/>
  <c r="AB148" i="11"/>
  <c r="AC210" i="11"/>
  <c r="V240" i="11"/>
  <c r="AC252" i="11"/>
  <c r="AB275" i="11"/>
  <c r="AB322" i="11"/>
  <c r="AA155" i="11"/>
  <c r="AB299" i="10"/>
  <c r="AA299" i="10"/>
  <c r="AC299" i="10" s="1"/>
  <c r="AB298" i="10"/>
  <c r="AB300" i="10" s="1"/>
  <c r="AA298" i="10"/>
  <c r="AC298" i="10" s="1"/>
  <c r="Z300" i="10"/>
  <c r="Y300" i="10"/>
  <c r="X300" i="10"/>
  <c r="W300" i="10"/>
  <c r="V300" i="10"/>
  <c r="U300" i="10"/>
  <c r="T300" i="10"/>
  <c r="S300" i="10"/>
  <c r="R300" i="10"/>
  <c r="Q300" i="10"/>
  <c r="P300" i="10"/>
  <c r="O300" i="10"/>
  <c r="N300" i="10"/>
  <c r="M300" i="10"/>
  <c r="L300" i="10"/>
  <c r="K300" i="10"/>
  <c r="J300" i="10"/>
  <c r="I300" i="10"/>
  <c r="H300" i="10"/>
  <c r="G300" i="10"/>
  <c r="F300" i="10"/>
  <c r="E300" i="10"/>
  <c r="D300" i="10"/>
  <c r="C300" i="10"/>
  <c r="AA302" i="10"/>
  <c r="AB302" i="10"/>
  <c r="AA174" i="10"/>
  <c r="AB174" i="10"/>
  <c r="AC346" i="12" l="1"/>
  <c r="AC250" i="12"/>
  <c r="AC156" i="12"/>
  <c r="AC212" i="12" s="1"/>
  <c r="E212" i="12"/>
  <c r="E380" i="12" s="1"/>
  <c r="AA380" i="12"/>
  <c r="AB380" i="12"/>
  <c r="AC53" i="11"/>
  <c r="AC331" i="11"/>
  <c r="Z293" i="11"/>
  <c r="AB240" i="11"/>
  <c r="AB293" i="11"/>
  <c r="AA293" i="11"/>
  <c r="AC214" i="11"/>
  <c r="AC240" i="11" s="1"/>
  <c r="AC322" i="11"/>
  <c r="AC165" i="11"/>
  <c r="AC137" i="11"/>
  <c r="AC359" i="11"/>
  <c r="AC351" i="11"/>
  <c r="AC353" i="11" s="1"/>
  <c r="AC367" i="11"/>
  <c r="E150" i="11"/>
  <c r="AC272" i="11"/>
  <c r="AC293" i="11" s="1"/>
  <c r="AC253" i="11"/>
  <c r="AC304" i="11"/>
  <c r="P369" i="11"/>
  <c r="AC248" i="11"/>
  <c r="N240" i="11"/>
  <c r="N369" i="11" s="1"/>
  <c r="T240" i="11"/>
  <c r="T369" i="11" s="1"/>
  <c r="AC160" i="11"/>
  <c r="AC148" i="11"/>
  <c r="H240" i="11"/>
  <c r="AC155" i="11"/>
  <c r="AA150" i="11"/>
  <c r="AA205" i="11" s="1"/>
  <c r="H205" i="11"/>
  <c r="AC67" i="11"/>
  <c r="AC62" i="11"/>
  <c r="AB335" i="11"/>
  <c r="U369" i="11"/>
  <c r="AA335" i="11"/>
  <c r="L369" i="11"/>
  <c r="G369" i="11"/>
  <c r="M369" i="11"/>
  <c r="O369" i="11"/>
  <c r="I369" i="11"/>
  <c r="AA262" i="11"/>
  <c r="Z240" i="11"/>
  <c r="X369" i="11"/>
  <c r="Q240" i="11"/>
  <c r="Q369" i="11" s="1"/>
  <c r="AC232" i="11"/>
  <c r="K240" i="11"/>
  <c r="K369" i="11" s="1"/>
  <c r="W240" i="11"/>
  <c r="W369" i="11" s="1"/>
  <c r="D369" i="11"/>
  <c r="V369" i="11"/>
  <c r="Y369" i="11"/>
  <c r="AC201" i="11"/>
  <c r="AC185" i="11"/>
  <c r="C205" i="11"/>
  <c r="C369" i="11" s="1"/>
  <c r="AC133" i="11"/>
  <c r="AC110" i="11"/>
  <c r="R369" i="11"/>
  <c r="J369" i="11"/>
  <c r="S369" i="11"/>
  <c r="F369" i="11"/>
  <c r="AA240" i="11"/>
  <c r="AC74" i="11"/>
  <c r="AC46" i="11"/>
  <c r="AB150" i="11"/>
  <c r="AB205" i="11" s="1"/>
  <c r="AC24" i="11"/>
  <c r="AC35" i="11"/>
  <c r="AC300" i="10"/>
  <c r="AA300" i="10"/>
  <c r="AC302" i="10"/>
  <c r="AC174" i="10"/>
  <c r="C181" i="10"/>
  <c r="D181" i="10"/>
  <c r="F181" i="10"/>
  <c r="G181" i="10"/>
  <c r="I181" i="10"/>
  <c r="J181" i="10"/>
  <c r="L181" i="10"/>
  <c r="M181" i="10"/>
  <c r="N181" i="10"/>
  <c r="O181" i="10"/>
  <c r="P181" i="10"/>
  <c r="Q181" i="10"/>
  <c r="R181" i="10"/>
  <c r="S181" i="10"/>
  <c r="T181" i="10"/>
  <c r="U181" i="10"/>
  <c r="V181" i="10"/>
  <c r="W181" i="10"/>
  <c r="X181" i="10"/>
  <c r="Y181" i="10"/>
  <c r="Z181" i="10"/>
  <c r="E52" i="10"/>
  <c r="AC380" i="12" l="1"/>
  <c r="AC335" i="11"/>
  <c r="AC262" i="11"/>
  <c r="AC150" i="11"/>
  <c r="AC205" i="11" s="1"/>
  <c r="H369" i="11"/>
  <c r="E205" i="11"/>
  <c r="E369" i="11" s="1"/>
  <c r="Z369" i="11"/>
  <c r="AB369" i="11"/>
  <c r="AA369" i="11"/>
  <c r="K181" i="10"/>
  <c r="E181" i="10"/>
  <c r="H181" i="10"/>
  <c r="C226" i="10"/>
  <c r="C84" i="10"/>
  <c r="C106" i="10"/>
  <c r="X106" i="10"/>
  <c r="AB97" i="10"/>
  <c r="AA97" i="10"/>
  <c r="AB67" i="10"/>
  <c r="AA67" i="10"/>
  <c r="Z226" i="10"/>
  <c r="Y226" i="10"/>
  <c r="X226" i="10"/>
  <c r="W226" i="10"/>
  <c r="V226" i="10"/>
  <c r="U226" i="10"/>
  <c r="T226" i="10"/>
  <c r="S226" i="10"/>
  <c r="R226" i="10"/>
  <c r="Q226" i="10"/>
  <c r="P226" i="10"/>
  <c r="O226" i="10"/>
  <c r="N226" i="10"/>
  <c r="M226" i="10"/>
  <c r="L226" i="10"/>
  <c r="K226" i="10"/>
  <c r="J226" i="10"/>
  <c r="I226" i="10"/>
  <c r="H226" i="10"/>
  <c r="G226" i="10"/>
  <c r="F226" i="10"/>
  <c r="E226" i="10"/>
  <c r="D226" i="10"/>
  <c r="C206" i="10"/>
  <c r="AB225" i="10"/>
  <c r="AA225" i="10"/>
  <c r="AB224" i="10"/>
  <c r="AA224" i="10"/>
  <c r="AB223" i="10"/>
  <c r="AA223" i="10"/>
  <c r="AC369" i="11" l="1"/>
  <c r="AC67" i="10"/>
  <c r="AC224" i="10"/>
  <c r="AA226" i="10"/>
  <c r="AC225" i="10"/>
  <c r="AB226" i="10"/>
  <c r="AC223" i="10"/>
  <c r="AC97" i="10"/>
  <c r="Z363" i="10"/>
  <c r="W363" i="10"/>
  <c r="Q363" i="10"/>
  <c r="N363" i="10"/>
  <c r="K363" i="10"/>
  <c r="H363" i="10"/>
  <c r="E363" i="10"/>
  <c r="Y362" i="10"/>
  <c r="X362" i="10"/>
  <c r="W362" i="10"/>
  <c r="V362" i="10"/>
  <c r="U362" i="10"/>
  <c r="T362" i="10"/>
  <c r="S362" i="10"/>
  <c r="R362" i="10"/>
  <c r="P362" i="10"/>
  <c r="O362" i="10"/>
  <c r="N362" i="10"/>
  <c r="M362" i="10"/>
  <c r="L362" i="10"/>
  <c r="K362" i="10"/>
  <c r="J362" i="10"/>
  <c r="I362" i="10"/>
  <c r="H362" i="10"/>
  <c r="G362" i="10"/>
  <c r="F362" i="10"/>
  <c r="D362" i="10"/>
  <c r="C362" i="10"/>
  <c r="AB361" i="10"/>
  <c r="AA361" i="10"/>
  <c r="AB360" i="10"/>
  <c r="AA360" i="10"/>
  <c r="AB359" i="10"/>
  <c r="AA359" i="10"/>
  <c r="AB358" i="10"/>
  <c r="AA358" i="10"/>
  <c r="Z362" i="10"/>
  <c r="Q362" i="10"/>
  <c r="E362" i="10"/>
  <c r="AB357" i="10"/>
  <c r="AA357" i="10"/>
  <c r="Z356" i="10"/>
  <c r="W356" i="10"/>
  <c r="Q356" i="10"/>
  <c r="N356" i="10"/>
  <c r="K356" i="10"/>
  <c r="H356" i="10"/>
  <c r="E356" i="10"/>
  <c r="Z355" i="10"/>
  <c r="W355" i="10"/>
  <c r="Q355" i="10"/>
  <c r="N355" i="10"/>
  <c r="K355" i="10"/>
  <c r="H355" i="10"/>
  <c r="E355" i="10"/>
  <c r="Z354" i="10"/>
  <c r="Y354" i="10"/>
  <c r="X354" i="10"/>
  <c r="W354" i="10"/>
  <c r="V354" i="10"/>
  <c r="U354" i="10"/>
  <c r="T354" i="10"/>
  <c r="S354" i="10"/>
  <c r="R354" i="10"/>
  <c r="Q354" i="10"/>
  <c r="P354" i="10"/>
  <c r="O354" i="10"/>
  <c r="N354" i="10"/>
  <c r="M354" i="10"/>
  <c r="L354" i="10"/>
  <c r="K354" i="10"/>
  <c r="J354" i="10"/>
  <c r="I354" i="10"/>
  <c r="H354" i="10"/>
  <c r="G354" i="10"/>
  <c r="F354" i="10"/>
  <c r="E354" i="10"/>
  <c r="D354" i="10"/>
  <c r="C354" i="10"/>
  <c r="AB353" i="10"/>
  <c r="AA353" i="10"/>
  <c r="AB352" i="10"/>
  <c r="AA352" i="10"/>
  <c r="AB351" i="10"/>
  <c r="AA351" i="10"/>
  <c r="Z350" i="10"/>
  <c r="W350" i="10"/>
  <c r="Q350" i="10"/>
  <c r="N350" i="10"/>
  <c r="K350" i="10"/>
  <c r="H350" i="10"/>
  <c r="E350" i="10"/>
  <c r="Z346" i="10"/>
  <c r="Z348" i="10" s="1"/>
  <c r="Y346" i="10"/>
  <c r="Y348" i="10" s="1"/>
  <c r="X346" i="10"/>
  <c r="X348" i="10" s="1"/>
  <c r="W346" i="10"/>
  <c r="W348" i="10" s="1"/>
  <c r="V346" i="10"/>
  <c r="V348" i="10" s="1"/>
  <c r="U346" i="10"/>
  <c r="U348" i="10" s="1"/>
  <c r="T346" i="10"/>
  <c r="T348" i="10" s="1"/>
  <c r="S346" i="10"/>
  <c r="S348" i="10" s="1"/>
  <c r="R346" i="10"/>
  <c r="R348" i="10" s="1"/>
  <c r="Q346" i="10"/>
  <c r="Q348" i="10" s="1"/>
  <c r="P346" i="10"/>
  <c r="P348" i="10" s="1"/>
  <c r="O346" i="10"/>
  <c r="O348" i="10" s="1"/>
  <c r="N346" i="10"/>
  <c r="N348" i="10" s="1"/>
  <c r="M346" i="10"/>
  <c r="M348" i="10" s="1"/>
  <c r="L346" i="10"/>
  <c r="L348" i="10" s="1"/>
  <c r="K346" i="10"/>
  <c r="K348" i="10" s="1"/>
  <c r="J346" i="10"/>
  <c r="J348" i="10" s="1"/>
  <c r="I346" i="10"/>
  <c r="I348" i="10" s="1"/>
  <c r="H346" i="10"/>
  <c r="H348" i="10" s="1"/>
  <c r="G346" i="10"/>
  <c r="G348" i="10" s="1"/>
  <c r="F346" i="10"/>
  <c r="F348" i="10" s="1"/>
  <c r="E346" i="10"/>
  <c r="E348" i="10" s="1"/>
  <c r="D346" i="10"/>
  <c r="D348" i="10" s="1"/>
  <c r="C346" i="10"/>
  <c r="C348" i="10" s="1"/>
  <c r="AB345" i="10"/>
  <c r="AA345" i="10"/>
  <c r="AB344" i="10"/>
  <c r="AA344" i="10"/>
  <c r="AB343" i="10"/>
  <c r="AA343" i="10"/>
  <c r="AB342" i="10"/>
  <c r="AA342" i="10"/>
  <c r="Z341" i="10"/>
  <c r="W341" i="10"/>
  <c r="Q341" i="10"/>
  <c r="N341" i="10"/>
  <c r="K341" i="10"/>
  <c r="H341" i="10"/>
  <c r="E341" i="10"/>
  <c r="AB340" i="10"/>
  <c r="AA340" i="10"/>
  <c r="AB338" i="10"/>
  <c r="AA338" i="10"/>
  <c r="AB336" i="10"/>
  <c r="AA336" i="10"/>
  <c r="AB334" i="10"/>
  <c r="AA334" i="10"/>
  <c r="Z333" i="10"/>
  <c r="W333" i="10"/>
  <c r="Q333" i="10"/>
  <c r="K333" i="10"/>
  <c r="AB328" i="10"/>
  <c r="AA328" i="10"/>
  <c r="Y326" i="10"/>
  <c r="X326" i="10"/>
  <c r="V326" i="10"/>
  <c r="U326" i="10"/>
  <c r="S326" i="10"/>
  <c r="R326" i="10"/>
  <c r="P326" i="10"/>
  <c r="O326" i="10"/>
  <c r="M326" i="10"/>
  <c r="L326" i="10"/>
  <c r="J326" i="10"/>
  <c r="I326" i="10"/>
  <c r="G326" i="10"/>
  <c r="F326" i="10"/>
  <c r="D326" i="10"/>
  <c r="C326" i="10"/>
  <c r="AB325" i="10"/>
  <c r="AA325" i="10"/>
  <c r="AC325" i="10" s="1"/>
  <c r="AB324" i="10"/>
  <c r="AA324" i="10"/>
  <c r="Z323" i="10"/>
  <c r="Z326" i="10" s="1"/>
  <c r="W323" i="10"/>
  <c r="W326" i="10" s="1"/>
  <c r="Q323" i="10"/>
  <c r="Q326" i="10" s="1"/>
  <c r="N323" i="10"/>
  <c r="N326" i="10" s="1"/>
  <c r="K323" i="10"/>
  <c r="K326" i="10" s="1"/>
  <c r="H323" i="10"/>
  <c r="H326" i="10" s="1"/>
  <c r="E323" i="10"/>
  <c r="E326" i="10" s="1"/>
  <c r="Z322" i="10"/>
  <c r="Y322" i="10"/>
  <c r="X322" i="10"/>
  <c r="W322" i="10"/>
  <c r="V322" i="10"/>
  <c r="U322" i="10"/>
  <c r="T322" i="10"/>
  <c r="S322" i="10"/>
  <c r="R322" i="10"/>
  <c r="Q322" i="10"/>
  <c r="P322" i="10"/>
  <c r="O322" i="10"/>
  <c r="N322" i="10"/>
  <c r="M322" i="10"/>
  <c r="L322" i="10"/>
  <c r="K322" i="10"/>
  <c r="J322" i="10"/>
  <c r="I322" i="10"/>
  <c r="H322" i="10"/>
  <c r="G322" i="10"/>
  <c r="F322" i="10"/>
  <c r="E322" i="10"/>
  <c r="D322" i="10"/>
  <c r="C322" i="10"/>
  <c r="AB321" i="10"/>
  <c r="AA321" i="10"/>
  <c r="AB320" i="10"/>
  <c r="AA320" i="10"/>
  <c r="Z319" i="10"/>
  <c r="W319" i="10"/>
  <c r="Q319" i="10"/>
  <c r="N319" i="10"/>
  <c r="K319" i="10"/>
  <c r="H319" i="10"/>
  <c r="E319" i="10"/>
  <c r="Y318" i="10"/>
  <c r="X318" i="10"/>
  <c r="V318" i="10"/>
  <c r="U318" i="10"/>
  <c r="S318" i="10"/>
  <c r="R318" i="10"/>
  <c r="P318" i="10"/>
  <c r="O318" i="10"/>
  <c r="M318" i="10"/>
  <c r="L318" i="10"/>
  <c r="J318" i="10"/>
  <c r="I318" i="10"/>
  <c r="G318" i="10"/>
  <c r="F318" i="10"/>
  <c r="D318" i="10"/>
  <c r="C318" i="10"/>
  <c r="AB317" i="10"/>
  <c r="AA317" i="10"/>
  <c r="AB316" i="10"/>
  <c r="AA316" i="10"/>
  <c r="AB315" i="10"/>
  <c r="AA315" i="10"/>
  <c r="AB314" i="10"/>
  <c r="AA314" i="10"/>
  <c r="AB313" i="10"/>
  <c r="AA313" i="10"/>
  <c r="AB312" i="10"/>
  <c r="AA312" i="10"/>
  <c r="AB311" i="10"/>
  <c r="AA311" i="10"/>
  <c r="AB310" i="10"/>
  <c r="AA310" i="10"/>
  <c r="AB309" i="10"/>
  <c r="AA309" i="10"/>
  <c r="AB308" i="10"/>
  <c r="AA308" i="10"/>
  <c r="W318" i="10"/>
  <c r="AB307" i="10"/>
  <c r="AA307" i="10"/>
  <c r="AB306" i="10"/>
  <c r="AA306" i="10"/>
  <c r="Q318" i="10"/>
  <c r="AB305" i="10"/>
  <c r="AA305" i="10"/>
  <c r="AB304" i="10"/>
  <c r="AA304" i="10"/>
  <c r="K318" i="10"/>
  <c r="AB303" i="10"/>
  <c r="AA303" i="10"/>
  <c r="N318" i="10"/>
  <c r="H318" i="10"/>
  <c r="E318" i="10"/>
  <c r="Z301" i="10"/>
  <c r="W301" i="10"/>
  <c r="Q301" i="10"/>
  <c r="N301" i="10"/>
  <c r="K301" i="10"/>
  <c r="H301" i="10"/>
  <c r="E301" i="10"/>
  <c r="AB296" i="10"/>
  <c r="AA296" i="10"/>
  <c r="AB294" i="10"/>
  <c r="AA294" i="10"/>
  <c r="AB293" i="10"/>
  <c r="AA293" i="10"/>
  <c r="Z292" i="10"/>
  <c r="W292" i="10"/>
  <c r="Q292" i="10"/>
  <c r="K292" i="10"/>
  <c r="H292" i="10"/>
  <c r="E292" i="10"/>
  <c r="AB287" i="10"/>
  <c r="AA287" i="10"/>
  <c r="AC287" i="10" s="1"/>
  <c r="AB285" i="10"/>
  <c r="AA285" i="10"/>
  <c r="AB284" i="10"/>
  <c r="AA284" i="10"/>
  <c r="AB283" i="10"/>
  <c r="AA283" i="10"/>
  <c r="AB281" i="10"/>
  <c r="AA281" i="10"/>
  <c r="AB279" i="10"/>
  <c r="AA279" i="10"/>
  <c r="AB277" i="10"/>
  <c r="AA277" i="10"/>
  <c r="AC277" i="10" s="1"/>
  <c r="AB275" i="10"/>
  <c r="AA275" i="10"/>
  <c r="Z274" i="10"/>
  <c r="W274" i="10"/>
  <c r="Q274" i="10"/>
  <c r="N274" i="10"/>
  <c r="K274" i="10"/>
  <c r="H274" i="10"/>
  <c r="E274" i="10"/>
  <c r="Y273" i="10"/>
  <c r="X273" i="10"/>
  <c r="W273" i="10"/>
  <c r="V273" i="10"/>
  <c r="U273" i="10"/>
  <c r="S273" i="10"/>
  <c r="R273" i="10"/>
  <c r="Q273" i="10"/>
  <c r="P273" i="10"/>
  <c r="O273" i="10"/>
  <c r="M273" i="10"/>
  <c r="L273" i="10"/>
  <c r="J273" i="10"/>
  <c r="I273" i="10"/>
  <c r="H273" i="10"/>
  <c r="G273" i="10"/>
  <c r="F273" i="10"/>
  <c r="D273" i="10"/>
  <c r="C273" i="10"/>
  <c r="AB272" i="10"/>
  <c r="AA272" i="10"/>
  <c r="AB271" i="10"/>
  <c r="AA271" i="10"/>
  <c r="T273" i="10"/>
  <c r="N273" i="10"/>
  <c r="K273" i="10"/>
  <c r="E273" i="10"/>
  <c r="Z270" i="10"/>
  <c r="W270" i="10"/>
  <c r="Q270" i="10"/>
  <c r="N270" i="10"/>
  <c r="K270" i="10"/>
  <c r="H270" i="10"/>
  <c r="E270" i="10"/>
  <c r="Z269" i="10"/>
  <c r="Y269" i="10"/>
  <c r="X269" i="10"/>
  <c r="W269" i="10"/>
  <c r="V269" i="10"/>
  <c r="U269" i="10"/>
  <c r="S269" i="10"/>
  <c r="R269" i="10"/>
  <c r="Q269" i="10"/>
  <c r="P269" i="10"/>
  <c r="O269" i="10"/>
  <c r="N269" i="10"/>
  <c r="M269" i="10"/>
  <c r="L269" i="10"/>
  <c r="K269" i="10"/>
  <c r="J269" i="10"/>
  <c r="I269" i="10"/>
  <c r="H269" i="10"/>
  <c r="G269" i="10"/>
  <c r="F269" i="10"/>
  <c r="E269" i="10"/>
  <c r="D269" i="10"/>
  <c r="C269" i="10"/>
  <c r="AB268" i="10"/>
  <c r="AA268" i="10"/>
  <c r="AC268" i="10" s="1"/>
  <c r="Z267" i="10"/>
  <c r="W267" i="10"/>
  <c r="Q267" i="10"/>
  <c r="N267" i="10"/>
  <c r="K267" i="10"/>
  <c r="H267" i="10"/>
  <c r="E267" i="10"/>
  <c r="Z266" i="10"/>
  <c r="Y266" i="10"/>
  <c r="X266" i="10"/>
  <c r="W266" i="10"/>
  <c r="V266" i="10"/>
  <c r="U266" i="10"/>
  <c r="T266" i="10"/>
  <c r="S266" i="10"/>
  <c r="R266" i="10"/>
  <c r="Q266" i="10"/>
  <c r="P266" i="10"/>
  <c r="O266" i="10"/>
  <c r="N266" i="10"/>
  <c r="M266" i="10"/>
  <c r="L266" i="10"/>
  <c r="K266" i="10"/>
  <c r="J266" i="10"/>
  <c r="I266" i="10"/>
  <c r="H266" i="10"/>
  <c r="G266" i="10"/>
  <c r="F266" i="10"/>
  <c r="E266" i="10"/>
  <c r="D266" i="10"/>
  <c r="C266" i="10"/>
  <c r="AB265" i="10"/>
  <c r="AA265" i="10"/>
  <c r="AB264" i="10"/>
  <c r="AA264" i="10"/>
  <c r="Z263" i="10"/>
  <c r="W263" i="10"/>
  <c r="Q263" i="10"/>
  <c r="N263" i="10"/>
  <c r="K263" i="10"/>
  <c r="H263" i="10"/>
  <c r="E263" i="10"/>
  <c r="Z262" i="10"/>
  <c r="Y262" i="10"/>
  <c r="X262" i="10"/>
  <c r="W262" i="10"/>
  <c r="V262" i="10"/>
  <c r="U262" i="10"/>
  <c r="T262" i="10"/>
  <c r="S262" i="10"/>
  <c r="R262" i="10"/>
  <c r="Q262" i="10"/>
  <c r="P262" i="10"/>
  <c r="O262" i="10"/>
  <c r="N262" i="10"/>
  <c r="M262" i="10"/>
  <c r="L262" i="10"/>
  <c r="K262" i="10"/>
  <c r="J262" i="10"/>
  <c r="I262" i="10"/>
  <c r="H262" i="10"/>
  <c r="G262" i="10"/>
  <c r="F262" i="10"/>
  <c r="E262" i="10"/>
  <c r="D262" i="10"/>
  <c r="C262" i="10"/>
  <c r="AB261" i="10"/>
  <c r="AA261" i="10"/>
  <c r="AB260" i="10"/>
  <c r="AA260" i="10"/>
  <c r="Z259" i="10"/>
  <c r="W259" i="10"/>
  <c r="Q259" i="10"/>
  <c r="N259" i="10"/>
  <c r="K259" i="10"/>
  <c r="H259" i="10"/>
  <c r="E259" i="10"/>
  <c r="Z258" i="10"/>
  <c r="W258" i="10"/>
  <c r="Q258" i="10"/>
  <c r="N258" i="10"/>
  <c r="K258" i="10"/>
  <c r="H258" i="10"/>
  <c r="E258" i="10"/>
  <c r="AB254" i="10"/>
  <c r="AA254" i="10"/>
  <c r="AB252" i="10"/>
  <c r="AA252" i="10"/>
  <c r="AC252" i="10" s="1"/>
  <c r="AB250" i="10"/>
  <c r="AA250" i="10"/>
  <c r="Z250" i="10"/>
  <c r="W250" i="10"/>
  <c r="T250" i="10"/>
  <c r="Q250" i="10"/>
  <c r="N250" i="10"/>
  <c r="K250" i="10"/>
  <c r="H250" i="10"/>
  <c r="E250" i="10"/>
  <c r="AB249" i="10"/>
  <c r="AA249" i="10"/>
  <c r="Z249" i="10"/>
  <c r="W249" i="10"/>
  <c r="T249" i="10"/>
  <c r="Q249" i="10"/>
  <c r="N249" i="10"/>
  <c r="K249" i="10"/>
  <c r="H249" i="10"/>
  <c r="E249" i="10"/>
  <c r="Z248" i="10"/>
  <c r="W248" i="10"/>
  <c r="Q248" i="10"/>
  <c r="N248" i="10"/>
  <c r="K248" i="10"/>
  <c r="H248" i="10"/>
  <c r="E248" i="10"/>
  <c r="Z247" i="10"/>
  <c r="Y247" i="10"/>
  <c r="X247" i="10"/>
  <c r="W247" i="10"/>
  <c r="V247" i="10"/>
  <c r="U247" i="10"/>
  <c r="T247" i="10"/>
  <c r="S247" i="10"/>
  <c r="R247" i="10"/>
  <c r="Q247" i="10"/>
  <c r="P247" i="10"/>
  <c r="O247" i="10"/>
  <c r="N247" i="10"/>
  <c r="M247" i="10"/>
  <c r="L247" i="10"/>
  <c r="K247" i="10"/>
  <c r="J247" i="10"/>
  <c r="I247" i="10"/>
  <c r="H247" i="10"/>
  <c r="G247" i="10"/>
  <c r="F247" i="10"/>
  <c r="E247" i="10"/>
  <c r="D247" i="10"/>
  <c r="C247" i="10"/>
  <c r="AB246" i="10"/>
  <c r="AA246" i="10"/>
  <c r="AB245" i="10"/>
  <c r="AA245" i="10"/>
  <c r="AB244" i="10"/>
  <c r="AA244" i="10"/>
  <c r="Z243" i="10"/>
  <c r="W243" i="10"/>
  <c r="Q243" i="10"/>
  <c r="N243" i="10"/>
  <c r="K243" i="10"/>
  <c r="H243" i="10"/>
  <c r="E243" i="10"/>
  <c r="Y242" i="10"/>
  <c r="X242" i="10"/>
  <c r="W242" i="10"/>
  <c r="V242" i="10"/>
  <c r="U242" i="10"/>
  <c r="T242" i="10"/>
  <c r="S242" i="10"/>
  <c r="R242" i="10"/>
  <c r="Q242" i="10"/>
  <c r="P242" i="10"/>
  <c r="O242" i="10"/>
  <c r="M242" i="10"/>
  <c r="L242" i="10"/>
  <c r="J242" i="10"/>
  <c r="I242" i="10"/>
  <c r="G242" i="10"/>
  <c r="F242" i="10"/>
  <c r="E242" i="10"/>
  <c r="D242" i="10"/>
  <c r="C242" i="10"/>
  <c r="AB241" i="10"/>
  <c r="AA241" i="10"/>
  <c r="AB240" i="10"/>
  <c r="AA240" i="10"/>
  <c r="AC240" i="10" s="1"/>
  <c r="AB239" i="10"/>
  <c r="AA239" i="10"/>
  <c r="AB238" i="10"/>
  <c r="AA238" i="10"/>
  <c r="Z242" i="10"/>
  <c r="N242" i="10"/>
  <c r="K242" i="10"/>
  <c r="Z237" i="10"/>
  <c r="W237" i="10"/>
  <c r="Q237" i="10"/>
  <c r="N237" i="10"/>
  <c r="K237" i="10"/>
  <c r="H237" i="10"/>
  <c r="E237" i="10"/>
  <c r="Z233" i="10"/>
  <c r="W233" i="10"/>
  <c r="Q233" i="10"/>
  <c r="N233" i="10"/>
  <c r="K233" i="10"/>
  <c r="H233" i="10"/>
  <c r="E233" i="10"/>
  <c r="AB232" i="10"/>
  <c r="AA232" i="10"/>
  <c r="AB230" i="10"/>
  <c r="AA230" i="10"/>
  <c r="E229" i="10"/>
  <c r="AB228" i="10"/>
  <c r="AA228" i="10"/>
  <c r="AB222" i="10"/>
  <c r="AA222" i="10"/>
  <c r="AB220" i="10"/>
  <c r="AA220" i="10"/>
  <c r="AC220" i="10" s="1"/>
  <c r="AB218" i="10"/>
  <c r="AA218" i="10"/>
  <c r="AB216" i="10"/>
  <c r="AA216" i="10"/>
  <c r="AB214" i="10"/>
  <c r="AA214" i="10"/>
  <c r="AB212" i="10"/>
  <c r="AA212" i="10"/>
  <c r="Z210" i="10"/>
  <c r="Y210" i="10"/>
  <c r="X210" i="10"/>
  <c r="W210" i="10"/>
  <c r="V210" i="10"/>
  <c r="U210" i="10"/>
  <c r="S210" i="10"/>
  <c r="S234" i="10" s="1"/>
  <c r="R210" i="10"/>
  <c r="Q210" i="10"/>
  <c r="P210" i="10"/>
  <c r="O210" i="10"/>
  <c r="N210" i="10"/>
  <c r="M210" i="10"/>
  <c r="L210" i="10"/>
  <c r="K210" i="10"/>
  <c r="J210" i="10"/>
  <c r="I210" i="10"/>
  <c r="H210" i="10"/>
  <c r="G210" i="10"/>
  <c r="F210" i="10"/>
  <c r="E210" i="10"/>
  <c r="D210" i="10"/>
  <c r="C210" i="10"/>
  <c r="C234" i="10" s="1"/>
  <c r="AB209" i="10"/>
  <c r="AA209" i="10"/>
  <c r="AB208" i="10"/>
  <c r="AA208" i="10"/>
  <c r="Z207" i="10"/>
  <c r="W207" i="10"/>
  <c r="Q207" i="10"/>
  <c r="N207" i="10"/>
  <c r="K207" i="10"/>
  <c r="H207" i="10"/>
  <c r="E207" i="10"/>
  <c r="Z206" i="10"/>
  <c r="Y206" i="10"/>
  <c r="X206" i="10"/>
  <c r="W206" i="10"/>
  <c r="V206" i="10"/>
  <c r="U206" i="10"/>
  <c r="R206" i="10"/>
  <c r="Q206" i="10"/>
  <c r="P206" i="10"/>
  <c r="O206" i="10"/>
  <c r="N206" i="10"/>
  <c r="M206" i="10"/>
  <c r="L206" i="10"/>
  <c r="K206" i="10"/>
  <c r="J206" i="10"/>
  <c r="I206" i="10"/>
  <c r="H206" i="10"/>
  <c r="G206" i="10"/>
  <c r="F206" i="10"/>
  <c r="E206" i="10"/>
  <c r="D206" i="10"/>
  <c r="AB205" i="10"/>
  <c r="AA205" i="10"/>
  <c r="Z204" i="10"/>
  <c r="W204" i="10"/>
  <c r="N204" i="10"/>
  <c r="K204" i="10"/>
  <c r="Z200" i="10"/>
  <c r="W200" i="10"/>
  <c r="Q200" i="10"/>
  <c r="N200" i="10"/>
  <c r="K200" i="10"/>
  <c r="AB199" i="10"/>
  <c r="AA199" i="10"/>
  <c r="Z197" i="10"/>
  <c r="Y197" i="10"/>
  <c r="X197" i="10"/>
  <c r="W197" i="10"/>
  <c r="V197" i="10"/>
  <c r="U197" i="10"/>
  <c r="T197" i="10"/>
  <c r="S197" i="10"/>
  <c r="R197" i="10"/>
  <c r="Q197" i="10"/>
  <c r="P197" i="10"/>
  <c r="O197" i="10"/>
  <c r="N197" i="10"/>
  <c r="M197" i="10"/>
  <c r="L197" i="10"/>
  <c r="K197" i="10"/>
  <c r="J197" i="10"/>
  <c r="I197" i="10"/>
  <c r="H197" i="10"/>
  <c r="G197" i="10"/>
  <c r="F197" i="10"/>
  <c r="D197" i="10"/>
  <c r="C197" i="10"/>
  <c r="AB196" i="10"/>
  <c r="AA196" i="10"/>
  <c r="AB195" i="10"/>
  <c r="AA195" i="10"/>
  <c r="AB194" i="10"/>
  <c r="AA194" i="10"/>
  <c r="AB193" i="10"/>
  <c r="AA193" i="10"/>
  <c r="AB192" i="10"/>
  <c r="AA192" i="10"/>
  <c r="AB191" i="10"/>
  <c r="AA191" i="10"/>
  <c r="AB190" i="10"/>
  <c r="AA190" i="10"/>
  <c r="AB189" i="10"/>
  <c r="AA189" i="10"/>
  <c r="W188" i="10"/>
  <c r="Q188" i="10"/>
  <c r="N188" i="10"/>
  <c r="K188" i="10"/>
  <c r="H188" i="10"/>
  <c r="AB187" i="10"/>
  <c r="AA187" i="10"/>
  <c r="AB185" i="10"/>
  <c r="AA185" i="10"/>
  <c r="AC185" i="10" s="1"/>
  <c r="AB183" i="10"/>
  <c r="AA183" i="10"/>
  <c r="Z182" i="10"/>
  <c r="W182" i="10"/>
  <c r="Q182" i="10"/>
  <c r="N182" i="10"/>
  <c r="K182" i="10"/>
  <c r="H182" i="10"/>
  <c r="AB180" i="10"/>
  <c r="AA180" i="10"/>
  <c r="AB179" i="10"/>
  <c r="AA179" i="10"/>
  <c r="AB178" i="10"/>
  <c r="AA178" i="10"/>
  <c r="AB177" i="10"/>
  <c r="AA177" i="10"/>
  <c r="AB176" i="10"/>
  <c r="AA176" i="10"/>
  <c r="AB175" i="10"/>
  <c r="AA175" i="10"/>
  <c r="AB173" i="10"/>
  <c r="AA173" i="10"/>
  <c r="AB172" i="10"/>
  <c r="AA172" i="10"/>
  <c r="AB171" i="10"/>
  <c r="AA171" i="10"/>
  <c r="AB170" i="10"/>
  <c r="AA170" i="10"/>
  <c r="AB169" i="10"/>
  <c r="AA169" i="10"/>
  <c r="AB168" i="10"/>
  <c r="AA168" i="10"/>
  <c r="AB167" i="10"/>
  <c r="AA167" i="10"/>
  <c r="Z166" i="10"/>
  <c r="W166" i="10"/>
  <c r="Q166" i="10"/>
  <c r="N166" i="10"/>
  <c r="K166" i="10"/>
  <c r="H166" i="10"/>
  <c r="Z165" i="10"/>
  <c r="Y165" i="10"/>
  <c r="X165" i="10"/>
  <c r="W165" i="10"/>
  <c r="V165" i="10"/>
  <c r="U16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D165" i="10"/>
  <c r="C165" i="10"/>
  <c r="AB164" i="10"/>
  <c r="AA164" i="10"/>
  <c r="AB163" i="10"/>
  <c r="AA163" i="10"/>
  <c r="Z162" i="10"/>
  <c r="W162" i="10"/>
  <c r="Q162" i="10"/>
  <c r="N162" i="10"/>
  <c r="K162" i="10"/>
  <c r="H162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D161" i="10"/>
  <c r="C161" i="10"/>
  <c r="AB160" i="10"/>
  <c r="AA160" i="10"/>
  <c r="AB159" i="10"/>
  <c r="AA159" i="10"/>
  <c r="AB158" i="10"/>
  <c r="AA158" i="10"/>
  <c r="Z157" i="10"/>
  <c r="W157" i="10"/>
  <c r="Q157" i="10"/>
  <c r="N157" i="10"/>
  <c r="K157" i="10"/>
  <c r="H157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D156" i="10"/>
  <c r="C156" i="10"/>
  <c r="AB155" i="10"/>
  <c r="AA155" i="10"/>
  <c r="AB154" i="10"/>
  <c r="AA154" i="10"/>
  <c r="AB153" i="10"/>
  <c r="AA153" i="10"/>
  <c r="Z152" i="10"/>
  <c r="W152" i="10"/>
  <c r="Q152" i="10"/>
  <c r="N152" i="10"/>
  <c r="K152" i="10"/>
  <c r="H152" i="10"/>
  <c r="Y151" i="10"/>
  <c r="X151" i="10"/>
  <c r="V151" i="10"/>
  <c r="U151" i="10"/>
  <c r="T151" i="10"/>
  <c r="S151" i="10"/>
  <c r="R151" i="10"/>
  <c r="P151" i="10"/>
  <c r="O151" i="10"/>
  <c r="M151" i="10"/>
  <c r="L151" i="10"/>
  <c r="K151" i="10"/>
  <c r="J151" i="10"/>
  <c r="I151" i="10"/>
  <c r="G151" i="10"/>
  <c r="F151" i="10"/>
  <c r="D151" i="10"/>
  <c r="C151" i="10"/>
  <c r="AB150" i="10"/>
  <c r="AA150" i="10"/>
  <c r="N151" i="10"/>
  <c r="AB149" i="10"/>
  <c r="AA149" i="10"/>
  <c r="Z151" i="10"/>
  <c r="W151" i="10"/>
  <c r="H151" i="10"/>
  <c r="AB148" i="10"/>
  <c r="AA148" i="10"/>
  <c r="W147" i="10"/>
  <c r="Y144" i="10"/>
  <c r="X144" i="10"/>
  <c r="V144" i="10"/>
  <c r="U144" i="10"/>
  <c r="T144" i="10"/>
  <c r="S144" i="10"/>
  <c r="R144" i="10"/>
  <c r="Q144" i="10"/>
  <c r="P144" i="10"/>
  <c r="O144" i="10"/>
  <c r="M144" i="10"/>
  <c r="L144" i="10"/>
  <c r="K144" i="10"/>
  <c r="J144" i="10"/>
  <c r="I144" i="10"/>
  <c r="H144" i="10"/>
  <c r="G144" i="10"/>
  <c r="F144" i="10"/>
  <c r="D144" i="10"/>
  <c r="C144" i="10"/>
  <c r="AB143" i="10"/>
  <c r="AA143" i="10"/>
  <c r="AB142" i="10"/>
  <c r="AA142" i="10"/>
  <c r="AB141" i="10"/>
  <c r="AA141" i="10"/>
  <c r="AB140" i="10"/>
  <c r="AA140" i="10"/>
  <c r="AB139" i="10"/>
  <c r="AA139" i="10"/>
  <c r="AB138" i="10"/>
  <c r="AA138" i="10"/>
  <c r="AB137" i="10"/>
  <c r="AA137" i="10"/>
  <c r="AB136" i="10"/>
  <c r="AA136" i="10"/>
  <c r="Z144" i="10"/>
  <c r="W144" i="10"/>
  <c r="N144" i="10"/>
  <c r="E144" i="10"/>
  <c r="AB135" i="10"/>
  <c r="AA135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D133" i="10"/>
  <c r="C133" i="10"/>
  <c r="AB132" i="10"/>
  <c r="AA132" i="10"/>
  <c r="AB131" i="10"/>
  <c r="AA131" i="10"/>
  <c r="Y129" i="10"/>
  <c r="X129" i="10"/>
  <c r="V129" i="10"/>
  <c r="U129" i="10"/>
  <c r="S129" i="10"/>
  <c r="R129" i="10"/>
  <c r="P129" i="10"/>
  <c r="O129" i="10"/>
  <c r="M129" i="10"/>
  <c r="L129" i="10"/>
  <c r="K129" i="10"/>
  <c r="J129" i="10"/>
  <c r="I129" i="10"/>
  <c r="G129" i="10"/>
  <c r="F129" i="10"/>
  <c r="D129" i="10"/>
  <c r="C129" i="10"/>
  <c r="AB128" i="10"/>
  <c r="AA128" i="10"/>
  <c r="AB127" i="10"/>
  <c r="AA127" i="10"/>
  <c r="AB126" i="10"/>
  <c r="AA126" i="10"/>
  <c r="AB125" i="10"/>
  <c r="AA125" i="10"/>
  <c r="AB124" i="10"/>
  <c r="AA124" i="10"/>
  <c r="AB123" i="10"/>
  <c r="AA123" i="10"/>
  <c r="AB122" i="10"/>
  <c r="AA122" i="10"/>
  <c r="AB121" i="10"/>
  <c r="AA121" i="10"/>
  <c r="AB120" i="10"/>
  <c r="AA120" i="10"/>
  <c r="Z129" i="10"/>
  <c r="AB119" i="10"/>
  <c r="AA119" i="10"/>
  <c r="H129" i="10"/>
  <c r="AB118" i="10"/>
  <c r="AA118" i="10"/>
  <c r="AB117" i="10"/>
  <c r="AA117" i="10"/>
  <c r="AB116" i="10"/>
  <c r="AA116" i="10"/>
  <c r="AB115" i="10"/>
  <c r="AA115" i="10"/>
  <c r="AB114" i="10"/>
  <c r="AA114" i="10"/>
  <c r="AB113" i="10"/>
  <c r="AA113" i="10"/>
  <c r="AB112" i="10"/>
  <c r="AA112" i="10"/>
  <c r="AB111" i="10"/>
  <c r="AA111" i="10"/>
  <c r="AB110" i="10"/>
  <c r="AA110" i="10"/>
  <c r="AB109" i="10"/>
  <c r="AA109" i="10"/>
  <c r="AB108" i="10"/>
  <c r="AA108" i="10"/>
  <c r="Z107" i="10"/>
  <c r="W107" i="10"/>
  <c r="Q107" i="10"/>
  <c r="N107" i="10"/>
  <c r="K107" i="10"/>
  <c r="H107" i="10"/>
  <c r="Y106" i="10"/>
  <c r="V106" i="10"/>
  <c r="U106" i="10"/>
  <c r="S106" i="10"/>
  <c r="R106" i="10"/>
  <c r="P106" i="10"/>
  <c r="O106" i="10"/>
  <c r="M106" i="10"/>
  <c r="L106" i="10"/>
  <c r="J106" i="10"/>
  <c r="I106" i="10"/>
  <c r="G106" i="10"/>
  <c r="F106" i="10"/>
  <c r="D106" i="10"/>
  <c r="E106" i="10" s="1"/>
  <c r="AB105" i="10"/>
  <c r="AA105" i="10"/>
  <c r="K106" i="10"/>
  <c r="AB104" i="10"/>
  <c r="AA104" i="10"/>
  <c r="AB103" i="10"/>
  <c r="AA103" i="10"/>
  <c r="AB102" i="10"/>
  <c r="AA102" i="10"/>
  <c r="AB101" i="10"/>
  <c r="AA101" i="10"/>
  <c r="AB100" i="10"/>
  <c r="AA100" i="10"/>
  <c r="AB99" i="10"/>
  <c r="AA99" i="10"/>
  <c r="AB98" i="10"/>
  <c r="AA98" i="10"/>
  <c r="AB96" i="10"/>
  <c r="AA96" i="10"/>
  <c r="AB95" i="10"/>
  <c r="AA95" i="10"/>
  <c r="AB94" i="10"/>
  <c r="AA94" i="10"/>
  <c r="AB93" i="10"/>
  <c r="AA93" i="10"/>
  <c r="Z106" i="10"/>
  <c r="AB92" i="10"/>
  <c r="AA92" i="10"/>
  <c r="AB91" i="10"/>
  <c r="AA91" i="10"/>
  <c r="AB90" i="10"/>
  <c r="AA90" i="10"/>
  <c r="AB89" i="10"/>
  <c r="AA89" i="10"/>
  <c r="AB88" i="10"/>
  <c r="AA88" i="10"/>
  <c r="AB87" i="10"/>
  <c r="AA87" i="10"/>
  <c r="AB86" i="10"/>
  <c r="AA86" i="10"/>
  <c r="T106" i="10"/>
  <c r="Q106" i="10"/>
  <c r="N106" i="10"/>
  <c r="H106" i="10"/>
  <c r="Z85" i="10"/>
  <c r="W85" i="10"/>
  <c r="Q85" i="10"/>
  <c r="N85" i="10"/>
  <c r="K85" i="10"/>
  <c r="H85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D84" i="10"/>
  <c r="E84" i="10" s="1"/>
  <c r="AB83" i="10"/>
  <c r="AA83" i="10"/>
  <c r="AB82" i="10"/>
  <c r="AA82" i="10"/>
  <c r="AB81" i="10"/>
  <c r="AA81" i="10"/>
  <c r="AB80" i="10"/>
  <c r="AA80" i="10"/>
  <c r="AB79" i="10"/>
  <c r="AA79" i="10"/>
  <c r="AB77" i="10"/>
  <c r="AA77" i="10"/>
  <c r="Z76" i="10"/>
  <c r="W76" i="10"/>
  <c r="Q76" i="10"/>
  <c r="N76" i="10"/>
  <c r="K76" i="10"/>
  <c r="H76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B74" i="10"/>
  <c r="AA74" i="10"/>
  <c r="AB73" i="10"/>
  <c r="AA73" i="10"/>
  <c r="Z72" i="10"/>
  <c r="W72" i="10"/>
  <c r="Q72" i="10"/>
  <c r="N72" i="10"/>
  <c r="K72" i="10"/>
  <c r="H72" i="10"/>
  <c r="Z71" i="10"/>
  <c r="Y71" i="10"/>
  <c r="X71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D71" i="10"/>
  <c r="C71" i="10"/>
  <c r="AB70" i="10"/>
  <c r="AA70" i="10"/>
  <c r="AB69" i="10"/>
  <c r="AA69" i="10"/>
  <c r="AB68" i="10"/>
  <c r="AA68" i="10"/>
  <c r="AB66" i="10"/>
  <c r="AA66" i="10"/>
  <c r="Z65" i="10"/>
  <c r="W65" i="10"/>
  <c r="Q65" i="10"/>
  <c r="N65" i="10"/>
  <c r="K65" i="10"/>
  <c r="H65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H64" i="10"/>
  <c r="G64" i="10"/>
  <c r="F64" i="10"/>
  <c r="D64" i="10"/>
  <c r="C64" i="10"/>
  <c r="AB63" i="10"/>
  <c r="AA63" i="10"/>
  <c r="AB62" i="10"/>
  <c r="AA62" i="10"/>
  <c r="AB61" i="10"/>
  <c r="AA61" i="10"/>
  <c r="Z60" i="10"/>
  <c r="W60" i="10"/>
  <c r="Q60" i="10"/>
  <c r="N60" i="10"/>
  <c r="K60" i="10"/>
  <c r="H60" i="10"/>
  <c r="Z59" i="10"/>
  <c r="Y59" i="10"/>
  <c r="X59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D59" i="10"/>
  <c r="C59" i="10"/>
  <c r="AB58" i="10"/>
  <c r="AA58" i="10"/>
  <c r="AB57" i="10"/>
  <c r="AA57" i="10"/>
  <c r="AB56" i="10"/>
  <c r="AA56" i="10"/>
  <c r="AB55" i="10"/>
  <c r="AA55" i="10"/>
  <c r="AB54" i="10"/>
  <c r="AA54" i="10"/>
  <c r="AB53" i="10"/>
  <c r="AA53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D51" i="10"/>
  <c r="C51" i="10"/>
  <c r="E51" i="10" s="1"/>
  <c r="AB50" i="10"/>
  <c r="AA50" i="10"/>
  <c r="AB49" i="10"/>
  <c r="AA49" i="10"/>
  <c r="AB48" i="10"/>
  <c r="AA48" i="10"/>
  <c r="AB47" i="10"/>
  <c r="AA47" i="10"/>
  <c r="Z46" i="10"/>
  <c r="W46" i="10"/>
  <c r="Q46" i="10"/>
  <c r="N46" i="10"/>
  <c r="K46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D45" i="10"/>
  <c r="C45" i="10"/>
  <c r="AB44" i="10"/>
  <c r="AA44" i="10"/>
  <c r="AB43" i="10"/>
  <c r="AA43" i="10"/>
  <c r="AB42" i="10"/>
  <c r="AA42" i="10"/>
  <c r="AB41" i="10"/>
  <c r="AA41" i="10"/>
  <c r="AB40" i="10"/>
  <c r="AA40" i="10"/>
  <c r="AB39" i="10"/>
  <c r="AA39" i="10"/>
  <c r="AB38" i="10"/>
  <c r="AA38" i="10"/>
  <c r="AB36" i="10"/>
  <c r="AA36" i="10"/>
  <c r="Z35" i="10"/>
  <c r="W35" i="10"/>
  <c r="Q35" i="10"/>
  <c r="N35" i="10"/>
  <c r="K35" i="10"/>
  <c r="H35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D34" i="10"/>
  <c r="C34" i="10"/>
  <c r="AB33" i="10"/>
  <c r="AA33" i="10"/>
  <c r="AB32" i="10"/>
  <c r="AA32" i="10"/>
  <c r="AB31" i="10"/>
  <c r="AA31" i="10"/>
  <c r="AB30" i="10"/>
  <c r="AA30" i="10"/>
  <c r="AB29" i="10"/>
  <c r="AA29" i="10"/>
  <c r="AB28" i="10"/>
  <c r="AA28" i="10"/>
  <c r="AB27" i="10"/>
  <c r="AA27" i="10"/>
  <c r="AB26" i="10"/>
  <c r="AA26" i="10"/>
  <c r="Z25" i="10"/>
  <c r="W25" i="10"/>
  <c r="Q25" i="10"/>
  <c r="N25" i="10"/>
  <c r="K25" i="10"/>
  <c r="H25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F24" i="10"/>
  <c r="D24" i="10"/>
  <c r="C24" i="10"/>
  <c r="AB23" i="10"/>
  <c r="AA23" i="10"/>
  <c r="AB22" i="10"/>
  <c r="AA22" i="10"/>
  <c r="AB21" i="10"/>
  <c r="AA21" i="10"/>
  <c r="AB20" i="10"/>
  <c r="AA20" i="10"/>
  <c r="AB19" i="10"/>
  <c r="AA19" i="10"/>
  <c r="AB18" i="10"/>
  <c r="AA18" i="10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B6" i="10"/>
  <c r="AA6" i="10"/>
  <c r="AB5" i="10"/>
  <c r="AA5" i="10"/>
  <c r="AC73" i="10" l="1"/>
  <c r="AC183" i="10"/>
  <c r="AC340" i="10"/>
  <c r="AC187" i="10"/>
  <c r="I234" i="10"/>
  <c r="AC218" i="10"/>
  <c r="F256" i="10"/>
  <c r="AC244" i="10"/>
  <c r="Y256" i="10"/>
  <c r="AC345" i="10"/>
  <c r="AC29" i="10"/>
  <c r="D234" i="10"/>
  <c r="E234" i="10" s="1"/>
  <c r="L234" i="10"/>
  <c r="AC312" i="10"/>
  <c r="AC316" i="10"/>
  <c r="K256" i="10"/>
  <c r="AC360" i="10"/>
  <c r="AC311" i="10"/>
  <c r="E165" i="10"/>
  <c r="AC82" i="10"/>
  <c r="AC241" i="10"/>
  <c r="AC271" i="10"/>
  <c r="AC250" i="10"/>
  <c r="AC265" i="10"/>
  <c r="E151" i="10"/>
  <c r="N256" i="10"/>
  <c r="T269" i="10"/>
  <c r="AC269" i="10" s="1"/>
  <c r="AC305" i="10"/>
  <c r="AC216" i="10"/>
  <c r="AC313" i="10"/>
  <c r="AB346" i="10"/>
  <c r="AB348" i="10" s="1"/>
  <c r="AC320" i="10"/>
  <c r="AB75" i="10"/>
  <c r="AC239" i="10"/>
  <c r="AB242" i="10"/>
  <c r="S256" i="10"/>
  <c r="AC328" i="10"/>
  <c r="AC358" i="10"/>
  <c r="AA75" i="10"/>
  <c r="AC238" i="10"/>
  <c r="V256" i="10"/>
  <c r="P256" i="10"/>
  <c r="X256" i="10"/>
  <c r="AC304" i="10"/>
  <c r="AC324" i="10"/>
  <c r="AC326" i="10" s="1"/>
  <c r="AC338" i="10"/>
  <c r="AC344" i="10"/>
  <c r="AC226" i="10"/>
  <c r="AC246" i="10"/>
  <c r="AC194" i="10"/>
  <c r="AC189" i="10"/>
  <c r="AC193" i="10"/>
  <c r="AC260" i="10"/>
  <c r="V330" i="10"/>
  <c r="AC119" i="10"/>
  <c r="AA362" i="10"/>
  <c r="AB326" i="10"/>
  <c r="U330" i="10"/>
  <c r="AB322" i="10"/>
  <c r="AC314" i="10"/>
  <c r="AC315" i="10"/>
  <c r="J330" i="10"/>
  <c r="M330" i="10"/>
  <c r="AC309" i="10"/>
  <c r="K330" i="10"/>
  <c r="C330" i="10"/>
  <c r="P330" i="10"/>
  <c r="AC281" i="10"/>
  <c r="AC275" i="10"/>
  <c r="U289" i="10"/>
  <c r="J289" i="10"/>
  <c r="M256" i="10"/>
  <c r="Z256" i="10"/>
  <c r="I256" i="10"/>
  <c r="Q256" i="10"/>
  <c r="AC232" i="10"/>
  <c r="AC212" i="10"/>
  <c r="G234" i="10"/>
  <c r="O234" i="10"/>
  <c r="J234" i="10"/>
  <c r="AC209" i="10"/>
  <c r="E156" i="10"/>
  <c r="L146" i="10"/>
  <c r="L201" i="10" s="1"/>
  <c r="E133" i="10"/>
  <c r="U146" i="10"/>
  <c r="E129" i="10"/>
  <c r="V146" i="10"/>
  <c r="V201" i="10" s="1"/>
  <c r="F146" i="10"/>
  <c r="F201" i="10" s="1"/>
  <c r="AC77" i="10"/>
  <c r="E71" i="10"/>
  <c r="E59" i="10"/>
  <c r="E24" i="10"/>
  <c r="AC176" i="10"/>
  <c r="AC115" i="10"/>
  <c r="AC43" i="10"/>
  <c r="AC53" i="10"/>
  <c r="AC89" i="10"/>
  <c r="AC105" i="10"/>
  <c r="AC112" i="10"/>
  <c r="AC135" i="10"/>
  <c r="AC137" i="10"/>
  <c r="AC118" i="10"/>
  <c r="AC121" i="10"/>
  <c r="AC139" i="10"/>
  <c r="AC132" i="10"/>
  <c r="AC12" i="10"/>
  <c r="AC16" i="10"/>
  <c r="AC20" i="10"/>
  <c r="AC40" i="10"/>
  <c r="AC44" i="10"/>
  <c r="AC48" i="10"/>
  <c r="AC86" i="10"/>
  <c r="AC90" i="10"/>
  <c r="AC109" i="10"/>
  <c r="AC123" i="10"/>
  <c r="AC127" i="10"/>
  <c r="AA151" i="10"/>
  <c r="AC150" i="10"/>
  <c r="AC170" i="10"/>
  <c r="AC175" i="10"/>
  <c r="AC38" i="10"/>
  <c r="AC50" i="10"/>
  <c r="AC68" i="10"/>
  <c r="AC88" i="10"/>
  <c r="AC111" i="10"/>
  <c r="AC192" i="10"/>
  <c r="AC9" i="10"/>
  <c r="AC13" i="10"/>
  <c r="AC17" i="10"/>
  <c r="AC21" i="10"/>
  <c r="AC49" i="10"/>
  <c r="AC55" i="10"/>
  <c r="AC128" i="10"/>
  <c r="AC155" i="10"/>
  <c r="AC158" i="10"/>
  <c r="AC169" i="10"/>
  <c r="AC190" i="10"/>
  <c r="AC122" i="10"/>
  <c r="AC126" i="10"/>
  <c r="AC195" i="10"/>
  <c r="AB165" i="10"/>
  <c r="AC27" i="10"/>
  <c r="AC93" i="10"/>
  <c r="AC98" i="10"/>
  <c r="AC116" i="10"/>
  <c r="AB156" i="10"/>
  <c r="AC164" i="10"/>
  <c r="AA181" i="10"/>
  <c r="AC177" i="10"/>
  <c r="AC62" i="10"/>
  <c r="AC81" i="10"/>
  <c r="AC136" i="10"/>
  <c r="AC173" i="10"/>
  <c r="AC160" i="10"/>
  <c r="AC26" i="10"/>
  <c r="AC30" i="10"/>
  <c r="AC149" i="10"/>
  <c r="AC180" i="10"/>
  <c r="AC7" i="10"/>
  <c r="AC33" i="10"/>
  <c r="AC87" i="10"/>
  <c r="AC103" i="10"/>
  <c r="AC91" i="10"/>
  <c r="AB84" i="10"/>
  <c r="AC100" i="10"/>
  <c r="AC80" i="10"/>
  <c r="AC83" i="10"/>
  <c r="AC92" i="10"/>
  <c r="AC96" i="10"/>
  <c r="AC101" i="10"/>
  <c r="AC39" i="10"/>
  <c r="AC31" i="10"/>
  <c r="AB51" i="10"/>
  <c r="AB64" i="10"/>
  <c r="AA71" i="10"/>
  <c r="AA51" i="10"/>
  <c r="AC63" i="10"/>
  <c r="AC66" i="10"/>
  <c r="AC22" i="10"/>
  <c r="AC32" i="10"/>
  <c r="AC41" i="10"/>
  <c r="AC359" i="10"/>
  <c r="AC351" i="10"/>
  <c r="AC353" i="10"/>
  <c r="AC352" i="10"/>
  <c r="AC343" i="10"/>
  <c r="AC334" i="10"/>
  <c r="T326" i="10"/>
  <c r="E330" i="10"/>
  <c r="AA322" i="10"/>
  <c r="Q330" i="10"/>
  <c r="AC308" i="10"/>
  <c r="AB318" i="10"/>
  <c r="N330" i="10"/>
  <c r="AC306" i="10"/>
  <c r="AC307" i="10"/>
  <c r="L330" i="10"/>
  <c r="I330" i="10"/>
  <c r="Y330" i="10"/>
  <c r="AC296" i="10"/>
  <c r="AC285" i="10"/>
  <c r="AC283" i="10"/>
  <c r="AC284" i="10"/>
  <c r="M289" i="10"/>
  <c r="AC272" i="10"/>
  <c r="G289" i="10"/>
  <c r="O289" i="10"/>
  <c r="W289" i="10"/>
  <c r="I289" i="10"/>
  <c r="Q289" i="10"/>
  <c r="Y289" i="10"/>
  <c r="V289" i="10"/>
  <c r="AB269" i="10"/>
  <c r="R289" i="10"/>
  <c r="AA266" i="10"/>
  <c r="K289" i="10"/>
  <c r="C289" i="10"/>
  <c r="S289" i="10"/>
  <c r="AC261" i="10"/>
  <c r="H289" i="10"/>
  <c r="AB247" i="10"/>
  <c r="G256" i="10"/>
  <c r="T256" i="10"/>
  <c r="AC245" i="10"/>
  <c r="L256" i="10"/>
  <c r="U256" i="10"/>
  <c r="O256" i="10"/>
  <c r="W256" i="10"/>
  <c r="C256" i="10"/>
  <c r="AC230" i="10"/>
  <c r="AC228" i="10"/>
  <c r="AC214" i="10"/>
  <c r="U234" i="10"/>
  <c r="Y234" i="10"/>
  <c r="P234" i="10"/>
  <c r="M234" i="10"/>
  <c r="N234" i="10" s="1"/>
  <c r="X234" i="10"/>
  <c r="AC205" i="10"/>
  <c r="AB197" i="10"/>
  <c r="AC196" i="10"/>
  <c r="E197" i="10"/>
  <c r="AB181" i="10"/>
  <c r="AC167" i="10"/>
  <c r="AC171" i="10"/>
  <c r="AC178" i="10"/>
  <c r="AC168" i="10"/>
  <c r="AC172" i="10"/>
  <c r="E161" i="10"/>
  <c r="AB161" i="10"/>
  <c r="AC159" i="10"/>
  <c r="AA156" i="10"/>
  <c r="AC154" i="10"/>
  <c r="AC148" i="10"/>
  <c r="AC138" i="10"/>
  <c r="AC141" i="10"/>
  <c r="AA144" i="10"/>
  <c r="AC142" i="10"/>
  <c r="AC140" i="10"/>
  <c r="S146" i="10"/>
  <c r="S201" i="10" s="1"/>
  <c r="AB133" i="10"/>
  <c r="P146" i="10"/>
  <c r="P201" i="10" s="1"/>
  <c r="K146" i="10"/>
  <c r="AC124" i="10"/>
  <c r="AC125" i="10"/>
  <c r="I146" i="10"/>
  <c r="I201" i="10" s="1"/>
  <c r="R146" i="10"/>
  <c r="R201" i="10" s="1"/>
  <c r="M146" i="10"/>
  <c r="M201" i="10" s="1"/>
  <c r="AC113" i="10"/>
  <c r="AC114" i="10"/>
  <c r="AC117" i="10"/>
  <c r="AC120" i="10"/>
  <c r="X146" i="10"/>
  <c r="X201" i="10" s="1"/>
  <c r="AC104" i="10"/>
  <c r="AC99" i="10"/>
  <c r="AC95" i="10"/>
  <c r="AC74" i="10"/>
  <c r="AC75" i="10" s="1"/>
  <c r="AC69" i="10"/>
  <c r="AB71" i="10"/>
  <c r="AC70" i="10"/>
  <c r="E64" i="10"/>
  <c r="AC61" i="10"/>
  <c r="AC54" i="10"/>
  <c r="AC58" i="10"/>
  <c r="AA45" i="10"/>
  <c r="AB45" i="10"/>
  <c r="AC36" i="10"/>
  <c r="AB34" i="10"/>
  <c r="AA34" i="10"/>
  <c r="AC28" i="10"/>
  <c r="AC15" i="10"/>
  <c r="AC19" i="10"/>
  <c r="AC8" i="10"/>
  <c r="AC23" i="10"/>
  <c r="AC14" i="10"/>
  <c r="AC11" i="10"/>
  <c r="AC18" i="10"/>
  <c r="H146" i="10"/>
  <c r="H201" i="10" s="1"/>
  <c r="H330" i="10"/>
  <c r="AC336" i="10"/>
  <c r="AB106" i="10"/>
  <c r="AA161" i="10"/>
  <c r="AA197" i="10"/>
  <c r="AA206" i="10"/>
  <c r="W330" i="10"/>
  <c r="F330" i="10"/>
  <c r="AA24" i="10"/>
  <c r="AC42" i="10"/>
  <c r="E45" i="10"/>
  <c r="AC47" i="10"/>
  <c r="AC110" i="10"/>
  <c r="AC143" i="10"/>
  <c r="J146" i="10"/>
  <c r="J201" i="10" s="1"/>
  <c r="C146" i="10"/>
  <c r="AB151" i="10"/>
  <c r="AC163" i="10"/>
  <c r="AA165" i="10"/>
  <c r="T206" i="10"/>
  <c r="AC206" i="10" s="1"/>
  <c r="R234" i="10"/>
  <c r="T234" i="10" s="1"/>
  <c r="AC208" i="10"/>
  <c r="J256" i="10"/>
  <c r="AA247" i="10"/>
  <c r="AC254" i="10"/>
  <c r="AC264" i="10"/>
  <c r="AB266" i="10"/>
  <c r="X330" i="10"/>
  <c r="AC317" i="10"/>
  <c r="AB144" i="10"/>
  <c r="AC79" i="10"/>
  <c r="AA84" i="10"/>
  <c r="AC153" i="10"/>
  <c r="AC5" i="10"/>
  <c r="N129" i="10"/>
  <c r="N146" i="10" s="1"/>
  <c r="N201" i="10" s="1"/>
  <c r="W129" i="10"/>
  <c r="W146" i="10" s="1"/>
  <c r="AA242" i="10"/>
  <c r="AC249" i="10"/>
  <c r="AC262" i="10"/>
  <c r="E289" i="10"/>
  <c r="T318" i="10"/>
  <c r="AC6" i="10"/>
  <c r="U201" i="10"/>
  <c r="E34" i="10"/>
  <c r="AB59" i="10"/>
  <c r="AC56" i="10"/>
  <c r="AA106" i="10"/>
  <c r="Q129" i="10"/>
  <c r="Q146" i="10" s="1"/>
  <c r="AA129" i="10"/>
  <c r="D146" i="10"/>
  <c r="D201" i="10" s="1"/>
  <c r="D256" i="10"/>
  <c r="F289" i="10"/>
  <c r="N289" i="10"/>
  <c r="P289" i="10"/>
  <c r="AA273" i="10"/>
  <c r="R330" i="10"/>
  <c r="AA354" i="10"/>
  <c r="AB362" i="10"/>
  <c r="AC357" i="10"/>
  <c r="AA59" i="10"/>
  <c r="AB24" i="10"/>
  <c r="W106" i="10"/>
  <c r="AB129" i="10"/>
  <c r="Q151" i="10"/>
  <c r="AA210" i="10"/>
  <c r="E256" i="10"/>
  <c r="AB262" i="10"/>
  <c r="AB273" i="10"/>
  <c r="AC293" i="10"/>
  <c r="S330" i="10"/>
  <c r="Z318" i="10"/>
  <c r="Z330" i="10" s="1"/>
  <c r="AA326" i="10"/>
  <c r="AC57" i="10"/>
  <c r="AC102" i="10"/>
  <c r="AC108" i="10"/>
  <c r="AA133" i="10"/>
  <c r="AC131" i="10"/>
  <c r="Y146" i="10"/>
  <c r="Y201" i="10" s="1"/>
  <c r="AC199" i="10"/>
  <c r="AB210" i="10"/>
  <c r="X289" i="10"/>
  <c r="Z273" i="10"/>
  <c r="AC273" i="10" s="1"/>
  <c r="AC294" i="10"/>
  <c r="D330" i="10"/>
  <c r="AC303" i="10"/>
  <c r="AA318" i="10"/>
  <c r="AC342" i="10"/>
  <c r="AA346" i="10"/>
  <c r="AA348" i="10" s="1"/>
  <c r="T129" i="10"/>
  <c r="T146" i="10" s="1"/>
  <c r="T201" i="10" s="1"/>
  <c r="Z146" i="10"/>
  <c r="Z201" i="10" s="1"/>
  <c r="AB206" i="10"/>
  <c r="V234" i="10"/>
  <c r="G330" i="10"/>
  <c r="O330" i="10"/>
  <c r="AA262" i="10"/>
  <c r="AC10" i="10"/>
  <c r="AA64" i="10"/>
  <c r="AC94" i="10"/>
  <c r="G146" i="10"/>
  <c r="G201" i="10" s="1"/>
  <c r="O146" i="10"/>
  <c r="O201" i="10" s="1"/>
  <c r="AC179" i="10"/>
  <c r="AC191" i="10"/>
  <c r="F234" i="10"/>
  <c r="T210" i="10"/>
  <c r="AC222" i="10"/>
  <c r="H242" i="10"/>
  <c r="H256" i="10" s="1"/>
  <c r="R256" i="10"/>
  <c r="D289" i="10"/>
  <c r="L289" i="10"/>
  <c r="AC279" i="10"/>
  <c r="AC310" i="10"/>
  <c r="AC321" i="10"/>
  <c r="AA269" i="10"/>
  <c r="AB354" i="10"/>
  <c r="AC361" i="10"/>
  <c r="Y103" i="7"/>
  <c r="Z103" i="7" s="1"/>
  <c r="X103" i="7"/>
  <c r="V103" i="7"/>
  <c r="U103" i="7"/>
  <c r="W103" i="7"/>
  <c r="S103" i="7"/>
  <c r="R103" i="7"/>
  <c r="T103" i="7"/>
  <c r="P103" i="7"/>
  <c r="Q103" i="7" s="1"/>
  <c r="O103" i="7"/>
  <c r="M103" i="7"/>
  <c r="N103" i="7"/>
  <c r="L103" i="7"/>
  <c r="J103" i="7"/>
  <c r="I103" i="7"/>
  <c r="K103" i="7" s="1"/>
  <c r="G103" i="7"/>
  <c r="F103" i="7"/>
  <c r="H103" i="7"/>
  <c r="E103" i="7"/>
  <c r="D103" i="7"/>
  <c r="C103" i="7"/>
  <c r="C88" i="7"/>
  <c r="C86" i="7"/>
  <c r="C66" i="7"/>
  <c r="C57" i="7"/>
  <c r="C42" i="7"/>
  <c r="C37" i="7"/>
  <c r="C26" i="7"/>
  <c r="C20" i="7"/>
  <c r="C48" i="7"/>
  <c r="C167" i="7"/>
  <c r="V316" i="7"/>
  <c r="U316" i="7"/>
  <c r="S316" i="7"/>
  <c r="R316" i="7"/>
  <c r="P316" i="7"/>
  <c r="O316" i="7"/>
  <c r="M316" i="7"/>
  <c r="L316" i="7"/>
  <c r="J316" i="7"/>
  <c r="I316" i="7"/>
  <c r="G316" i="7"/>
  <c r="F316" i="7"/>
  <c r="D316" i="7"/>
  <c r="C316" i="7"/>
  <c r="V311" i="7"/>
  <c r="U311" i="7"/>
  <c r="S311" i="7"/>
  <c r="R311" i="7"/>
  <c r="T311" i="7"/>
  <c r="P311" i="7"/>
  <c r="O311" i="7"/>
  <c r="M311" i="7"/>
  <c r="L311" i="7"/>
  <c r="J311" i="7"/>
  <c r="I311" i="7"/>
  <c r="G311" i="7"/>
  <c r="F311" i="7"/>
  <c r="H311" i="7"/>
  <c r="D311" i="7"/>
  <c r="C311" i="7"/>
  <c r="V298" i="7"/>
  <c r="U298" i="7"/>
  <c r="S298" i="7"/>
  <c r="R298" i="7"/>
  <c r="P298" i="7"/>
  <c r="O298" i="7"/>
  <c r="M298" i="7"/>
  <c r="L298" i="7"/>
  <c r="J298" i="7"/>
  <c r="I298" i="7"/>
  <c r="G298" i="7"/>
  <c r="F298" i="7"/>
  <c r="D298" i="7"/>
  <c r="C298" i="7"/>
  <c r="V297" i="7"/>
  <c r="V304" i="7"/>
  <c r="U297" i="7"/>
  <c r="S297" i="7"/>
  <c r="S304" i="7" s="1"/>
  <c r="S318" i="7" s="1"/>
  <c r="R297" i="7"/>
  <c r="R304" i="7" s="1"/>
  <c r="P297" i="7"/>
  <c r="P304" i="7" s="1"/>
  <c r="P318" i="7" s="1"/>
  <c r="Q318" i="7" s="1"/>
  <c r="O297" i="7"/>
  <c r="M297" i="7"/>
  <c r="M304" i="7"/>
  <c r="L297" i="7"/>
  <c r="J297" i="7"/>
  <c r="J304" i="7" s="1"/>
  <c r="J318" i="7" s="1"/>
  <c r="I297" i="7"/>
  <c r="G297" i="7"/>
  <c r="G304" i="7"/>
  <c r="F297" i="7"/>
  <c r="F304" i="7"/>
  <c r="D297" i="7"/>
  <c r="D304" i="7"/>
  <c r="C297" i="7"/>
  <c r="C304" i="7"/>
  <c r="V284" i="7"/>
  <c r="U284" i="7"/>
  <c r="S284" i="7"/>
  <c r="R284" i="7"/>
  <c r="P284" i="7"/>
  <c r="O284" i="7"/>
  <c r="M284" i="7"/>
  <c r="L284" i="7"/>
  <c r="J284" i="7"/>
  <c r="I284" i="7"/>
  <c r="G284" i="7"/>
  <c r="F284" i="7"/>
  <c r="D284" i="7"/>
  <c r="C284" i="7"/>
  <c r="V280" i="7"/>
  <c r="U280" i="7"/>
  <c r="S280" i="7"/>
  <c r="R280" i="7"/>
  <c r="P280" i="7"/>
  <c r="O280" i="7"/>
  <c r="M280" i="7"/>
  <c r="L280" i="7"/>
  <c r="J280" i="7"/>
  <c r="I280" i="7"/>
  <c r="G280" i="7"/>
  <c r="F280" i="7"/>
  <c r="D280" i="7"/>
  <c r="C280" i="7"/>
  <c r="V276" i="7"/>
  <c r="U276" i="7"/>
  <c r="S276" i="7"/>
  <c r="R276" i="7"/>
  <c r="P276" i="7"/>
  <c r="O276" i="7"/>
  <c r="M276" i="7"/>
  <c r="L276" i="7"/>
  <c r="J276" i="7"/>
  <c r="I276" i="7"/>
  <c r="G276" i="7"/>
  <c r="F276" i="7"/>
  <c r="D276" i="7"/>
  <c r="C276" i="7"/>
  <c r="V265" i="7"/>
  <c r="U265" i="7"/>
  <c r="S265" i="7"/>
  <c r="R265" i="7"/>
  <c r="P265" i="7"/>
  <c r="O265" i="7"/>
  <c r="M265" i="7"/>
  <c r="L265" i="7"/>
  <c r="J265" i="7"/>
  <c r="I265" i="7"/>
  <c r="G265" i="7"/>
  <c r="F265" i="7"/>
  <c r="D265" i="7"/>
  <c r="C265" i="7"/>
  <c r="V240" i="7"/>
  <c r="U240" i="7"/>
  <c r="S240" i="7"/>
  <c r="R240" i="7"/>
  <c r="P240" i="7"/>
  <c r="O240" i="7"/>
  <c r="M240" i="7"/>
  <c r="L240" i="7"/>
  <c r="J240" i="7"/>
  <c r="I240" i="7"/>
  <c r="K240" i="7" s="1"/>
  <c r="G240" i="7"/>
  <c r="F240" i="7"/>
  <c r="D240" i="7"/>
  <c r="C240" i="7"/>
  <c r="V236" i="7"/>
  <c r="U236" i="7"/>
  <c r="S236" i="7"/>
  <c r="R236" i="7"/>
  <c r="P236" i="7"/>
  <c r="O236" i="7"/>
  <c r="M236" i="7"/>
  <c r="L236" i="7"/>
  <c r="J236" i="7"/>
  <c r="I236" i="7"/>
  <c r="G236" i="7"/>
  <c r="F236" i="7"/>
  <c r="D236" i="7"/>
  <c r="C236" i="7"/>
  <c r="V230" i="7"/>
  <c r="U230" i="7"/>
  <c r="S230" i="7"/>
  <c r="R230" i="7"/>
  <c r="P230" i="7"/>
  <c r="O230" i="7"/>
  <c r="M230" i="7"/>
  <c r="L230" i="7"/>
  <c r="J230" i="7"/>
  <c r="I230" i="7"/>
  <c r="G230" i="7"/>
  <c r="F230" i="7"/>
  <c r="D230" i="7"/>
  <c r="C230" i="7"/>
  <c r="C250" i="7" s="1"/>
  <c r="X212" i="7"/>
  <c r="V217" i="7"/>
  <c r="U217" i="7"/>
  <c r="S217" i="7"/>
  <c r="R217" i="7"/>
  <c r="P217" i="7"/>
  <c r="O217" i="7"/>
  <c r="M217" i="7"/>
  <c r="L217" i="7"/>
  <c r="J217" i="7"/>
  <c r="I217" i="7"/>
  <c r="G217" i="7"/>
  <c r="F217" i="7"/>
  <c r="D217" i="7"/>
  <c r="C217" i="7"/>
  <c r="E217" i="7" s="1"/>
  <c r="V210" i="7"/>
  <c r="U210" i="7"/>
  <c r="W210" i="7" s="1"/>
  <c r="S210" i="7"/>
  <c r="R210" i="7"/>
  <c r="P210" i="7"/>
  <c r="O210" i="7"/>
  <c r="M210" i="7"/>
  <c r="L210" i="7"/>
  <c r="N210" i="7" s="1"/>
  <c r="J210" i="7"/>
  <c r="I210" i="7"/>
  <c r="K210" i="7"/>
  <c r="G210" i="7"/>
  <c r="F210" i="7"/>
  <c r="D210" i="7"/>
  <c r="C210" i="7"/>
  <c r="X182" i="7"/>
  <c r="V180" i="7"/>
  <c r="U180" i="7"/>
  <c r="W180" i="7"/>
  <c r="S180" i="7"/>
  <c r="R180" i="7"/>
  <c r="P180" i="7"/>
  <c r="O180" i="7"/>
  <c r="M180" i="7"/>
  <c r="L180" i="7"/>
  <c r="J180" i="7"/>
  <c r="I180" i="7"/>
  <c r="G180" i="7"/>
  <c r="F180" i="7"/>
  <c r="D180" i="7"/>
  <c r="C180" i="7"/>
  <c r="V176" i="7"/>
  <c r="U176" i="7"/>
  <c r="S176" i="7"/>
  <c r="R176" i="7"/>
  <c r="P176" i="7"/>
  <c r="O176" i="7"/>
  <c r="M176" i="7"/>
  <c r="L176" i="7"/>
  <c r="J176" i="7"/>
  <c r="I176" i="7"/>
  <c r="G176" i="7"/>
  <c r="F176" i="7"/>
  <c r="F202" i="7"/>
  <c r="D176" i="7"/>
  <c r="C176" i="7"/>
  <c r="V167" i="7"/>
  <c r="U167" i="7"/>
  <c r="S167" i="7"/>
  <c r="R167" i="7"/>
  <c r="P167" i="7"/>
  <c r="O167" i="7"/>
  <c r="M167" i="7"/>
  <c r="L167" i="7"/>
  <c r="J167" i="7"/>
  <c r="I167" i="7"/>
  <c r="G167" i="7"/>
  <c r="F167" i="7"/>
  <c r="D167" i="7"/>
  <c r="V151" i="7"/>
  <c r="U151" i="7"/>
  <c r="S151" i="7"/>
  <c r="R151" i="7"/>
  <c r="P151" i="7"/>
  <c r="O151" i="7"/>
  <c r="M151" i="7"/>
  <c r="L151" i="7"/>
  <c r="J151" i="7"/>
  <c r="I151" i="7"/>
  <c r="G151" i="7"/>
  <c r="F151" i="7"/>
  <c r="D151" i="7"/>
  <c r="C151" i="7"/>
  <c r="V144" i="7"/>
  <c r="U144" i="7"/>
  <c r="S144" i="7"/>
  <c r="R144" i="7"/>
  <c r="P144" i="7"/>
  <c r="O144" i="7"/>
  <c r="M144" i="7"/>
  <c r="L144" i="7"/>
  <c r="J144" i="7"/>
  <c r="I144" i="7"/>
  <c r="G144" i="7"/>
  <c r="F144" i="7"/>
  <c r="D144" i="7"/>
  <c r="C144" i="7"/>
  <c r="V140" i="7"/>
  <c r="U140" i="7"/>
  <c r="S140" i="7"/>
  <c r="R140" i="7"/>
  <c r="P140" i="7"/>
  <c r="O140" i="7"/>
  <c r="M140" i="7"/>
  <c r="L140" i="7"/>
  <c r="J140" i="7"/>
  <c r="I140" i="7"/>
  <c r="G140" i="7"/>
  <c r="F140" i="7"/>
  <c r="D140" i="7"/>
  <c r="C140" i="7"/>
  <c r="Y132" i="7"/>
  <c r="X132" i="7"/>
  <c r="V136" i="7"/>
  <c r="U136" i="7"/>
  <c r="S136" i="7"/>
  <c r="R136" i="7"/>
  <c r="P136" i="7"/>
  <c r="O136" i="7"/>
  <c r="M136" i="7"/>
  <c r="L136" i="7"/>
  <c r="J136" i="7"/>
  <c r="I136" i="7"/>
  <c r="G136" i="7"/>
  <c r="F136" i="7"/>
  <c r="D136" i="7"/>
  <c r="C136" i="7"/>
  <c r="V128" i="7"/>
  <c r="U128" i="7"/>
  <c r="S128" i="7"/>
  <c r="R128" i="7"/>
  <c r="P128" i="7"/>
  <c r="O128" i="7"/>
  <c r="M128" i="7"/>
  <c r="L128" i="7"/>
  <c r="J128" i="7"/>
  <c r="I128" i="7"/>
  <c r="G128" i="7"/>
  <c r="F128" i="7"/>
  <c r="D128" i="7"/>
  <c r="C128" i="7"/>
  <c r="V86" i="7"/>
  <c r="U86" i="7"/>
  <c r="S86" i="7"/>
  <c r="R86" i="7"/>
  <c r="P86" i="7"/>
  <c r="O86" i="7"/>
  <c r="M86" i="7"/>
  <c r="L86" i="7"/>
  <c r="J86" i="7"/>
  <c r="I86" i="7"/>
  <c r="G86" i="7"/>
  <c r="F86" i="7"/>
  <c r="D86" i="7"/>
  <c r="V66" i="7"/>
  <c r="U66" i="7"/>
  <c r="S66" i="7"/>
  <c r="R66" i="7"/>
  <c r="P66" i="7"/>
  <c r="O66" i="7"/>
  <c r="M66" i="7"/>
  <c r="L66" i="7"/>
  <c r="J66" i="7"/>
  <c r="I66" i="7"/>
  <c r="G66" i="7"/>
  <c r="F66" i="7"/>
  <c r="D66" i="7"/>
  <c r="V61" i="7"/>
  <c r="U61" i="7"/>
  <c r="S61" i="7"/>
  <c r="R61" i="7"/>
  <c r="P61" i="7"/>
  <c r="O61" i="7"/>
  <c r="M61" i="7"/>
  <c r="L61" i="7"/>
  <c r="J61" i="7"/>
  <c r="I61" i="7"/>
  <c r="G61" i="7"/>
  <c r="F61" i="7"/>
  <c r="D61" i="7"/>
  <c r="C61" i="7"/>
  <c r="V57" i="7"/>
  <c r="U57" i="7"/>
  <c r="S57" i="7"/>
  <c r="R57" i="7"/>
  <c r="P57" i="7"/>
  <c r="O57" i="7"/>
  <c r="M57" i="7"/>
  <c r="L57" i="7"/>
  <c r="J57" i="7"/>
  <c r="I57" i="7"/>
  <c r="G57" i="7"/>
  <c r="F57" i="7"/>
  <c r="D57" i="7"/>
  <c r="V48" i="7"/>
  <c r="U48" i="7"/>
  <c r="S48" i="7"/>
  <c r="R48" i="7"/>
  <c r="P48" i="7"/>
  <c r="O48" i="7"/>
  <c r="M48" i="7"/>
  <c r="L48" i="7"/>
  <c r="J48" i="7"/>
  <c r="I48" i="7"/>
  <c r="G48" i="7"/>
  <c r="F48" i="7"/>
  <c r="D48" i="7"/>
  <c r="V42" i="7"/>
  <c r="U42" i="7"/>
  <c r="S42" i="7"/>
  <c r="R42" i="7"/>
  <c r="P42" i="7"/>
  <c r="O42" i="7"/>
  <c r="M42" i="7"/>
  <c r="L42" i="7"/>
  <c r="J42" i="7"/>
  <c r="I42" i="7"/>
  <c r="G42" i="7"/>
  <c r="F42" i="7"/>
  <c r="D42" i="7"/>
  <c r="V37" i="7"/>
  <c r="U37" i="7"/>
  <c r="S37" i="7"/>
  <c r="R37" i="7"/>
  <c r="P37" i="7"/>
  <c r="O37" i="7"/>
  <c r="M37" i="7"/>
  <c r="L37" i="7"/>
  <c r="J37" i="7"/>
  <c r="I37" i="7"/>
  <c r="G37" i="7"/>
  <c r="F37" i="7"/>
  <c r="D37" i="7"/>
  <c r="V26" i="7"/>
  <c r="U26" i="7"/>
  <c r="S26" i="7"/>
  <c r="R26" i="7"/>
  <c r="P26" i="7"/>
  <c r="O26" i="7"/>
  <c r="M26" i="7"/>
  <c r="L26" i="7"/>
  <c r="J26" i="7"/>
  <c r="I26" i="7"/>
  <c r="G26" i="7"/>
  <c r="F26" i="7"/>
  <c r="D26" i="7"/>
  <c r="V20" i="7"/>
  <c r="U20" i="7"/>
  <c r="S20" i="7"/>
  <c r="R20" i="7"/>
  <c r="P20" i="7"/>
  <c r="O20" i="7"/>
  <c r="M20" i="7"/>
  <c r="L20" i="7"/>
  <c r="J20" i="7"/>
  <c r="I20" i="7"/>
  <c r="G20" i="7"/>
  <c r="F20" i="7"/>
  <c r="D20" i="7"/>
  <c r="Y315" i="7"/>
  <c r="X315" i="7"/>
  <c r="Y314" i="7"/>
  <c r="X314" i="7"/>
  <c r="Y310" i="7"/>
  <c r="X310" i="7"/>
  <c r="Y309" i="7"/>
  <c r="X309" i="7"/>
  <c r="Y308" i="7"/>
  <c r="X308" i="7"/>
  <c r="Y307" i="7"/>
  <c r="X307" i="7"/>
  <c r="Y302" i="7"/>
  <c r="X302" i="7"/>
  <c r="Y301" i="7"/>
  <c r="X301" i="7"/>
  <c r="Y300" i="7"/>
  <c r="X300" i="7"/>
  <c r="Y299" i="7"/>
  <c r="X299" i="7"/>
  <c r="Y295" i="7"/>
  <c r="X295" i="7"/>
  <c r="Y293" i="7"/>
  <c r="X293" i="7"/>
  <c r="Y291" i="7"/>
  <c r="X291" i="7"/>
  <c r="Y289" i="7"/>
  <c r="X289" i="7"/>
  <c r="Y283" i="7"/>
  <c r="X283" i="7"/>
  <c r="Y282" i="7"/>
  <c r="X282" i="7"/>
  <c r="Y279" i="7"/>
  <c r="X279" i="7"/>
  <c r="Y278" i="7"/>
  <c r="X278" i="7"/>
  <c r="Y275" i="7"/>
  <c r="X275" i="7"/>
  <c r="Y274" i="7"/>
  <c r="X274" i="7"/>
  <c r="Y273" i="7"/>
  <c r="X273" i="7"/>
  <c r="Y272" i="7"/>
  <c r="X272" i="7"/>
  <c r="Y271" i="7"/>
  <c r="X271" i="7"/>
  <c r="Y270" i="7"/>
  <c r="X270" i="7"/>
  <c r="Y269" i="7"/>
  <c r="X269" i="7"/>
  <c r="Y268" i="7"/>
  <c r="X268" i="7"/>
  <c r="Y267" i="7"/>
  <c r="X267" i="7"/>
  <c r="Y261" i="7"/>
  <c r="X261" i="7"/>
  <c r="Y264" i="7"/>
  <c r="X264" i="7"/>
  <c r="Y263" i="7"/>
  <c r="X263" i="7"/>
  <c r="Y259" i="7"/>
  <c r="X259" i="7"/>
  <c r="Y257" i="7"/>
  <c r="X257" i="7"/>
  <c r="Y256" i="7"/>
  <c r="X256" i="7"/>
  <c r="Y249" i="7"/>
  <c r="X249" i="7"/>
  <c r="Y248" i="7"/>
  <c r="X248" i="7"/>
  <c r="Y246" i="7"/>
  <c r="X246" i="7"/>
  <c r="Y244" i="7"/>
  <c r="X244" i="7"/>
  <c r="Y242" i="7"/>
  <c r="X242" i="7"/>
  <c r="Y239" i="7"/>
  <c r="X239" i="7"/>
  <c r="Y238" i="7"/>
  <c r="X238" i="7"/>
  <c r="Y235" i="7"/>
  <c r="X235" i="7"/>
  <c r="Y234" i="7"/>
  <c r="X234" i="7"/>
  <c r="Y232" i="7"/>
  <c r="X232" i="7"/>
  <c r="Y229" i="7"/>
  <c r="X229" i="7"/>
  <c r="Y228" i="7"/>
  <c r="X228" i="7"/>
  <c r="Y227" i="7"/>
  <c r="X227" i="7"/>
  <c r="Y222" i="7"/>
  <c r="X222" i="7"/>
  <c r="Y221" i="7"/>
  <c r="X221" i="7"/>
  <c r="Y219" i="7"/>
  <c r="X219" i="7"/>
  <c r="Y216" i="7"/>
  <c r="X216" i="7"/>
  <c r="Y215" i="7"/>
  <c r="X215" i="7"/>
  <c r="Y214" i="7"/>
  <c r="X214" i="7"/>
  <c r="Y213" i="7"/>
  <c r="X213" i="7"/>
  <c r="Y212" i="7"/>
  <c r="Y209" i="7"/>
  <c r="X209" i="7"/>
  <c r="Z209" i="7" s="1"/>
  <c r="Y208" i="7"/>
  <c r="X208" i="7"/>
  <c r="Y207" i="7"/>
  <c r="X207" i="7"/>
  <c r="Y196" i="7"/>
  <c r="X196" i="7"/>
  <c r="Y200" i="7"/>
  <c r="X200" i="7"/>
  <c r="Z200" i="7"/>
  <c r="Y198" i="7"/>
  <c r="X198" i="7"/>
  <c r="Y194" i="7"/>
  <c r="X194" i="7"/>
  <c r="Y192" i="7"/>
  <c r="X192" i="7"/>
  <c r="Y190" i="7"/>
  <c r="X190" i="7"/>
  <c r="Z190" i="7" s="1"/>
  <c r="Y188" i="7"/>
  <c r="X188" i="7"/>
  <c r="Y186" i="7"/>
  <c r="X186" i="7"/>
  <c r="Y184" i="7"/>
  <c r="X184" i="7"/>
  <c r="Y182" i="7"/>
  <c r="Y179" i="7"/>
  <c r="X179" i="7"/>
  <c r="Y178" i="7"/>
  <c r="X178" i="7"/>
  <c r="Y175" i="7"/>
  <c r="X175" i="7"/>
  <c r="Y174" i="7"/>
  <c r="X174" i="7"/>
  <c r="Y148" i="7"/>
  <c r="X148" i="7"/>
  <c r="Y135" i="7"/>
  <c r="X135" i="7"/>
  <c r="Y134" i="7"/>
  <c r="X134" i="7"/>
  <c r="Y130" i="7"/>
  <c r="X130" i="7"/>
  <c r="X68" i="7"/>
  <c r="Y68" i="7"/>
  <c r="X70" i="7"/>
  <c r="Y70" i="7"/>
  <c r="X74" i="7"/>
  <c r="Y74" i="7"/>
  <c r="X77" i="7"/>
  <c r="Y77" i="7"/>
  <c r="X78" i="7"/>
  <c r="Y78" i="7"/>
  <c r="X79" i="7"/>
  <c r="Y79" i="7"/>
  <c r="X80" i="7"/>
  <c r="Y80" i="7"/>
  <c r="X61" i="7"/>
  <c r="Y56" i="7"/>
  <c r="X56" i="7"/>
  <c r="Y51" i="7"/>
  <c r="X51" i="7"/>
  <c r="Z51" i="7"/>
  <c r="Y41" i="7"/>
  <c r="X41" i="7"/>
  <c r="Y35" i="7"/>
  <c r="X35" i="7"/>
  <c r="Y34" i="7"/>
  <c r="X34" i="7"/>
  <c r="Y33" i="7"/>
  <c r="X33" i="7"/>
  <c r="Y26" i="7"/>
  <c r="X26" i="7"/>
  <c r="Y61" i="7"/>
  <c r="Y95" i="7"/>
  <c r="X95" i="7"/>
  <c r="Y94" i="7"/>
  <c r="Y118" i="7" s="1"/>
  <c r="X94" i="7"/>
  <c r="X118" i="7" s="1"/>
  <c r="Z118" i="7" s="1"/>
  <c r="V88" i="7"/>
  <c r="V118" i="7" s="1"/>
  <c r="U88" i="7"/>
  <c r="S88" i="7"/>
  <c r="S118" i="7"/>
  <c r="R88" i="7"/>
  <c r="P88" i="7"/>
  <c r="O88" i="7"/>
  <c r="M88" i="7"/>
  <c r="M118" i="7" s="1"/>
  <c r="L88" i="7"/>
  <c r="J88" i="7"/>
  <c r="J118" i="7"/>
  <c r="I88" i="7"/>
  <c r="F88" i="7"/>
  <c r="F118" i="7" s="1"/>
  <c r="G88" i="7"/>
  <c r="G118" i="7" s="1"/>
  <c r="G169" i="7" s="1"/>
  <c r="G318" i="7" s="1"/>
  <c r="D88" i="7"/>
  <c r="D118" i="7" s="1"/>
  <c r="AB178" i="9"/>
  <c r="AA178" i="9"/>
  <c r="AC178" i="9" s="1"/>
  <c r="AB124" i="9"/>
  <c r="AB132" i="9" s="1"/>
  <c r="E111" i="9"/>
  <c r="H111" i="9"/>
  <c r="K111" i="9"/>
  <c r="N111" i="9"/>
  <c r="Q111" i="9"/>
  <c r="T111" i="9"/>
  <c r="W111" i="9"/>
  <c r="Z111" i="9"/>
  <c r="U118" i="7"/>
  <c r="P118" i="7"/>
  <c r="O118" i="7"/>
  <c r="C118" i="7"/>
  <c r="C169" i="7"/>
  <c r="Y176" i="7"/>
  <c r="Z174" i="7"/>
  <c r="Z234" i="7"/>
  <c r="Z268" i="7"/>
  <c r="Z307" i="7"/>
  <c r="H128" i="7"/>
  <c r="T128" i="7"/>
  <c r="N61" i="7"/>
  <c r="E66" i="7"/>
  <c r="Z132" i="7"/>
  <c r="K167" i="7"/>
  <c r="Q180" i="7"/>
  <c r="E240" i="7"/>
  <c r="K88" i="7"/>
  <c r="H86" i="7"/>
  <c r="T86" i="7"/>
  <c r="Z184" i="7"/>
  <c r="Z192" i="7"/>
  <c r="Z196" i="7"/>
  <c r="E210" i="7"/>
  <c r="Q210" i="7"/>
  <c r="Z244" i="7"/>
  <c r="Z221" i="7"/>
  <c r="Z229" i="7"/>
  <c r="L250" i="7"/>
  <c r="Z80" i="7"/>
  <c r="E26" i="7"/>
  <c r="Y276" i="7"/>
  <c r="Y316" i="7"/>
  <c r="Z74" i="7"/>
  <c r="Z68" i="7"/>
  <c r="Z310" i="7"/>
  <c r="J223" i="7"/>
  <c r="V223" i="7"/>
  <c r="E236" i="7"/>
  <c r="Q236" i="7"/>
  <c r="N276" i="7"/>
  <c r="D250" i="7"/>
  <c r="Z134" i="7"/>
  <c r="Z175" i="7"/>
  <c r="X316" i="7"/>
  <c r="N20" i="7"/>
  <c r="H167" i="7"/>
  <c r="N180" i="7"/>
  <c r="D223" i="7"/>
  <c r="P223" i="7"/>
  <c r="H230" i="7"/>
  <c r="K236" i="7"/>
  <c r="W236" i="7"/>
  <c r="E265" i="7"/>
  <c r="H276" i="7"/>
  <c r="N284" i="7"/>
  <c r="Y236" i="7"/>
  <c r="Y265" i="7"/>
  <c r="Z270" i="7"/>
  <c r="Z274" i="7"/>
  <c r="Z282" i="7"/>
  <c r="Z293" i="7"/>
  <c r="G223" i="7"/>
  <c r="S223" i="7"/>
  <c r="Y280" i="7"/>
  <c r="Y180" i="7"/>
  <c r="N176" i="7"/>
  <c r="H210" i="7"/>
  <c r="T210" i="7"/>
  <c r="K217" i="7"/>
  <c r="W217" i="7"/>
  <c r="J250" i="7"/>
  <c r="G286" i="7"/>
  <c r="S286" i="7"/>
  <c r="D286" i="7"/>
  <c r="P286" i="7"/>
  <c r="X144" i="7"/>
  <c r="E136" i="7"/>
  <c r="Q136" i="7"/>
  <c r="H37" i="7"/>
  <c r="T37" i="7"/>
  <c r="Q26" i="7"/>
  <c r="N316" i="7"/>
  <c r="E316" i="7"/>
  <c r="T316" i="7"/>
  <c r="X311" i="7"/>
  <c r="N311" i="7"/>
  <c r="Y311" i="7"/>
  <c r="E311" i="7"/>
  <c r="Q311" i="7"/>
  <c r="E298" i="7"/>
  <c r="X298" i="7"/>
  <c r="Q297" i="7"/>
  <c r="Y298" i="7"/>
  <c r="W298" i="7"/>
  <c r="K297" i="7"/>
  <c r="W297" i="7"/>
  <c r="N298" i="7"/>
  <c r="O304" i="7"/>
  <c r="Q304" i="7" s="1"/>
  <c r="T298" i="7"/>
  <c r="Z291" i="7"/>
  <c r="Z289" i="7"/>
  <c r="E304" i="7"/>
  <c r="Y284" i="7"/>
  <c r="K284" i="7"/>
  <c r="W284" i="7"/>
  <c r="E284" i="7"/>
  <c r="Q284" i="7"/>
  <c r="H280" i="7"/>
  <c r="Z278" i="7"/>
  <c r="E276" i="7"/>
  <c r="Z273" i="7"/>
  <c r="K276" i="7"/>
  <c r="W276" i="7"/>
  <c r="N265" i="7"/>
  <c r="J286" i="7"/>
  <c r="V286" i="7"/>
  <c r="X265" i="7"/>
  <c r="H265" i="7"/>
  <c r="K265" i="7"/>
  <c r="W265" i="7"/>
  <c r="C286" i="7"/>
  <c r="Z261" i="7"/>
  <c r="Z257" i="7"/>
  <c r="Z242" i="7"/>
  <c r="N240" i="7"/>
  <c r="Z238" i="7"/>
  <c r="Y240" i="7"/>
  <c r="G250" i="7"/>
  <c r="S250" i="7"/>
  <c r="U250" i="7"/>
  <c r="H236" i="7"/>
  <c r="P250" i="7"/>
  <c r="Q230" i="7"/>
  <c r="O250" i="7"/>
  <c r="R250" i="7"/>
  <c r="N217" i="7"/>
  <c r="X217" i="7"/>
  <c r="M223" i="7"/>
  <c r="C223" i="7"/>
  <c r="T217" i="7"/>
  <c r="X210" i="7"/>
  <c r="L223" i="7"/>
  <c r="Y210" i="7"/>
  <c r="Z182" i="7"/>
  <c r="S202" i="7"/>
  <c r="H180" i="7"/>
  <c r="I202" i="7"/>
  <c r="U202" i="7"/>
  <c r="V202" i="7"/>
  <c r="L202" i="7"/>
  <c r="C202" i="7"/>
  <c r="O202" i="7"/>
  <c r="P202" i="7"/>
  <c r="M202" i="7"/>
  <c r="E176" i="7"/>
  <c r="T176" i="7"/>
  <c r="K176" i="7"/>
  <c r="J202" i="7"/>
  <c r="N167" i="7"/>
  <c r="E167" i="7"/>
  <c r="W167" i="7"/>
  <c r="Y151" i="7"/>
  <c r="X151" i="7"/>
  <c r="Q217" i="7"/>
  <c r="O223" i="7"/>
  <c r="K230" i="7"/>
  <c r="I250" i="7"/>
  <c r="Y217" i="7"/>
  <c r="Y230" i="7"/>
  <c r="Z269" i="7"/>
  <c r="X276" i="7"/>
  <c r="Z279" i="7"/>
  <c r="X280" i="7"/>
  <c r="F223" i="7"/>
  <c r="H240" i="7"/>
  <c r="F250" i="7"/>
  <c r="Z178" i="7"/>
  <c r="X180" i="7"/>
  <c r="E180" i="7"/>
  <c r="D202" i="7"/>
  <c r="W230" i="7"/>
  <c r="I286" i="7"/>
  <c r="Z95" i="7"/>
  <c r="E57" i="7"/>
  <c r="X128" i="7"/>
  <c r="Y144" i="7"/>
  <c r="H176" i="7"/>
  <c r="X230" i="7"/>
  <c r="T240" i="7"/>
  <c r="Q265" i="7"/>
  <c r="N280" i="7"/>
  <c r="X284" i="7"/>
  <c r="H298" i="7"/>
  <c r="H304" i="7"/>
  <c r="Z198" i="7"/>
  <c r="Z215" i="7"/>
  <c r="Z222" i="7"/>
  <c r="Z232" i="7"/>
  <c r="Z239" i="7"/>
  <c r="Z248" i="7"/>
  <c r="Z309" i="7"/>
  <c r="E20" i="7"/>
  <c r="Q20" i="7"/>
  <c r="K37" i="7"/>
  <c r="E48" i="7"/>
  <c r="Q48" i="7"/>
  <c r="T57" i="7"/>
  <c r="W61" i="7"/>
  <c r="Q86" i="7"/>
  <c r="E128" i="7"/>
  <c r="T167" i="7"/>
  <c r="W176" i="7"/>
  <c r="T180" i="7"/>
  <c r="H217" i="7"/>
  <c r="N230" i="7"/>
  <c r="N236" i="7"/>
  <c r="X236" i="7"/>
  <c r="W240" i="7"/>
  <c r="T265" i="7"/>
  <c r="Q276" i="7"/>
  <c r="Q280" i="7"/>
  <c r="L286" i="7"/>
  <c r="N297" i="7"/>
  <c r="X297" i="7"/>
  <c r="X304" i="7"/>
  <c r="K298" i="7"/>
  <c r="Q316" i="7"/>
  <c r="E280" i="7"/>
  <c r="I304" i="7"/>
  <c r="K304" i="7" s="1"/>
  <c r="Z26" i="7"/>
  <c r="Z271" i="7"/>
  <c r="T140" i="7"/>
  <c r="X176" i="7"/>
  <c r="K180" i="7"/>
  <c r="G202" i="7"/>
  <c r="H202" i="7"/>
  <c r="R202" i="7"/>
  <c r="E230" i="7"/>
  <c r="X240" i="7"/>
  <c r="V250" i="7"/>
  <c r="T276" i="7"/>
  <c r="T280" i="7"/>
  <c r="O286" i="7"/>
  <c r="R223" i="7"/>
  <c r="M286" i="7"/>
  <c r="U304" i="7"/>
  <c r="W304" i="7"/>
  <c r="I223" i="7"/>
  <c r="U223" i="7"/>
  <c r="T230" i="7"/>
  <c r="H284" i="7"/>
  <c r="T284" i="7"/>
  <c r="E297" i="7"/>
  <c r="L304" i="7"/>
  <c r="N304" i="7"/>
  <c r="K311" i="7"/>
  <c r="W311" i="7"/>
  <c r="H316" i="7"/>
  <c r="Q167" i="7"/>
  <c r="U286" i="7"/>
  <c r="X20" i="7"/>
  <c r="Z78" i="7"/>
  <c r="Z256" i="7"/>
  <c r="Z264" i="7"/>
  <c r="H42" i="7"/>
  <c r="K48" i="7"/>
  <c r="W48" i="7"/>
  <c r="E61" i="7"/>
  <c r="H66" i="7"/>
  <c r="K140" i="7"/>
  <c r="N144" i="7"/>
  <c r="Q176" i="7"/>
  <c r="T236" i="7"/>
  <c r="Q240" i="7"/>
  <c r="M250" i="7"/>
  <c r="K280" i="7"/>
  <c r="W280" i="7"/>
  <c r="F286" i="7"/>
  <c r="R286" i="7"/>
  <c r="H297" i="7"/>
  <c r="T297" i="7"/>
  <c r="Q298" i="7"/>
  <c r="K316" i="7"/>
  <c r="W316" i="7"/>
  <c r="T144" i="7"/>
  <c r="K144" i="7"/>
  <c r="W144" i="7"/>
  <c r="E144" i="7"/>
  <c r="E140" i="7"/>
  <c r="X140" i="7"/>
  <c r="N140" i="7"/>
  <c r="W140" i="7"/>
  <c r="Y140" i="7"/>
  <c r="N136" i="7"/>
  <c r="Y136" i="7"/>
  <c r="X136" i="7"/>
  <c r="Y128" i="7"/>
  <c r="T88" i="7"/>
  <c r="N88" i="7"/>
  <c r="J169" i="7"/>
  <c r="Y86" i="7"/>
  <c r="E86" i="7"/>
  <c r="N86" i="7"/>
  <c r="W86" i="7"/>
  <c r="Y66" i="7"/>
  <c r="Q66" i="7"/>
  <c r="K66" i="7"/>
  <c r="Q61" i="7"/>
  <c r="T61" i="7"/>
  <c r="H48" i="7"/>
  <c r="W42" i="7"/>
  <c r="P169" i="7"/>
  <c r="E42" i="7"/>
  <c r="Q42" i="7"/>
  <c r="Z33" i="7"/>
  <c r="U169" i="7"/>
  <c r="E37" i="7"/>
  <c r="S169" i="7"/>
  <c r="O169" i="7"/>
  <c r="K20" i="7"/>
  <c r="H20" i="7"/>
  <c r="T20" i="7"/>
  <c r="Z302" i="7"/>
  <c r="Y297" i="7"/>
  <c r="Y167" i="7"/>
  <c r="X167" i="7"/>
  <c r="N151" i="7"/>
  <c r="Y37" i="7"/>
  <c r="N26" i="7"/>
  <c r="T66" i="7"/>
  <c r="Y20" i="7"/>
  <c r="Z56" i="7"/>
  <c r="Z34" i="7"/>
  <c r="Z61" i="7"/>
  <c r="Z77" i="7"/>
  <c r="H57" i="7"/>
  <c r="X66" i="7"/>
  <c r="W88" i="7"/>
  <c r="Z35" i="7"/>
  <c r="Z135" i="7"/>
  <c r="Z212" i="7"/>
  <c r="Z216" i="7"/>
  <c r="Z259" i="7"/>
  <c r="Z267" i="7"/>
  <c r="Z299" i="7"/>
  <c r="Z314" i="7"/>
  <c r="H26" i="7"/>
  <c r="T26" i="7"/>
  <c r="T42" i="7"/>
  <c r="T48" i="7"/>
  <c r="K57" i="7"/>
  <c r="W57" i="7"/>
  <c r="K61" i="7"/>
  <c r="N66" i="7"/>
  <c r="W66" i="7"/>
  <c r="K86" i="7"/>
  <c r="I118" i="7"/>
  <c r="K118" i="7" s="1"/>
  <c r="K136" i="7"/>
  <c r="Q140" i="7"/>
  <c r="Q144" i="7"/>
  <c r="Z214" i="7"/>
  <c r="N42" i="7"/>
  <c r="Q57" i="7"/>
  <c r="Z246" i="7"/>
  <c r="Z272" i="7"/>
  <c r="Q37" i="7"/>
  <c r="R118" i="7"/>
  <c r="T118" i="7"/>
  <c r="Q128" i="7"/>
  <c r="X42" i="7"/>
  <c r="X88" i="7"/>
  <c r="Z94" i="7"/>
  <c r="Z41" i="7"/>
  <c r="Z79" i="7"/>
  <c r="Z186" i="7"/>
  <c r="Z194" i="7"/>
  <c r="Z207" i="7"/>
  <c r="Z213" i="7"/>
  <c r="Z219" i="7"/>
  <c r="Z227" i="7"/>
  <c r="Z249" i="7"/>
  <c r="Z263" i="7"/>
  <c r="Z300" i="7"/>
  <c r="Z308" i="7"/>
  <c r="Z315" i="7"/>
  <c r="K26" i="7"/>
  <c r="W26" i="7"/>
  <c r="W37" i="7"/>
  <c r="K42" i="7"/>
  <c r="N57" i="7"/>
  <c r="L118" i="7"/>
  <c r="K128" i="7"/>
  <c r="W128" i="7"/>
  <c r="H140" i="7"/>
  <c r="H144" i="7"/>
  <c r="Q118" i="7"/>
  <c r="Z70" i="7"/>
  <c r="H88" i="7"/>
  <c r="H61" i="7"/>
  <c r="Y42" i="7"/>
  <c r="Q88" i="7"/>
  <c r="X86" i="7"/>
  <c r="Z179" i="7"/>
  <c r="Z188" i="7"/>
  <c r="Z208" i="7"/>
  <c r="Z228" i="7"/>
  <c r="Z235" i="7"/>
  <c r="Z275" i="7"/>
  <c r="Z283" i="7"/>
  <c r="Z295" i="7"/>
  <c r="Z301" i="7"/>
  <c r="W20" i="7"/>
  <c r="N37" i="7"/>
  <c r="N48" i="7"/>
  <c r="N128" i="7"/>
  <c r="Z148" i="7"/>
  <c r="K151" i="7"/>
  <c r="E151" i="7"/>
  <c r="Q151" i="7"/>
  <c r="H151" i="7"/>
  <c r="T151" i="7"/>
  <c r="W151" i="7"/>
  <c r="H136" i="7"/>
  <c r="T136" i="7"/>
  <c r="Z130" i="7"/>
  <c r="W136" i="7"/>
  <c r="X57" i="7"/>
  <c r="Y57" i="7"/>
  <c r="X48" i="7"/>
  <c r="Y48" i="7"/>
  <c r="X37" i="7"/>
  <c r="Y88" i="7"/>
  <c r="E88" i="7"/>
  <c r="Z176" i="7"/>
  <c r="Q286" i="7"/>
  <c r="Z167" i="7"/>
  <c r="E286" i="7"/>
  <c r="Z316" i="7"/>
  <c r="Y286" i="7"/>
  <c r="T286" i="7"/>
  <c r="Q223" i="7"/>
  <c r="X223" i="7"/>
  <c r="Z265" i="7"/>
  <c r="Z140" i="7"/>
  <c r="Z144" i="7"/>
  <c r="Z128" i="7"/>
  <c r="Z280" i="7"/>
  <c r="Z311" i="7"/>
  <c r="Z276" i="7"/>
  <c r="E223" i="7"/>
  <c r="N250" i="7"/>
  <c r="Z180" i="7"/>
  <c r="E202" i="7"/>
  <c r="Y250" i="7"/>
  <c r="H286" i="7"/>
  <c r="Z236" i="7"/>
  <c r="Z240" i="7"/>
  <c r="Z298" i="7"/>
  <c r="K223" i="7"/>
  <c r="W223" i="7"/>
  <c r="K250" i="7"/>
  <c r="T223" i="7"/>
  <c r="H223" i="7"/>
  <c r="Y223" i="7"/>
  <c r="Z136" i="7"/>
  <c r="Z86" i="7"/>
  <c r="W286" i="7"/>
  <c r="K286" i="7"/>
  <c r="T250" i="7"/>
  <c r="H250" i="7"/>
  <c r="Q250" i="7"/>
  <c r="W250" i="7"/>
  <c r="N223" i="7"/>
  <c r="Z217" i="7"/>
  <c r="Z210" i="7"/>
  <c r="K202" i="7"/>
  <c r="T202" i="7"/>
  <c r="U318" i="7"/>
  <c r="W202" i="7"/>
  <c r="N202" i="7"/>
  <c r="Q202" i="7"/>
  <c r="Z151" i="7"/>
  <c r="N286" i="7"/>
  <c r="Z66" i="7"/>
  <c r="Z297" i="7"/>
  <c r="Y304" i="7"/>
  <c r="Z304" i="7" s="1"/>
  <c r="Z230" i="7"/>
  <c r="X250" i="7"/>
  <c r="Z20" i="7"/>
  <c r="X202" i="7"/>
  <c r="Z284" i="7"/>
  <c r="X286" i="7"/>
  <c r="Y202" i="7"/>
  <c r="I169" i="7"/>
  <c r="K169" i="7" s="1"/>
  <c r="L169" i="7"/>
  <c r="Z88" i="7"/>
  <c r="R169" i="7"/>
  <c r="Z37" i="7"/>
  <c r="Q169" i="7"/>
  <c r="O318" i="7"/>
  <c r="Z42" i="7"/>
  <c r="Z57" i="7"/>
  <c r="Z48" i="7"/>
  <c r="Y13" i="6"/>
  <c r="X5" i="6"/>
  <c r="Y5" i="6"/>
  <c r="Z6" i="6"/>
  <c r="X6" i="6"/>
  <c r="Y6" i="6"/>
  <c r="Z7" i="6"/>
  <c r="X7" i="6"/>
  <c r="Y7" i="6"/>
  <c r="X8" i="6"/>
  <c r="Y8" i="6"/>
  <c r="X9" i="6"/>
  <c r="Y9" i="6"/>
  <c r="Z10" i="6"/>
  <c r="X10" i="6"/>
  <c r="Y10" i="6"/>
  <c r="Z11" i="6"/>
  <c r="X11" i="6"/>
  <c r="Y11" i="6"/>
  <c r="X12" i="6"/>
  <c r="Y12" i="6"/>
  <c r="X13" i="6"/>
  <c r="Z14" i="6"/>
  <c r="X14" i="6"/>
  <c r="Y14" i="6"/>
  <c r="X15" i="6"/>
  <c r="Y15" i="6"/>
  <c r="Y21" i="6" s="1"/>
  <c r="Z15" i="6"/>
  <c r="X16" i="6"/>
  <c r="Y16" i="6"/>
  <c r="X17" i="6"/>
  <c r="Y17" i="6"/>
  <c r="Z18" i="6"/>
  <c r="X18" i="6"/>
  <c r="Y18" i="6"/>
  <c r="Z19" i="6"/>
  <c r="X19" i="6"/>
  <c r="Y19" i="6"/>
  <c r="X20" i="6"/>
  <c r="Y20" i="6"/>
  <c r="Z20" i="6"/>
  <c r="Z23" i="6"/>
  <c r="X23" i="6"/>
  <c r="Y23" i="6"/>
  <c r="Z24" i="6"/>
  <c r="X24" i="6"/>
  <c r="Y24" i="6"/>
  <c r="Z25" i="6"/>
  <c r="X25" i="6"/>
  <c r="Y25" i="6"/>
  <c r="Z26" i="6"/>
  <c r="X26" i="6"/>
  <c r="Y26" i="6"/>
  <c r="Z27" i="6"/>
  <c r="X27" i="6"/>
  <c r="Y27" i="6"/>
  <c r="Z28" i="6"/>
  <c r="X28" i="6"/>
  <c r="Y28" i="6"/>
  <c r="Z31" i="6"/>
  <c r="X31" i="6"/>
  <c r="Y31" i="6"/>
  <c r="Z33" i="6"/>
  <c r="X33" i="6"/>
  <c r="Y33" i="6"/>
  <c r="Z34" i="6"/>
  <c r="X34" i="6"/>
  <c r="Y34" i="6"/>
  <c r="Z35" i="6"/>
  <c r="X35" i="6"/>
  <c r="Y35" i="6"/>
  <c r="Z36" i="6"/>
  <c r="X36" i="6"/>
  <c r="Y36" i="6"/>
  <c r="Z37" i="6"/>
  <c r="X37" i="6"/>
  <c r="Y37" i="6"/>
  <c r="Z39" i="6"/>
  <c r="X39" i="6"/>
  <c r="Y39" i="6"/>
  <c r="C31" i="9"/>
  <c r="D31" i="9"/>
  <c r="E31" i="9"/>
  <c r="F31" i="9"/>
  <c r="G31" i="9"/>
  <c r="H31" i="9"/>
  <c r="E32" i="9"/>
  <c r="H32" i="9"/>
  <c r="C42" i="9"/>
  <c r="D42" i="9"/>
  <c r="E42" i="9"/>
  <c r="F42" i="9"/>
  <c r="G42" i="9"/>
  <c r="H42" i="9"/>
  <c r="C47" i="9"/>
  <c r="D47" i="9"/>
  <c r="E47" i="9"/>
  <c r="F47" i="9"/>
  <c r="G47" i="9"/>
  <c r="H47" i="9"/>
  <c r="C335" i="5"/>
  <c r="D335" i="5"/>
  <c r="E335" i="5"/>
  <c r="F335" i="5"/>
  <c r="E336" i="5"/>
  <c r="E337" i="5"/>
  <c r="E342" i="5"/>
  <c r="C342" i="5"/>
  <c r="D342" i="5"/>
  <c r="F342" i="5"/>
  <c r="E343" i="5"/>
  <c r="Z336" i="9"/>
  <c r="W336" i="9"/>
  <c r="Q336" i="9"/>
  <c r="N336" i="9"/>
  <c r="K336" i="9"/>
  <c r="H336" i="9"/>
  <c r="E336" i="9"/>
  <c r="Y335" i="9"/>
  <c r="X335" i="9"/>
  <c r="V335" i="9"/>
  <c r="U335" i="9"/>
  <c r="T335" i="9"/>
  <c r="S335" i="9"/>
  <c r="R335" i="9"/>
  <c r="P335" i="9"/>
  <c r="O335" i="9"/>
  <c r="M335" i="9"/>
  <c r="L335" i="9"/>
  <c r="K335" i="9"/>
  <c r="J335" i="9"/>
  <c r="I335" i="9"/>
  <c r="H335" i="9"/>
  <c r="G335" i="9"/>
  <c r="F335" i="9"/>
  <c r="D335" i="9"/>
  <c r="C335" i="9"/>
  <c r="AB334" i="9"/>
  <c r="AA334" i="9"/>
  <c r="AC334" i="9" s="1"/>
  <c r="Q335" i="9"/>
  <c r="E335" i="9"/>
  <c r="AB331" i="9"/>
  <c r="AC331" i="9" s="1"/>
  <c r="AA331" i="9"/>
  <c r="Z335" i="9"/>
  <c r="W335" i="9"/>
  <c r="N335" i="9"/>
  <c r="Z330" i="9"/>
  <c r="W330" i="9"/>
  <c r="Q330" i="9"/>
  <c r="N330" i="9"/>
  <c r="K330" i="9"/>
  <c r="H330" i="9"/>
  <c r="E330" i="9"/>
  <c r="Z329" i="9"/>
  <c r="W329" i="9"/>
  <c r="Q329" i="9"/>
  <c r="N329" i="9"/>
  <c r="K329" i="9"/>
  <c r="H329" i="9"/>
  <c r="E329" i="9"/>
  <c r="Y328" i="9"/>
  <c r="X328" i="9"/>
  <c r="V328" i="9"/>
  <c r="U328" i="9"/>
  <c r="S328" i="9"/>
  <c r="R328" i="9"/>
  <c r="P328" i="9"/>
  <c r="O328" i="9"/>
  <c r="M328" i="9"/>
  <c r="L328" i="9"/>
  <c r="J328" i="9"/>
  <c r="I328" i="9"/>
  <c r="H328" i="9"/>
  <c r="G328" i="9"/>
  <c r="F328" i="9"/>
  <c r="D328" i="9"/>
  <c r="C328" i="9"/>
  <c r="AB327" i="9"/>
  <c r="AA327" i="9"/>
  <c r="AC327" i="9" s="1"/>
  <c r="Z328" i="9"/>
  <c r="AB326" i="9"/>
  <c r="AA326" i="9"/>
  <c r="AC326" i="9" s="1"/>
  <c r="K328" i="9"/>
  <c r="AB325" i="9"/>
  <c r="AA325" i="9"/>
  <c r="AC325" i="9" s="1"/>
  <c r="T328" i="9"/>
  <c r="Q328" i="9"/>
  <c r="E328" i="9"/>
  <c r="Z324" i="9"/>
  <c r="W324" i="9"/>
  <c r="Q324" i="9"/>
  <c r="N324" i="9"/>
  <c r="K324" i="9"/>
  <c r="H324" i="9"/>
  <c r="E324" i="9"/>
  <c r="Z320" i="9"/>
  <c r="Z322" i="9"/>
  <c r="Y320" i="9"/>
  <c r="Y322" i="9"/>
  <c r="X320" i="9"/>
  <c r="X322" i="9"/>
  <c r="V320" i="9"/>
  <c r="V322" i="9"/>
  <c r="U320" i="9"/>
  <c r="U322" i="9"/>
  <c r="S320" i="9"/>
  <c r="S322" i="9"/>
  <c r="R320" i="9"/>
  <c r="R322" i="9"/>
  <c r="P320" i="9"/>
  <c r="P322" i="9"/>
  <c r="O320" i="9"/>
  <c r="O322" i="9"/>
  <c r="M320" i="9"/>
  <c r="M322" i="9"/>
  <c r="L320" i="9"/>
  <c r="L322" i="9"/>
  <c r="J320" i="9"/>
  <c r="J322" i="9"/>
  <c r="I320" i="9"/>
  <c r="I322" i="9" s="1"/>
  <c r="G320" i="9"/>
  <c r="G322" i="9"/>
  <c r="F320" i="9"/>
  <c r="F322" i="9" s="1"/>
  <c r="D320" i="9"/>
  <c r="D322" i="9"/>
  <c r="C320" i="9"/>
  <c r="C322" i="9" s="1"/>
  <c r="AB319" i="9"/>
  <c r="AA319" i="9"/>
  <c r="AC319" i="9"/>
  <c r="AB318" i="9"/>
  <c r="AA318" i="9"/>
  <c r="T320" i="9"/>
  <c r="Q320" i="9"/>
  <c r="H320" i="9"/>
  <c r="AB317" i="9"/>
  <c r="AA317" i="9"/>
  <c r="AC317" i="9" s="1"/>
  <c r="AB316" i="9"/>
  <c r="AA316" i="9"/>
  <c r="Z315" i="9"/>
  <c r="W315" i="9"/>
  <c r="Q315" i="9"/>
  <c r="N315" i="9"/>
  <c r="K315" i="9"/>
  <c r="H315" i="9"/>
  <c r="E315" i="9"/>
  <c r="AB314" i="9"/>
  <c r="AA314" i="9"/>
  <c r="AB312" i="9"/>
  <c r="AA312" i="9"/>
  <c r="Q322" i="9"/>
  <c r="AB310" i="9"/>
  <c r="AA310" i="9"/>
  <c r="Z309" i="9"/>
  <c r="W309" i="9"/>
  <c r="Q309" i="9"/>
  <c r="K309" i="9"/>
  <c r="AB304" i="9"/>
  <c r="AA304" i="9"/>
  <c r="AC304" i="9"/>
  <c r="Z304" i="9"/>
  <c r="W304" i="9"/>
  <c r="T304" i="9"/>
  <c r="Q304" i="9"/>
  <c r="N304" i="9"/>
  <c r="K304" i="9"/>
  <c r="H304" i="9"/>
  <c r="E304" i="9"/>
  <c r="Y302" i="9"/>
  <c r="X302" i="9"/>
  <c r="V302" i="9"/>
  <c r="U302" i="9"/>
  <c r="S302" i="9"/>
  <c r="R302" i="9"/>
  <c r="T302" i="9"/>
  <c r="P302" i="9"/>
  <c r="O302" i="9"/>
  <c r="M302" i="9"/>
  <c r="L302" i="9"/>
  <c r="J302" i="9"/>
  <c r="I302" i="9"/>
  <c r="G302" i="9"/>
  <c r="F302" i="9"/>
  <c r="D302" i="9"/>
  <c r="C302" i="9"/>
  <c r="AA302" i="9"/>
  <c r="AB301" i="9"/>
  <c r="AA301" i="9"/>
  <c r="AB300" i="9"/>
  <c r="AA300" i="9"/>
  <c r="AC300" i="9" s="1"/>
  <c r="AC302" i="9" s="1"/>
  <c r="Z299" i="9"/>
  <c r="Z302" i="9" s="1"/>
  <c r="W299" i="9"/>
  <c r="W302" i="9" s="1"/>
  <c r="Q299" i="9"/>
  <c r="Q302" i="9" s="1"/>
  <c r="N299" i="9"/>
  <c r="N302" i="9" s="1"/>
  <c r="K299" i="9"/>
  <c r="K302" i="9" s="1"/>
  <c r="H299" i="9"/>
  <c r="H302" i="9" s="1"/>
  <c r="E299" i="9"/>
  <c r="E302" i="9" s="1"/>
  <c r="Y298" i="9"/>
  <c r="X298" i="9"/>
  <c r="V298" i="9"/>
  <c r="U298" i="9"/>
  <c r="S298" i="9"/>
  <c r="R298" i="9"/>
  <c r="P298" i="9"/>
  <c r="O298" i="9"/>
  <c r="M298" i="9"/>
  <c r="L298" i="9"/>
  <c r="J298" i="9"/>
  <c r="I298" i="9"/>
  <c r="G298" i="9"/>
  <c r="F298" i="9"/>
  <c r="D298" i="9"/>
  <c r="C298" i="9"/>
  <c r="AB297" i="9"/>
  <c r="AA297" i="9"/>
  <c r="AB296" i="9"/>
  <c r="AA296" i="9"/>
  <c r="Z296" i="9"/>
  <c r="Z298" i="9" s="1"/>
  <c r="W296" i="9"/>
  <c r="W298" i="9" s="1"/>
  <c r="T296" i="9"/>
  <c r="T298" i="9"/>
  <c r="Q296" i="9"/>
  <c r="Q298" i="9" s="1"/>
  <c r="N296" i="9"/>
  <c r="N298" i="9" s="1"/>
  <c r="K296" i="9"/>
  <c r="K298" i="9" s="1"/>
  <c r="H296" i="9"/>
  <c r="H298" i="9" s="1"/>
  <c r="E296" i="9"/>
  <c r="E298" i="9" s="1"/>
  <c r="Z295" i="9"/>
  <c r="W295" i="9"/>
  <c r="Q295" i="9"/>
  <c r="N295" i="9"/>
  <c r="K295" i="9"/>
  <c r="H295" i="9"/>
  <c r="E295" i="9"/>
  <c r="Y294" i="9"/>
  <c r="X294" i="9"/>
  <c r="V294" i="9"/>
  <c r="U294" i="9"/>
  <c r="S294" i="9"/>
  <c r="R294" i="9"/>
  <c r="P294" i="9"/>
  <c r="O294" i="9"/>
  <c r="M294" i="9"/>
  <c r="L294" i="9"/>
  <c r="J294" i="9"/>
  <c r="I294" i="9"/>
  <c r="G294" i="9"/>
  <c r="F294" i="9"/>
  <c r="D294" i="9"/>
  <c r="C294" i="9"/>
  <c r="AB293" i="9"/>
  <c r="AA293" i="9"/>
  <c r="AC293" i="9" s="1"/>
  <c r="AB292" i="9"/>
  <c r="AA292" i="9"/>
  <c r="AB291" i="9"/>
  <c r="AA291" i="9"/>
  <c r="AC291" i="9" s="1"/>
  <c r="AB290" i="9"/>
  <c r="AA290" i="9"/>
  <c r="AC290" i="9" s="1"/>
  <c r="AB289" i="9"/>
  <c r="AA289" i="9"/>
  <c r="AC289" i="9" s="1"/>
  <c r="AB288" i="9"/>
  <c r="AA288" i="9"/>
  <c r="AC288" i="9"/>
  <c r="AB287" i="9"/>
  <c r="AA287" i="9"/>
  <c r="AB286" i="9"/>
  <c r="AA286" i="9"/>
  <c r="AC286" i="9"/>
  <c r="AB285" i="9"/>
  <c r="AA285" i="9"/>
  <c r="AC285" i="9" s="1"/>
  <c r="AB284" i="9"/>
  <c r="AA284" i="9"/>
  <c r="AC284" i="9" s="1"/>
  <c r="AB283" i="9"/>
  <c r="AA283" i="9"/>
  <c r="AC283" i="9" s="1"/>
  <c r="Z283" i="9"/>
  <c r="W283" i="9"/>
  <c r="T283" i="9"/>
  <c r="Q283" i="9"/>
  <c r="N283" i="9"/>
  <c r="K283" i="9"/>
  <c r="H283" i="9"/>
  <c r="E283" i="9"/>
  <c r="AB282" i="9"/>
  <c r="AA282" i="9"/>
  <c r="AB281" i="9"/>
  <c r="AA281" i="9"/>
  <c r="AC281" i="9" s="1"/>
  <c r="Z281" i="9"/>
  <c r="W281" i="9"/>
  <c r="T281" i="9"/>
  <c r="Q281" i="9"/>
  <c r="N281" i="9"/>
  <c r="K281" i="9"/>
  <c r="H281" i="9"/>
  <c r="E281" i="9"/>
  <c r="E294" i="9" s="1"/>
  <c r="AB280" i="9"/>
  <c r="AA280" i="9"/>
  <c r="AC280" i="9" s="1"/>
  <c r="Z279" i="9"/>
  <c r="W279" i="9"/>
  <c r="Q279" i="9"/>
  <c r="N279" i="9"/>
  <c r="K279" i="9"/>
  <c r="H279" i="9"/>
  <c r="E279" i="9"/>
  <c r="Z278" i="9"/>
  <c r="Y278" i="9"/>
  <c r="X278" i="9"/>
  <c r="W278" i="9"/>
  <c r="V278" i="9"/>
  <c r="U278" i="9"/>
  <c r="S278" i="9"/>
  <c r="R278" i="9"/>
  <c r="Q278" i="9"/>
  <c r="P278" i="9"/>
  <c r="O278" i="9"/>
  <c r="M278" i="9"/>
  <c r="M306" i="9" s="1"/>
  <c r="L278" i="9"/>
  <c r="L306" i="9" s="1"/>
  <c r="J278" i="9"/>
  <c r="I278" i="9"/>
  <c r="G278" i="9"/>
  <c r="G306" i="9"/>
  <c r="F278" i="9"/>
  <c r="E278" i="9"/>
  <c r="D278" i="9"/>
  <c r="C278" i="9"/>
  <c r="AB277" i="9"/>
  <c r="AA277" i="9"/>
  <c r="N278" i="9"/>
  <c r="K278" i="9"/>
  <c r="H278" i="9"/>
  <c r="AB275" i="9"/>
  <c r="AA275" i="9"/>
  <c r="AC275" i="9"/>
  <c r="AB273" i="9"/>
  <c r="AA273" i="9"/>
  <c r="AC273" i="9" s="1"/>
  <c r="AB272" i="9"/>
  <c r="AA272" i="9"/>
  <c r="Z271" i="9"/>
  <c r="W271" i="9"/>
  <c r="Q271" i="9"/>
  <c r="K271" i="9"/>
  <c r="H271" i="9"/>
  <c r="E271" i="9"/>
  <c r="AB266" i="9"/>
  <c r="AA266" i="9"/>
  <c r="AB264" i="9"/>
  <c r="AA264" i="9"/>
  <c r="AB263" i="9"/>
  <c r="AA263" i="9"/>
  <c r="AC263" i="9" s="1"/>
  <c r="AB261" i="9"/>
  <c r="AA261" i="9"/>
  <c r="AB259" i="9"/>
  <c r="AA259" i="9"/>
  <c r="AC259" i="9"/>
  <c r="AB257" i="9"/>
  <c r="AC257" i="9" s="1"/>
  <c r="AA257" i="9"/>
  <c r="Z256" i="9"/>
  <c r="W256" i="9"/>
  <c r="Q256" i="9"/>
  <c r="N256" i="9"/>
  <c r="K256" i="9"/>
  <c r="H256" i="9"/>
  <c r="E256" i="9"/>
  <c r="Y255" i="9"/>
  <c r="X255" i="9"/>
  <c r="Z255" i="9" s="1"/>
  <c r="Z268" i="9" s="1"/>
  <c r="V255" i="9"/>
  <c r="U255" i="9"/>
  <c r="S255" i="9"/>
  <c r="R255" i="9"/>
  <c r="P255" i="9"/>
  <c r="O255" i="9"/>
  <c r="M255" i="9"/>
  <c r="L255" i="9"/>
  <c r="J255" i="9"/>
  <c r="I255" i="9"/>
  <c r="G255" i="9"/>
  <c r="AB255" i="9"/>
  <c r="F255" i="9"/>
  <c r="D255" i="9"/>
  <c r="C255" i="9"/>
  <c r="AB254" i="9"/>
  <c r="AC254" i="9" s="1"/>
  <c r="AA254" i="9"/>
  <c r="AB253" i="9"/>
  <c r="AA253" i="9"/>
  <c r="AC253" i="9" s="1"/>
  <c r="Z253" i="9"/>
  <c r="W253" i="9"/>
  <c r="W255" i="9" s="1"/>
  <c r="W268" i="9" s="1"/>
  <c r="T253" i="9"/>
  <c r="T255" i="9"/>
  <c r="Q253" i="9"/>
  <c r="Q255" i="9" s="1"/>
  <c r="N253" i="9"/>
  <c r="N255" i="9"/>
  <c r="K253" i="9"/>
  <c r="K255" i="9" s="1"/>
  <c r="K268" i="9" s="1"/>
  <c r="H253" i="9"/>
  <c r="H255" i="9" s="1"/>
  <c r="E253" i="9"/>
  <c r="E255" i="9"/>
  <c r="Z252" i="9"/>
  <c r="W252" i="9"/>
  <c r="Q252" i="9"/>
  <c r="N252" i="9"/>
  <c r="K252" i="9"/>
  <c r="H252" i="9"/>
  <c r="E252" i="9"/>
  <c r="Y251" i="9"/>
  <c r="X251" i="9"/>
  <c r="W251" i="9"/>
  <c r="V251" i="9"/>
  <c r="U251" i="9"/>
  <c r="S251" i="9"/>
  <c r="R251" i="9"/>
  <c r="T251" i="9" s="1"/>
  <c r="P251" i="9"/>
  <c r="O251" i="9"/>
  <c r="N251" i="9"/>
  <c r="M251" i="9"/>
  <c r="L251" i="9"/>
  <c r="J251" i="9"/>
  <c r="I251" i="9"/>
  <c r="H251" i="9"/>
  <c r="G251" i="9"/>
  <c r="F251" i="9"/>
  <c r="D251" i="9"/>
  <c r="C251" i="9"/>
  <c r="AB250" i="9"/>
  <c r="AA250" i="9"/>
  <c r="AC250" i="9" s="1"/>
  <c r="Z251" i="9"/>
  <c r="Q251" i="9"/>
  <c r="K251" i="9"/>
  <c r="E251" i="9"/>
  <c r="Z249" i="9"/>
  <c r="W249" i="9"/>
  <c r="Q249" i="9"/>
  <c r="N249" i="9"/>
  <c r="K249" i="9"/>
  <c r="H249" i="9"/>
  <c r="E249" i="9"/>
  <c r="Y248" i="9"/>
  <c r="X248" i="9"/>
  <c r="V248" i="9"/>
  <c r="U248" i="9"/>
  <c r="S248" i="9"/>
  <c r="R248" i="9"/>
  <c r="T248" i="9" s="1"/>
  <c r="T268" i="9" s="1"/>
  <c r="P248" i="9"/>
  <c r="O248" i="9"/>
  <c r="M248" i="9"/>
  <c r="L248" i="9"/>
  <c r="J248" i="9"/>
  <c r="I248" i="9"/>
  <c r="H248" i="9"/>
  <c r="G248" i="9"/>
  <c r="F248" i="9"/>
  <c r="D248" i="9"/>
  <c r="C248" i="9"/>
  <c r="AB247" i="9"/>
  <c r="AA247" i="9"/>
  <c r="AC247" i="9" s="1"/>
  <c r="E248" i="9"/>
  <c r="AB246" i="9"/>
  <c r="AC246" i="9" s="1"/>
  <c r="AA246" i="9"/>
  <c r="Z248" i="9"/>
  <c r="W248" i="9"/>
  <c r="N248" i="9"/>
  <c r="K248" i="9"/>
  <c r="Z245" i="9"/>
  <c r="W245" i="9"/>
  <c r="Q245" i="9"/>
  <c r="N245" i="9"/>
  <c r="K245" i="9"/>
  <c r="H245" i="9"/>
  <c r="E245" i="9"/>
  <c r="Y244" i="9"/>
  <c r="X244" i="9"/>
  <c r="W244" i="9"/>
  <c r="V244" i="9"/>
  <c r="U244" i="9"/>
  <c r="T244" i="9"/>
  <c r="S244" i="9"/>
  <c r="R244" i="9"/>
  <c r="P244" i="9"/>
  <c r="P268" i="9" s="1"/>
  <c r="O244" i="9"/>
  <c r="M244" i="9"/>
  <c r="L244" i="9"/>
  <c r="K244" i="9"/>
  <c r="J244" i="9"/>
  <c r="I244" i="9"/>
  <c r="G244" i="9"/>
  <c r="F244" i="9"/>
  <c r="D244" i="9"/>
  <c r="C244" i="9"/>
  <c r="AA244" i="9" s="1"/>
  <c r="AB243" i="9"/>
  <c r="AA243" i="9"/>
  <c r="AC243" i="9"/>
  <c r="H244" i="9"/>
  <c r="AB242" i="9"/>
  <c r="AA242" i="9"/>
  <c r="AC242" i="9" s="1"/>
  <c r="Z244" i="9"/>
  <c r="Q244" i="9"/>
  <c r="N244" i="9"/>
  <c r="E244" i="9"/>
  <c r="Z241" i="9"/>
  <c r="W241" i="9"/>
  <c r="Q241" i="9"/>
  <c r="N241" i="9"/>
  <c r="K241" i="9"/>
  <c r="H241" i="9"/>
  <c r="E241" i="9"/>
  <c r="Z240" i="9"/>
  <c r="W240" i="9"/>
  <c r="Q240" i="9"/>
  <c r="N240" i="9"/>
  <c r="K240" i="9"/>
  <c r="H240" i="9"/>
  <c r="E240" i="9"/>
  <c r="AB236" i="9"/>
  <c r="AA236" i="9"/>
  <c r="AC236" i="9" s="1"/>
  <c r="AB234" i="9"/>
  <c r="AA234" i="9"/>
  <c r="AB232" i="9"/>
  <c r="AA232" i="9"/>
  <c r="Z232" i="9"/>
  <c r="W232" i="9"/>
  <c r="T232" i="9"/>
  <c r="Q232" i="9"/>
  <c r="N232" i="9"/>
  <c r="K232" i="9"/>
  <c r="AC232" i="9"/>
  <c r="H232" i="9"/>
  <c r="E232" i="9"/>
  <c r="AB231" i="9"/>
  <c r="AA231" i="9"/>
  <c r="Z231" i="9"/>
  <c r="W231" i="9"/>
  <c r="T231" i="9"/>
  <c r="Q231" i="9"/>
  <c r="N231" i="9"/>
  <c r="K231" i="9"/>
  <c r="H231" i="9"/>
  <c r="E231" i="9"/>
  <c r="Z230" i="9"/>
  <c r="W230" i="9"/>
  <c r="Q230" i="9"/>
  <c r="N230" i="9"/>
  <c r="K230" i="9"/>
  <c r="H230" i="9"/>
  <c r="E230" i="9"/>
  <c r="Y229" i="9"/>
  <c r="X229" i="9"/>
  <c r="V229" i="9"/>
  <c r="U229" i="9"/>
  <c r="S229" i="9"/>
  <c r="R229" i="9"/>
  <c r="P229" i="9"/>
  <c r="O229" i="9"/>
  <c r="M229" i="9"/>
  <c r="L229" i="9"/>
  <c r="J229" i="9"/>
  <c r="I229" i="9"/>
  <c r="G229" i="9"/>
  <c r="F229" i="9"/>
  <c r="D229" i="9"/>
  <c r="C229" i="9"/>
  <c r="AB228" i="9"/>
  <c r="AC228" i="9" s="1"/>
  <c r="AA228" i="9"/>
  <c r="AB227" i="9"/>
  <c r="AA227" i="9"/>
  <c r="T229" i="9"/>
  <c r="Q229" i="9"/>
  <c r="H229" i="9"/>
  <c r="AB226" i="9"/>
  <c r="AC226" i="9" s="1"/>
  <c r="AA226" i="9"/>
  <c r="Z229" i="9"/>
  <c r="N229" i="9"/>
  <c r="Z225" i="9"/>
  <c r="W225" i="9"/>
  <c r="Q225" i="9"/>
  <c r="N225" i="9"/>
  <c r="K225" i="9"/>
  <c r="H225" i="9"/>
  <c r="E225" i="9"/>
  <c r="Y224" i="9"/>
  <c r="Y238" i="9" s="1"/>
  <c r="X224" i="9"/>
  <c r="V224" i="9"/>
  <c r="V238" i="9" s="1"/>
  <c r="U224" i="9"/>
  <c r="U238" i="9" s="1"/>
  <c r="S224" i="9"/>
  <c r="S238" i="9"/>
  <c r="R224" i="9"/>
  <c r="Q224" i="9"/>
  <c r="P224" i="9"/>
  <c r="P238" i="9"/>
  <c r="O224" i="9"/>
  <c r="O238" i="9" s="1"/>
  <c r="M224" i="9"/>
  <c r="L224" i="9"/>
  <c r="L238" i="9" s="1"/>
  <c r="J224" i="9"/>
  <c r="J238" i="9"/>
  <c r="I224" i="9"/>
  <c r="I238" i="9" s="1"/>
  <c r="G224" i="9"/>
  <c r="G238" i="9"/>
  <c r="F224" i="9"/>
  <c r="F238" i="9" s="1"/>
  <c r="D224" i="9"/>
  <c r="D238" i="9"/>
  <c r="C224" i="9"/>
  <c r="AB223" i="9"/>
  <c r="AA223" i="9"/>
  <c r="AB222" i="9"/>
  <c r="AA222" i="9"/>
  <c r="AC222" i="9" s="1"/>
  <c r="AB221" i="9"/>
  <c r="AA221" i="9"/>
  <c r="T224" i="9"/>
  <c r="H224" i="9"/>
  <c r="AB220" i="9"/>
  <c r="AA220" i="9"/>
  <c r="AC220" i="9"/>
  <c r="W224" i="9"/>
  <c r="E224" i="9"/>
  <c r="Z219" i="9"/>
  <c r="W219" i="9"/>
  <c r="Q219" i="9"/>
  <c r="N219" i="9"/>
  <c r="K219" i="9"/>
  <c r="H219" i="9"/>
  <c r="E219" i="9"/>
  <c r="Z215" i="9"/>
  <c r="W215" i="9"/>
  <c r="Q215" i="9"/>
  <c r="N215" i="9"/>
  <c r="K215" i="9"/>
  <c r="H215" i="9"/>
  <c r="E215" i="9"/>
  <c r="AB214" i="9"/>
  <c r="AA214" i="9"/>
  <c r="AC214" i="9" s="1"/>
  <c r="AB212" i="9"/>
  <c r="AA212" i="9"/>
  <c r="E211" i="9"/>
  <c r="AB210" i="9"/>
  <c r="AA210" i="9"/>
  <c r="AB208" i="9"/>
  <c r="AA208" i="9"/>
  <c r="AC208" i="9" s="1"/>
  <c r="AB206" i="9"/>
  <c r="AA206" i="9"/>
  <c r="AC206" i="9" s="1"/>
  <c r="AB204" i="9"/>
  <c r="AA204" i="9"/>
  <c r="AB202" i="9"/>
  <c r="AA202" i="9"/>
  <c r="AC202" i="9" s="1"/>
  <c r="Z202" i="9"/>
  <c r="W202" i="9"/>
  <c r="T202" i="9"/>
  <c r="Q202" i="9"/>
  <c r="N202" i="9"/>
  <c r="K202" i="9"/>
  <c r="H202" i="9"/>
  <c r="E202" i="9"/>
  <c r="AB200" i="9"/>
  <c r="AA200" i="9"/>
  <c r="AC200" i="9" s="1"/>
  <c r="AB198" i="9"/>
  <c r="AC198" i="9" s="1"/>
  <c r="AA198" i="9"/>
  <c r="Y196" i="9"/>
  <c r="X196" i="9"/>
  <c r="V196" i="9"/>
  <c r="U196" i="9"/>
  <c r="S196" i="9"/>
  <c r="R196" i="9"/>
  <c r="P196" i="9"/>
  <c r="O196" i="9"/>
  <c r="M196" i="9"/>
  <c r="L196" i="9"/>
  <c r="J196" i="9"/>
  <c r="I196" i="9"/>
  <c r="G196" i="9"/>
  <c r="F196" i="9"/>
  <c r="D196" i="9"/>
  <c r="C196" i="9"/>
  <c r="AB195" i="9"/>
  <c r="AA195" i="9"/>
  <c r="AC195" i="9" s="1"/>
  <c r="W196" i="9"/>
  <c r="AB194" i="9"/>
  <c r="AA194" i="9"/>
  <c r="AC194" i="9" s="1"/>
  <c r="Z196" i="9"/>
  <c r="Q196" i="9"/>
  <c r="N196" i="9"/>
  <c r="H196" i="9"/>
  <c r="E196" i="9"/>
  <c r="Z193" i="9"/>
  <c r="W193" i="9"/>
  <c r="Q193" i="9"/>
  <c r="N193" i="9"/>
  <c r="K193" i="9"/>
  <c r="H193" i="9"/>
  <c r="E193" i="9"/>
  <c r="Z192" i="9"/>
  <c r="Y192" i="9"/>
  <c r="X192" i="9"/>
  <c r="V192" i="9"/>
  <c r="U192" i="9"/>
  <c r="U216" i="9"/>
  <c r="S192" i="9"/>
  <c r="R192" i="9"/>
  <c r="P192" i="9"/>
  <c r="O192" i="9"/>
  <c r="O216" i="9" s="1"/>
  <c r="Q216" i="9" s="1"/>
  <c r="N192" i="9"/>
  <c r="M192" i="9"/>
  <c r="L192" i="9"/>
  <c r="J192" i="9"/>
  <c r="J216" i="9" s="1"/>
  <c r="I192" i="9"/>
  <c r="I216" i="9" s="1"/>
  <c r="K216" i="9" s="1"/>
  <c r="H192" i="9"/>
  <c r="G192" i="9"/>
  <c r="G216" i="9" s="1"/>
  <c r="H216" i="9" s="1"/>
  <c r="F192" i="9"/>
  <c r="F216" i="9"/>
  <c r="D192" i="9"/>
  <c r="C192" i="9"/>
  <c r="C216" i="9" s="1"/>
  <c r="AB191" i="9"/>
  <c r="AA191" i="9"/>
  <c r="W192" i="9"/>
  <c r="Q192" i="9"/>
  <c r="K192" i="9"/>
  <c r="E192" i="9"/>
  <c r="Z190" i="9"/>
  <c r="W190" i="9"/>
  <c r="N190" i="9"/>
  <c r="K190" i="9"/>
  <c r="Z186" i="9"/>
  <c r="W186" i="9"/>
  <c r="Q186" i="9"/>
  <c r="N186" i="9"/>
  <c r="K186" i="9"/>
  <c r="AC185" i="9"/>
  <c r="Y183" i="9"/>
  <c r="X183" i="9"/>
  <c r="V183" i="9"/>
  <c r="U183" i="9"/>
  <c r="S183" i="9"/>
  <c r="R183" i="9"/>
  <c r="P183" i="9"/>
  <c r="O183" i="9"/>
  <c r="M183" i="9"/>
  <c r="L183" i="9"/>
  <c r="J183" i="9"/>
  <c r="I183" i="9"/>
  <c r="G183" i="9"/>
  <c r="F183" i="9"/>
  <c r="D183" i="9"/>
  <c r="C183" i="9"/>
  <c r="AB182" i="9"/>
  <c r="AA182" i="9"/>
  <c r="Z182" i="9"/>
  <c r="W182" i="9"/>
  <c r="T182" i="9"/>
  <c r="Q182" i="9"/>
  <c r="N182" i="9"/>
  <c r="K182" i="9"/>
  <c r="H182" i="9"/>
  <c r="E182" i="9"/>
  <c r="AB181" i="9"/>
  <c r="AA181" i="9"/>
  <c r="AB180" i="9"/>
  <c r="AA180" i="9"/>
  <c r="AB179" i="9"/>
  <c r="AA179" i="9"/>
  <c r="AB177" i="9"/>
  <c r="AA177" i="9"/>
  <c r="AC177" i="9" s="1"/>
  <c r="AB176" i="9"/>
  <c r="AA176" i="9"/>
  <c r="W183" i="9"/>
  <c r="AB175" i="9"/>
  <c r="AA175" i="9"/>
  <c r="AC175" i="9"/>
  <c r="Q183" i="9"/>
  <c r="W174" i="9"/>
  <c r="Q174" i="9"/>
  <c r="N174" i="9"/>
  <c r="K174" i="9"/>
  <c r="H174" i="9"/>
  <c r="E174" i="9"/>
  <c r="AB173" i="9"/>
  <c r="AA173" i="9"/>
  <c r="AB171" i="9"/>
  <c r="AA171" i="9"/>
  <c r="AB169" i="9"/>
  <c r="AA169" i="9"/>
  <c r="Z168" i="9"/>
  <c r="W168" i="9"/>
  <c r="Q168" i="9"/>
  <c r="N168" i="9"/>
  <c r="K168" i="9"/>
  <c r="H168" i="9"/>
  <c r="E168" i="9"/>
  <c r="Y167" i="9"/>
  <c r="X167" i="9"/>
  <c r="V167" i="9"/>
  <c r="U167" i="9"/>
  <c r="T167" i="9"/>
  <c r="S167" i="9"/>
  <c r="R167" i="9"/>
  <c r="P167" i="9"/>
  <c r="O167" i="9"/>
  <c r="M167" i="9"/>
  <c r="L167" i="9"/>
  <c r="J167" i="9"/>
  <c r="I167" i="9"/>
  <c r="K167" i="9" s="1"/>
  <c r="G167" i="9"/>
  <c r="F167" i="9"/>
  <c r="D167" i="9"/>
  <c r="C167" i="9"/>
  <c r="AB166" i="9"/>
  <c r="AA166" i="9"/>
  <c r="AB165" i="9"/>
  <c r="AA165" i="9"/>
  <c r="AB164" i="9"/>
  <c r="AA164" i="9"/>
  <c r="AC164" i="9" s="1"/>
  <c r="AB163" i="9"/>
  <c r="AA163" i="9"/>
  <c r="AB162" i="9"/>
  <c r="AA162" i="9"/>
  <c r="AB161" i="9"/>
  <c r="AA161" i="9"/>
  <c r="AB160" i="9"/>
  <c r="AA160" i="9"/>
  <c r="AC160" i="9" s="1"/>
  <c r="AB159" i="9"/>
  <c r="AA159" i="9"/>
  <c r="AB158" i="9"/>
  <c r="AA158" i="9"/>
  <c r="AB157" i="9"/>
  <c r="AA157" i="9"/>
  <c r="AB156" i="9"/>
  <c r="AA156" i="9"/>
  <c r="AB155" i="9"/>
  <c r="AA155" i="9"/>
  <c r="AC155" i="9" s="1"/>
  <c r="W167" i="9"/>
  <c r="Z154" i="9"/>
  <c r="W154" i="9"/>
  <c r="Q154" i="9"/>
  <c r="N154" i="9"/>
  <c r="K154" i="9"/>
  <c r="H154" i="9"/>
  <c r="E154" i="9"/>
  <c r="Y153" i="9"/>
  <c r="X153" i="9"/>
  <c r="V153" i="9"/>
  <c r="U153" i="9"/>
  <c r="S153" i="9"/>
  <c r="R153" i="9"/>
  <c r="Q153" i="9"/>
  <c r="P153" i="9"/>
  <c r="O153" i="9"/>
  <c r="M153" i="9"/>
  <c r="L153" i="9"/>
  <c r="J153" i="9"/>
  <c r="I153" i="9"/>
  <c r="G153" i="9"/>
  <c r="F153" i="9"/>
  <c r="D153" i="9"/>
  <c r="C153" i="9"/>
  <c r="AB152" i="9"/>
  <c r="AA152" i="9"/>
  <c r="AC152" i="9" s="1"/>
  <c r="Z153" i="9"/>
  <c r="N153" i="9"/>
  <c r="AB151" i="9"/>
  <c r="AB153" i="9" s="1"/>
  <c r="AA151" i="9"/>
  <c r="T153" i="9"/>
  <c r="K153" i="9"/>
  <c r="H153" i="9"/>
  <c r="E153" i="9"/>
  <c r="Z150" i="9"/>
  <c r="W150" i="9"/>
  <c r="Q150" i="9"/>
  <c r="N150" i="9"/>
  <c r="K150" i="9"/>
  <c r="H150" i="9"/>
  <c r="E150" i="9"/>
  <c r="Y149" i="9"/>
  <c r="X149" i="9"/>
  <c r="V149" i="9"/>
  <c r="U149" i="9"/>
  <c r="S149" i="9"/>
  <c r="R149" i="9"/>
  <c r="Q149" i="9"/>
  <c r="P149" i="9"/>
  <c r="O149" i="9"/>
  <c r="M149" i="9"/>
  <c r="L149" i="9"/>
  <c r="J149" i="9"/>
  <c r="I149" i="9"/>
  <c r="G149" i="9"/>
  <c r="F149" i="9"/>
  <c r="D149" i="9"/>
  <c r="C149" i="9"/>
  <c r="AB148" i="9"/>
  <c r="AA148" i="9"/>
  <c r="Z149" i="9"/>
  <c r="N149" i="9"/>
  <c r="AB147" i="9"/>
  <c r="AA147" i="9"/>
  <c r="W149" i="9"/>
  <c r="K149" i="9"/>
  <c r="AB146" i="9"/>
  <c r="AA146" i="9"/>
  <c r="T149" i="9"/>
  <c r="H149" i="9"/>
  <c r="Z145" i="9"/>
  <c r="W145" i="9"/>
  <c r="Q145" i="9"/>
  <c r="N145" i="9"/>
  <c r="K145" i="9"/>
  <c r="H145" i="9"/>
  <c r="E145" i="9"/>
  <c r="Y144" i="9"/>
  <c r="X144" i="9"/>
  <c r="V144" i="9"/>
  <c r="U144" i="9"/>
  <c r="T144" i="9"/>
  <c r="S144" i="9"/>
  <c r="R144" i="9"/>
  <c r="P144" i="9"/>
  <c r="O144" i="9"/>
  <c r="M144" i="9"/>
  <c r="L144" i="9"/>
  <c r="J144" i="9"/>
  <c r="I144" i="9"/>
  <c r="G144" i="9"/>
  <c r="F144" i="9"/>
  <c r="D144" i="9"/>
  <c r="C144" i="9"/>
  <c r="AB143" i="9"/>
  <c r="AA143" i="9"/>
  <c r="AB142" i="9"/>
  <c r="AA142" i="9"/>
  <c r="H144" i="9"/>
  <c r="AB141" i="9"/>
  <c r="AA141" i="9"/>
  <c r="Z144" i="9"/>
  <c r="Q144" i="9"/>
  <c r="N144" i="9"/>
  <c r="E144" i="9"/>
  <c r="Z140" i="9"/>
  <c r="W140" i="9"/>
  <c r="Q140" i="9"/>
  <c r="N140" i="9"/>
  <c r="K140" i="9"/>
  <c r="H140" i="9"/>
  <c r="E140" i="9"/>
  <c r="Y139" i="9"/>
  <c r="X139" i="9"/>
  <c r="W139" i="9"/>
  <c r="V139" i="9"/>
  <c r="U139" i="9"/>
  <c r="S139" i="9"/>
  <c r="R139" i="9"/>
  <c r="P139" i="9"/>
  <c r="O139" i="9"/>
  <c r="M139" i="9"/>
  <c r="L139" i="9"/>
  <c r="K139" i="9"/>
  <c r="J139" i="9"/>
  <c r="I139" i="9"/>
  <c r="G139" i="9"/>
  <c r="F139" i="9"/>
  <c r="D139" i="9"/>
  <c r="C139" i="9"/>
  <c r="AB138" i="9"/>
  <c r="AA138" i="9"/>
  <c r="AB137" i="9"/>
  <c r="AA137" i="9"/>
  <c r="Q139" i="9"/>
  <c r="E139" i="9"/>
  <c r="AB136" i="9"/>
  <c r="AA136" i="9"/>
  <c r="T139" i="9"/>
  <c r="H139" i="9"/>
  <c r="W135" i="9"/>
  <c r="Y132" i="9"/>
  <c r="X132" i="9"/>
  <c r="V132" i="9"/>
  <c r="U132" i="9"/>
  <c r="S132" i="9"/>
  <c r="R132" i="9"/>
  <c r="P132" i="9"/>
  <c r="O132" i="9"/>
  <c r="M132" i="9"/>
  <c r="L132" i="9"/>
  <c r="J132" i="9"/>
  <c r="I132" i="9"/>
  <c r="G132" i="9"/>
  <c r="F132" i="9"/>
  <c r="D132" i="9"/>
  <c r="C132" i="9"/>
  <c r="AB131" i="9"/>
  <c r="AA131" i="9"/>
  <c r="AB130" i="9"/>
  <c r="AA130" i="9"/>
  <c r="AB129" i="9"/>
  <c r="AA129" i="9"/>
  <c r="AC129" i="9"/>
  <c r="AB128" i="9"/>
  <c r="AA128" i="9"/>
  <c r="AC128" i="9"/>
  <c r="AB127" i="9"/>
  <c r="AA127" i="9"/>
  <c r="AB126" i="9"/>
  <c r="AA126" i="9"/>
  <c r="AC126" i="9"/>
  <c r="AB125" i="9"/>
  <c r="AA125" i="9"/>
  <c r="AC125" i="9"/>
  <c r="W132" i="9"/>
  <c r="AA124" i="9"/>
  <c r="AC124" i="9" s="1"/>
  <c r="AC132" i="9" s="1"/>
  <c r="Q132" i="9"/>
  <c r="H132" i="9"/>
  <c r="E132" i="9"/>
  <c r="Y122" i="9"/>
  <c r="X122" i="9"/>
  <c r="V122" i="9"/>
  <c r="U122" i="9"/>
  <c r="T122" i="9"/>
  <c r="S122" i="9"/>
  <c r="R122" i="9"/>
  <c r="P122" i="9"/>
  <c r="O122" i="9"/>
  <c r="M122" i="9"/>
  <c r="L122" i="9"/>
  <c r="J122" i="9"/>
  <c r="I122" i="9"/>
  <c r="H122" i="9"/>
  <c r="G122" i="9"/>
  <c r="F122" i="9"/>
  <c r="D122" i="9"/>
  <c r="C122" i="9"/>
  <c r="AB121" i="9"/>
  <c r="AA121" i="9"/>
  <c r="AB120" i="9"/>
  <c r="AA120" i="9"/>
  <c r="Z122" i="9"/>
  <c r="W122" i="9"/>
  <c r="N122" i="9"/>
  <c r="K122" i="9"/>
  <c r="Y118" i="9"/>
  <c r="X118" i="9"/>
  <c r="V118" i="9"/>
  <c r="U118" i="9"/>
  <c r="S118" i="9"/>
  <c r="R118" i="9"/>
  <c r="P118" i="9"/>
  <c r="O118" i="9"/>
  <c r="M118" i="9"/>
  <c r="L118" i="9"/>
  <c r="J118" i="9"/>
  <c r="I118" i="9"/>
  <c r="G118" i="9"/>
  <c r="F118" i="9"/>
  <c r="D118" i="9"/>
  <c r="C118" i="9"/>
  <c r="AB117" i="9"/>
  <c r="AA117" i="9"/>
  <c r="AC117" i="9" s="1"/>
  <c r="E118" i="9"/>
  <c r="AB116" i="9"/>
  <c r="AA116" i="9"/>
  <c r="AB115" i="9"/>
  <c r="AA115" i="9"/>
  <c r="AB114" i="9"/>
  <c r="AA114" i="9"/>
  <c r="AB113" i="9"/>
  <c r="AA113" i="9"/>
  <c r="AB112" i="9"/>
  <c r="AA112" i="9"/>
  <c r="AB111" i="9"/>
  <c r="AA111" i="9"/>
  <c r="AB110" i="9"/>
  <c r="AA110" i="9"/>
  <c r="AC110" i="9" s="1"/>
  <c r="AB109" i="9"/>
  <c r="AA109" i="9"/>
  <c r="AB108" i="9"/>
  <c r="AA108" i="9"/>
  <c r="AB107" i="9"/>
  <c r="AA107" i="9"/>
  <c r="AC107" i="9" s="1"/>
  <c r="AB106" i="9"/>
  <c r="AA106" i="9"/>
  <c r="AB105" i="9"/>
  <c r="AA105" i="9"/>
  <c r="AB104" i="9"/>
  <c r="AA104" i="9"/>
  <c r="AB103" i="9"/>
  <c r="AA103" i="9"/>
  <c r="AB102" i="9"/>
  <c r="AA102" i="9"/>
  <c r="AB101" i="9"/>
  <c r="AA101" i="9"/>
  <c r="T118" i="9"/>
  <c r="AB100" i="9"/>
  <c r="AA100" i="9"/>
  <c r="AB99" i="9"/>
  <c r="AA99" i="9"/>
  <c r="W118" i="9"/>
  <c r="K118" i="9"/>
  <c r="Z98" i="9"/>
  <c r="W98" i="9"/>
  <c r="Q98" i="9"/>
  <c r="N98" i="9"/>
  <c r="K98" i="9"/>
  <c r="H98" i="9"/>
  <c r="E98" i="9"/>
  <c r="Y97" i="9"/>
  <c r="X97" i="9"/>
  <c r="V97" i="9"/>
  <c r="U97" i="9"/>
  <c r="S97" i="9"/>
  <c r="R97" i="9"/>
  <c r="P97" i="9"/>
  <c r="O97" i="9"/>
  <c r="M97" i="9"/>
  <c r="L97" i="9"/>
  <c r="J97" i="9"/>
  <c r="I97" i="9"/>
  <c r="G97" i="9"/>
  <c r="F97" i="9"/>
  <c r="D97" i="9"/>
  <c r="C97" i="9"/>
  <c r="AB96" i="9"/>
  <c r="AA96" i="9"/>
  <c r="AB95" i="9"/>
  <c r="AA95" i="9"/>
  <c r="AB94" i="9"/>
  <c r="AA94" i="9"/>
  <c r="AB93" i="9"/>
  <c r="AA93" i="9"/>
  <c r="AB92" i="9"/>
  <c r="AA92" i="9"/>
  <c r="AB91" i="9"/>
  <c r="AA91" i="9"/>
  <c r="AC91" i="9"/>
  <c r="AB90" i="9"/>
  <c r="AC90" i="9" s="1"/>
  <c r="AA90" i="9"/>
  <c r="AB89" i="9"/>
  <c r="AA89" i="9"/>
  <c r="AC89" i="9" s="1"/>
  <c r="AB88" i="9"/>
  <c r="AA88" i="9"/>
  <c r="AC88" i="9"/>
  <c r="Z88" i="9"/>
  <c r="W88" i="9"/>
  <c r="T88" i="9"/>
  <c r="Q88" i="9"/>
  <c r="N88" i="9"/>
  <c r="K88" i="9"/>
  <c r="H88" i="9"/>
  <c r="E88" i="9"/>
  <c r="AB87" i="9"/>
  <c r="AA87" i="9"/>
  <c r="AC87" i="9"/>
  <c r="AB86" i="9"/>
  <c r="AA86" i="9"/>
  <c r="AC86" i="9" s="1"/>
  <c r="Z86" i="9"/>
  <c r="W86" i="9"/>
  <c r="T86" i="9"/>
  <c r="Q86" i="9"/>
  <c r="N86" i="9"/>
  <c r="K86" i="9"/>
  <c r="H86" i="9"/>
  <c r="E86" i="9"/>
  <c r="AB85" i="9"/>
  <c r="AA85" i="9"/>
  <c r="AC85" i="9" s="1"/>
  <c r="AB84" i="9"/>
  <c r="AA84" i="9"/>
  <c r="AC84" i="9" s="1"/>
  <c r="AB83" i="9"/>
  <c r="AC83" i="9"/>
  <c r="AA83" i="9"/>
  <c r="Z83" i="9"/>
  <c r="W83" i="9"/>
  <c r="W97" i="9"/>
  <c r="T83" i="9"/>
  <c r="Q83" i="9"/>
  <c r="N83" i="9"/>
  <c r="N97" i="9" s="1"/>
  <c r="K83" i="9"/>
  <c r="K97" i="9" s="1"/>
  <c r="H83" i="9"/>
  <c r="E83" i="9"/>
  <c r="AB82" i="9"/>
  <c r="AA82" i="9"/>
  <c r="AB81" i="9"/>
  <c r="AA81" i="9"/>
  <c r="T97" i="9"/>
  <c r="AB80" i="9"/>
  <c r="AA80" i="9"/>
  <c r="AC80" i="9"/>
  <c r="AC97" i="9" s="1"/>
  <c r="Z80" i="9"/>
  <c r="Z97" i="9" s="1"/>
  <c r="W80" i="9"/>
  <c r="T80" i="9"/>
  <c r="Q80" i="9"/>
  <c r="Q97" i="9"/>
  <c r="N80" i="9"/>
  <c r="K80" i="9"/>
  <c r="H80" i="9"/>
  <c r="H97" i="9" s="1"/>
  <c r="E80" i="9"/>
  <c r="E97" i="9"/>
  <c r="Z79" i="9"/>
  <c r="W79" i="9"/>
  <c r="Q79" i="9"/>
  <c r="N79" i="9"/>
  <c r="K79" i="9"/>
  <c r="H79" i="9"/>
  <c r="E79" i="9"/>
  <c r="Y78" i="9"/>
  <c r="X78" i="9"/>
  <c r="V78" i="9"/>
  <c r="U78" i="9"/>
  <c r="S78" i="9"/>
  <c r="R78" i="9"/>
  <c r="P78" i="9"/>
  <c r="O78" i="9"/>
  <c r="M78" i="9"/>
  <c r="L78" i="9"/>
  <c r="J78" i="9"/>
  <c r="I78" i="9"/>
  <c r="G78" i="9"/>
  <c r="F78" i="9"/>
  <c r="D78" i="9"/>
  <c r="C78" i="9"/>
  <c r="AB77" i="9"/>
  <c r="AA77" i="9"/>
  <c r="AC77" i="9"/>
  <c r="AB76" i="9"/>
  <c r="AA76" i="9"/>
  <c r="AB75" i="9"/>
  <c r="AA75" i="9"/>
  <c r="AC75" i="9" s="1"/>
  <c r="K78" i="9"/>
  <c r="AB74" i="9"/>
  <c r="AA74" i="9"/>
  <c r="AC74" i="9" s="1"/>
  <c r="Q78" i="9"/>
  <c r="E78" i="9"/>
  <c r="AB73" i="9"/>
  <c r="AA73" i="9"/>
  <c r="T78" i="9"/>
  <c r="H78" i="9"/>
  <c r="AB71" i="9"/>
  <c r="AA71" i="9"/>
  <c r="Z70" i="9"/>
  <c r="W70" i="9"/>
  <c r="Q70" i="9"/>
  <c r="N70" i="9"/>
  <c r="K70" i="9"/>
  <c r="H70" i="9"/>
  <c r="E70" i="9"/>
  <c r="Y69" i="9"/>
  <c r="X69" i="9"/>
  <c r="W69" i="9"/>
  <c r="V69" i="9"/>
  <c r="U69" i="9"/>
  <c r="T69" i="9"/>
  <c r="S69" i="9"/>
  <c r="R69" i="9"/>
  <c r="Q69" i="9"/>
  <c r="P69" i="9"/>
  <c r="O69" i="9"/>
  <c r="M69" i="9"/>
  <c r="L69" i="9"/>
  <c r="K69" i="9"/>
  <c r="J69" i="9"/>
  <c r="I69" i="9"/>
  <c r="H69" i="9"/>
  <c r="G69" i="9"/>
  <c r="F69" i="9"/>
  <c r="D69" i="9"/>
  <c r="C69" i="9"/>
  <c r="AB68" i="9"/>
  <c r="AC68" i="9" s="1"/>
  <c r="AC69" i="9" s="1"/>
  <c r="AB69" i="9"/>
  <c r="AA68" i="9"/>
  <c r="Z69" i="9"/>
  <c r="N69" i="9"/>
  <c r="E69" i="9"/>
  <c r="Z67" i="9"/>
  <c r="W67" i="9"/>
  <c r="Q67" i="9"/>
  <c r="N67" i="9"/>
  <c r="K67" i="9"/>
  <c r="H67" i="9"/>
  <c r="E67" i="9"/>
  <c r="Y66" i="9"/>
  <c r="X66" i="9"/>
  <c r="V66" i="9"/>
  <c r="U66" i="9"/>
  <c r="S66" i="9"/>
  <c r="R66" i="9"/>
  <c r="P66" i="9"/>
  <c r="O66" i="9"/>
  <c r="M66" i="9"/>
  <c r="L66" i="9"/>
  <c r="J66" i="9"/>
  <c r="I66" i="9"/>
  <c r="H66" i="9"/>
  <c r="G66" i="9"/>
  <c r="F66" i="9"/>
  <c r="D66" i="9"/>
  <c r="C66" i="9"/>
  <c r="AB65" i="9"/>
  <c r="AA65" i="9"/>
  <c r="AC65" i="9" s="1"/>
  <c r="Z65" i="9"/>
  <c r="Z66" i="9" s="1"/>
  <c r="W65" i="9"/>
  <c r="T65" i="9"/>
  <c r="Q65" i="9"/>
  <c r="Q66" i="9"/>
  <c r="N65" i="9"/>
  <c r="K65" i="9"/>
  <c r="K66" i="9" s="1"/>
  <c r="H65" i="9"/>
  <c r="E65" i="9"/>
  <c r="E66" i="9" s="1"/>
  <c r="AB64" i="9"/>
  <c r="AA64" i="9"/>
  <c r="AB63" i="9"/>
  <c r="AA63" i="9"/>
  <c r="N66" i="9"/>
  <c r="AB62" i="9"/>
  <c r="AA62" i="9"/>
  <c r="W66" i="9"/>
  <c r="T66" i="9"/>
  <c r="Z61" i="9"/>
  <c r="W61" i="9"/>
  <c r="Q61" i="9"/>
  <c r="N61" i="9"/>
  <c r="K61" i="9"/>
  <c r="H61" i="9"/>
  <c r="E61" i="9"/>
  <c r="Z60" i="9"/>
  <c r="Y60" i="9"/>
  <c r="X60" i="9"/>
  <c r="V60" i="9"/>
  <c r="U60" i="9"/>
  <c r="S60" i="9"/>
  <c r="R60" i="9"/>
  <c r="P60" i="9"/>
  <c r="O60" i="9"/>
  <c r="M60" i="9"/>
  <c r="L60" i="9"/>
  <c r="J60" i="9"/>
  <c r="I60" i="9"/>
  <c r="G60" i="9"/>
  <c r="F60" i="9"/>
  <c r="D60" i="9"/>
  <c r="C60" i="9"/>
  <c r="AB59" i="9"/>
  <c r="AA59" i="9"/>
  <c r="K60" i="9"/>
  <c r="AB58" i="9"/>
  <c r="AA58" i="9"/>
  <c r="AB57" i="9"/>
  <c r="AA57" i="9"/>
  <c r="T60" i="9"/>
  <c r="Q60" i="9"/>
  <c r="H60" i="9"/>
  <c r="E60" i="9"/>
  <c r="Z56" i="9"/>
  <c r="W56" i="9"/>
  <c r="Q56" i="9"/>
  <c r="N56" i="9"/>
  <c r="K56" i="9"/>
  <c r="H56" i="9"/>
  <c r="E56" i="9"/>
  <c r="Y55" i="9"/>
  <c r="X55" i="9"/>
  <c r="V55" i="9"/>
  <c r="U55" i="9"/>
  <c r="S55" i="9"/>
  <c r="R55" i="9"/>
  <c r="P55" i="9"/>
  <c r="O55" i="9"/>
  <c r="M55" i="9"/>
  <c r="L55" i="9"/>
  <c r="J55" i="9"/>
  <c r="I55" i="9"/>
  <c r="G55" i="9"/>
  <c r="F55" i="9"/>
  <c r="D55" i="9"/>
  <c r="C55" i="9"/>
  <c r="AB54" i="9"/>
  <c r="AA54" i="9"/>
  <c r="AB53" i="9"/>
  <c r="AA53" i="9"/>
  <c r="AC53" i="9" s="1"/>
  <c r="AB52" i="9"/>
  <c r="AA52" i="9"/>
  <c r="AC52" i="9"/>
  <c r="AB51" i="9"/>
  <c r="AC51" i="9" s="1"/>
  <c r="AA51" i="9"/>
  <c r="Z55" i="9"/>
  <c r="AB50" i="9"/>
  <c r="AA50" i="9"/>
  <c r="AC50" i="9" s="1"/>
  <c r="K55" i="9"/>
  <c r="AB49" i="9"/>
  <c r="AA49" i="9"/>
  <c r="Q55" i="9"/>
  <c r="E55" i="9"/>
  <c r="Y47" i="9"/>
  <c r="X47" i="9"/>
  <c r="V47" i="9"/>
  <c r="U47" i="9"/>
  <c r="S47" i="9"/>
  <c r="R47" i="9"/>
  <c r="P47" i="9"/>
  <c r="O47" i="9"/>
  <c r="M47" i="9"/>
  <c r="L47" i="9"/>
  <c r="J47" i="9"/>
  <c r="I47" i="9"/>
  <c r="AB46" i="9"/>
  <c r="AA46" i="9"/>
  <c r="N47" i="9"/>
  <c r="AB45" i="9"/>
  <c r="AA45" i="9"/>
  <c r="Z47" i="9"/>
  <c r="AB44" i="9"/>
  <c r="AA44" i="9"/>
  <c r="W47" i="9"/>
  <c r="T47" i="9"/>
  <c r="Z43" i="9"/>
  <c r="W43" i="9"/>
  <c r="Q43" i="9"/>
  <c r="N43" i="9"/>
  <c r="K43" i="9"/>
  <c r="Y42" i="9"/>
  <c r="X42" i="9"/>
  <c r="V42" i="9"/>
  <c r="U42" i="9"/>
  <c r="S42" i="9"/>
  <c r="R42" i="9"/>
  <c r="P42" i="9"/>
  <c r="O42" i="9"/>
  <c r="M42" i="9"/>
  <c r="L42" i="9"/>
  <c r="J42" i="9"/>
  <c r="I42" i="9"/>
  <c r="AB41" i="9"/>
  <c r="AA41" i="9"/>
  <c r="AB40" i="9"/>
  <c r="AA40" i="9"/>
  <c r="AC40" i="9"/>
  <c r="AB39" i="9"/>
  <c r="AA39" i="9"/>
  <c r="AB38" i="9"/>
  <c r="AA38" i="9"/>
  <c r="AC38" i="9"/>
  <c r="AB37" i="9"/>
  <c r="AA37" i="9"/>
  <c r="T42" i="9"/>
  <c r="AB36" i="9"/>
  <c r="AA36" i="9"/>
  <c r="Q42" i="9"/>
  <c r="AB35" i="9"/>
  <c r="AA35" i="9"/>
  <c r="AC35" i="9" s="1"/>
  <c r="W42" i="9"/>
  <c r="K42" i="9"/>
  <c r="AB33" i="9"/>
  <c r="AA33" i="9"/>
  <c r="Z32" i="9"/>
  <c r="W32" i="9"/>
  <c r="Q32" i="9"/>
  <c r="N32" i="9"/>
  <c r="K32" i="9"/>
  <c r="Y31" i="9"/>
  <c r="X31" i="9"/>
  <c r="V31" i="9"/>
  <c r="U31" i="9"/>
  <c r="S31" i="9"/>
  <c r="R31" i="9"/>
  <c r="P31" i="9"/>
  <c r="O31" i="9"/>
  <c r="M31" i="9"/>
  <c r="L31" i="9"/>
  <c r="J31" i="9"/>
  <c r="I31" i="9"/>
  <c r="AB30" i="9"/>
  <c r="AA30" i="9"/>
  <c r="AB29" i="9"/>
  <c r="AA29" i="9"/>
  <c r="AB28" i="9"/>
  <c r="AA28" i="9"/>
  <c r="AB27" i="9"/>
  <c r="AA27" i="9"/>
  <c r="Q31" i="9"/>
  <c r="AB26" i="9"/>
  <c r="AC26" i="9" s="1"/>
  <c r="AA26" i="9"/>
  <c r="Z31" i="9"/>
  <c r="N31" i="9"/>
  <c r="AB25" i="9"/>
  <c r="AA25" i="9"/>
  <c r="W31" i="9"/>
  <c r="T31" i="9"/>
  <c r="Z24" i="9"/>
  <c r="W24" i="9"/>
  <c r="Q24" i="9"/>
  <c r="N24" i="9"/>
  <c r="K24" i="9"/>
  <c r="H24" i="9"/>
  <c r="E24" i="9"/>
  <c r="Y23" i="9"/>
  <c r="X23" i="9"/>
  <c r="X187" i="9" s="1"/>
  <c r="V23" i="9"/>
  <c r="U23" i="9"/>
  <c r="S23" i="9"/>
  <c r="R23" i="9"/>
  <c r="P23" i="9"/>
  <c r="O23" i="9"/>
  <c r="M23" i="9"/>
  <c r="L23" i="9"/>
  <c r="J23" i="9"/>
  <c r="I23" i="9"/>
  <c r="G23" i="9"/>
  <c r="F23" i="9"/>
  <c r="D23" i="9"/>
  <c r="C23" i="9"/>
  <c r="AB22" i="9"/>
  <c r="AA22" i="9"/>
  <c r="AB21" i="9"/>
  <c r="AA21" i="9"/>
  <c r="AB20" i="9"/>
  <c r="AA20" i="9"/>
  <c r="AB19" i="9"/>
  <c r="AA19" i="9"/>
  <c r="AB18" i="9"/>
  <c r="AC18" i="9" s="1"/>
  <c r="AA18" i="9"/>
  <c r="AB17" i="9"/>
  <c r="AA17" i="9"/>
  <c r="AB16" i="9"/>
  <c r="AA16" i="9"/>
  <c r="AC16" i="9"/>
  <c r="AB15" i="9"/>
  <c r="AA15" i="9"/>
  <c r="AB14" i="9"/>
  <c r="AA14" i="9"/>
  <c r="AB13" i="9"/>
  <c r="AA13" i="9"/>
  <c r="AB12" i="9"/>
  <c r="AA12" i="9"/>
  <c r="AB11" i="9"/>
  <c r="AA11" i="9"/>
  <c r="AB10" i="9"/>
  <c r="AA10" i="9"/>
  <c r="AB9" i="9"/>
  <c r="AA9" i="9"/>
  <c r="AB8" i="9"/>
  <c r="AA8" i="9"/>
  <c r="N23" i="9"/>
  <c r="AB7" i="9"/>
  <c r="AA7" i="9"/>
  <c r="W23" i="9"/>
  <c r="AB6" i="9"/>
  <c r="AA6" i="9"/>
  <c r="Z23" i="9"/>
  <c r="AB5" i="9"/>
  <c r="AA5" i="9"/>
  <c r="Q23" i="9"/>
  <c r="E23" i="9"/>
  <c r="Z286" i="7"/>
  <c r="Z223" i="7"/>
  <c r="Z250" i="7"/>
  <c r="L318" i="7"/>
  <c r="T169" i="7"/>
  <c r="I318" i="7"/>
  <c r="K318" i="7" s="1"/>
  <c r="Z202" i="7"/>
  <c r="AC179" i="9"/>
  <c r="AC176" i="9"/>
  <c r="AC180" i="9"/>
  <c r="AC181" i="9"/>
  <c r="AC159" i="9"/>
  <c r="AC156" i="9"/>
  <c r="AC157" i="9"/>
  <c r="H167" i="9"/>
  <c r="AC158" i="9"/>
  <c r="AC162" i="9"/>
  <c r="AB149" i="9"/>
  <c r="AC147" i="9"/>
  <c r="AC120" i="9"/>
  <c r="AC122" i="9" s="1"/>
  <c r="AC112" i="9"/>
  <c r="AC109" i="9"/>
  <c r="AC115" i="9"/>
  <c r="AC111" i="9"/>
  <c r="AC99" i="9"/>
  <c r="V134" i="9"/>
  <c r="V187" i="9"/>
  <c r="AC100" i="9"/>
  <c r="AC104" i="9"/>
  <c r="AC108" i="9"/>
  <c r="AC116" i="9"/>
  <c r="AC94" i="9"/>
  <c r="AC92" i="9"/>
  <c r="AC96" i="9"/>
  <c r="AC76" i="9"/>
  <c r="AC71" i="9"/>
  <c r="AC64" i="9"/>
  <c r="AA66" i="9"/>
  <c r="AA55" i="9"/>
  <c r="AC54" i="9"/>
  <c r="AB42" i="9"/>
  <c r="AC33" i="9"/>
  <c r="AC5" i="9"/>
  <c r="AC23" i="9" s="1"/>
  <c r="Z12" i="6"/>
  <c r="Z8" i="6"/>
  <c r="Z17" i="6"/>
  <c r="Z16" i="6"/>
  <c r="Z13" i="6"/>
  <c r="Z9" i="6"/>
  <c r="Z5" i="6"/>
  <c r="AA335" i="9"/>
  <c r="AA328" i="9"/>
  <c r="AB328" i="9"/>
  <c r="AB320" i="9"/>
  <c r="AC318" i="9"/>
  <c r="AA320" i="9"/>
  <c r="AA322" i="9" s="1"/>
  <c r="AC316" i="9"/>
  <c r="D306" i="9"/>
  <c r="X306" i="9"/>
  <c r="AC301" i="9"/>
  <c r="AC297" i="9"/>
  <c r="S306" i="9"/>
  <c r="Y306" i="9"/>
  <c r="AA298" i="9"/>
  <c r="AC292" i="9"/>
  <c r="P306" i="9"/>
  <c r="U306" i="9"/>
  <c r="AC277" i="9"/>
  <c r="AC278" i="9" s="1"/>
  <c r="AC272" i="9"/>
  <c r="AC266" i="9"/>
  <c r="AC264" i="9"/>
  <c r="AC261" i="9"/>
  <c r="L268" i="9"/>
  <c r="I268" i="9"/>
  <c r="C268" i="9"/>
  <c r="M268" i="9"/>
  <c r="AA248" i="9"/>
  <c r="J268" i="9"/>
  <c r="V268" i="9"/>
  <c r="R268" i="9"/>
  <c r="AC234" i="9"/>
  <c r="T238" i="9"/>
  <c r="R238" i="9"/>
  <c r="AC221" i="9"/>
  <c r="AC210" i="9"/>
  <c r="AC204" i="9"/>
  <c r="P216" i="9"/>
  <c r="V216" i="9"/>
  <c r="W216" i="9" s="1"/>
  <c r="AA196" i="9"/>
  <c r="AC196" i="9" s="1"/>
  <c r="R216" i="9"/>
  <c r="X216" i="9"/>
  <c r="AB196" i="9"/>
  <c r="T196" i="9"/>
  <c r="Y216" i="9"/>
  <c r="S216" i="9"/>
  <c r="AC191" i="9"/>
  <c r="T192" i="9"/>
  <c r="AC192" i="9" s="1"/>
  <c r="AB66" i="9"/>
  <c r="AC63" i="9"/>
  <c r="AC59" i="9"/>
  <c r="AC45" i="9"/>
  <c r="AC39" i="9"/>
  <c r="AC14" i="9"/>
  <c r="AC11" i="9"/>
  <c r="AC13" i="9"/>
  <c r="AC15" i="9"/>
  <c r="AC173" i="9"/>
  <c r="AC171" i="9"/>
  <c r="AB167" i="9"/>
  <c r="AC163" i="9"/>
  <c r="E167" i="9"/>
  <c r="AC148" i="9"/>
  <c r="AB144" i="9"/>
  <c r="AC143" i="9"/>
  <c r="AA139" i="9"/>
  <c r="AC136" i="9"/>
  <c r="J134" i="9"/>
  <c r="J187" i="9"/>
  <c r="F134" i="9"/>
  <c r="F187" i="9"/>
  <c r="L134" i="9"/>
  <c r="L187" i="9"/>
  <c r="AC127" i="9"/>
  <c r="AC130" i="9"/>
  <c r="AA122" i="9"/>
  <c r="AB122" i="9"/>
  <c r="AC114" i="9"/>
  <c r="R134" i="9"/>
  <c r="R187" i="9" s="1"/>
  <c r="I134" i="9"/>
  <c r="U134" i="9"/>
  <c r="U187" i="9"/>
  <c r="AB118" i="9"/>
  <c r="AC103" i="9"/>
  <c r="D134" i="9"/>
  <c r="D187" i="9"/>
  <c r="AC102" i="9"/>
  <c r="P134" i="9"/>
  <c r="P187" i="9" s="1"/>
  <c r="Y134" i="9"/>
  <c r="Y187" i="9" s="1"/>
  <c r="AC95" i="9"/>
  <c r="AB97" i="9"/>
  <c r="AC82" i="9"/>
  <c r="AC62" i="9"/>
  <c r="AC66" i="9" s="1"/>
  <c r="AC58" i="9"/>
  <c r="AA60" i="9"/>
  <c r="AB60" i="9"/>
  <c r="AB47" i="9"/>
  <c r="AC46" i="9"/>
  <c r="AC30" i="9"/>
  <c r="AB31" i="9"/>
  <c r="AC27" i="9"/>
  <c r="AC29" i="9"/>
  <c r="AC6" i="9"/>
  <c r="AC7" i="9"/>
  <c r="AC10" i="9"/>
  <c r="AC12" i="9"/>
  <c r="AC17" i="9"/>
  <c r="AC19" i="9"/>
  <c r="AC21" i="9"/>
  <c r="AC22" i="9"/>
  <c r="AA144" i="9"/>
  <c r="AC141" i="9"/>
  <c r="G268" i="9"/>
  <c r="AB244" i="9"/>
  <c r="Z42" i="9"/>
  <c r="AA42" i="9"/>
  <c r="AC36" i="9"/>
  <c r="K47" i="9"/>
  <c r="AC44" i="9"/>
  <c r="AC47" i="9" s="1"/>
  <c r="H55" i="9"/>
  <c r="T55" i="9"/>
  <c r="Z78" i="9"/>
  <c r="N118" i="9"/>
  <c r="Q118" i="9"/>
  <c r="AA132" i="9"/>
  <c r="W153" i="9"/>
  <c r="Z167" i="9"/>
  <c r="Q167" i="9"/>
  <c r="E183" i="9"/>
  <c r="AA183" i="9"/>
  <c r="AC20" i="9"/>
  <c r="AA23" i="9"/>
  <c r="AC28" i="9"/>
  <c r="AA31" i="9"/>
  <c r="AC37" i="9"/>
  <c r="AA47" i="9"/>
  <c r="AB78" i="9"/>
  <c r="AA78" i="9"/>
  <c r="H118" i="9"/>
  <c r="AC101" i="9"/>
  <c r="AC106" i="9"/>
  <c r="N132" i="9"/>
  <c r="Z132" i="9"/>
  <c r="AC131" i="9"/>
  <c r="O134" i="9"/>
  <c r="S134" i="9"/>
  <c r="X134" i="9"/>
  <c r="AC137" i="9"/>
  <c r="AB139" i="9"/>
  <c r="E149" i="9"/>
  <c r="AC146" i="9"/>
  <c r="AA149" i="9"/>
  <c r="AB224" i="9"/>
  <c r="AB251" i="9"/>
  <c r="AC312" i="9"/>
  <c r="K31" i="9"/>
  <c r="AC25" i="9"/>
  <c r="AC31" i="9" s="1"/>
  <c r="N42" i="9"/>
  <c r="AB55" i="9"/>
  <c r="N78" i="9"/>
  <c r="AA97" i="9"/>
  <c r="Z118" i="9"/>
  <c r="T132" i="9"/>
  <c r="AC151" i="9"/>
  <c r="AC153" i="9" s="1"/>
  <c r="N167" i="9"/>
  <c r="C306" i="9"/>
  <c r="AA278" i="9"/>
  <c r="K23" i="9"/>
  <c r="AC9" i="9"/>
  <c r="W55" i="9"/>
  <c r="AC49" i="9"/>
  <c r="AC55" i="9" s="1"/>
  <c r="N55" i="9"/>
  <c r="W60" i="9"/>
  <c r="AC57" i="9"/>
  <c r="AC60" i="9" s="1"/>
  <c r="N60" i="9"/>
  <c r="AA69" i="9"/>
  <c r="W78" i="9"/>
  <c r="AC93" i="9"/>
  <c r="AC113" i="9"/>
  <c r="AA118" i="9"/>
  <c r="AC121" i="9"/>
  <c r="K132" i="9"/>
  <c r="M134" i="9"/>
  <c r="M187" i="9"/>
  <c r="N139" i="9"/>
  <c r="Z139" i="9"/>
  <c r="AC142" i="9"/>
  <c r="H183" i="9"/>
  <c r="T183" i="9"/>
  <c r="AB183" i="9"/>
  <c r="D216" i="9"/>
  <c r="AB192" i="9"/>
  <c r="AA229" i="9"/>
  <c r="D268" i="9"/>
  <c r="AB248" i="9"/>
  <c r="F268" i="9"/>
  <c r="AA251" i="9"/>
  <c r="K294" i="9"/>
  <c r="K306" i="9" s="1"/>
  <c r="W294" i="9"/>
  <c r="W306" i="9" s="1"/>
  <c r="N294" i="9"/>
  <c r="Z294" i="9"/>
  <c r="Z306" i="9" s="1"/>
  <c r="AC282" i="9"/>
  <c r="AA294" i="9"/>
  <c r="K183" i="9"/>
  <c r="L216" i="9"/>
  <c r="K196" i="9"/>
  <c r="N224" i="9"/>
  <c r="N238" i="9"/>
  <c r="Z224" i="9"/>
  <c r="Z238" i="9"/>
  <c r="H238" i="9"/>
  <c r="Q238" i="9"/>
  <c r="E268" i="9"/>
  <c r="AC244" i="9"/>
  <c r="S268" i="9"/>
  <c r="H23" i="9"/>
  <c r="T23" i="9"/>
  <c r="AB23" i="9"/>
  <c r="AC8" i="9"/>
  <c r="AC41" i="9"/>
  <c r="Q47" i="9"/>
  <c r="AC73" i="9"/>
  <c r="AC78" i="9" s="1"/>
  <c r="AC81" i="9"/>
  <c r="AC105" i="9"/>
  <c r="E122" i="9"/>
  <c r="Q122" i="9"/>
  <c r="C134" i="9"/>
  <c r="G134" i="9"/>
  <c r="AC138" i="9"/>
  <c r="K144" i="9"/>
  <c r="W144" i="9"/>
  <c r="AC161" i="9"/>
  <c r="AC166" i="9"/>
  <c r="N183" i="9"/>
  <c r="Z183" i="9"/>
  <c r="AC182" i="9"/>
  <c r="AA192" i="9"/>
  <c r="M216" i="9"/>
  <c r="AC227" i="9"/>
  <c r="AC231" i="9"/>
  <c r="O268" i="9"/>
  <c r="V306" i="9"/>
  <c r="AB298" i="9"/>
  <c r="H322" i="9"/>
  <c r="T322" i="9"/>
  <c r="AB322" i="9"/>
  <c r="AC310" i="9"/>
  <c r="AB278" i="9"/>
  <c r="I306" i="9"/>
  <c r="R306" i="9"/>
  <c r="T278" i="9"/>
  <c r="Q294" i="9"/>
  <c r="Q306" i="9" s="1"/>
  <c r="AA167" i="9"/>
  <c r="AC165" i="9"/>
  <c r="AC169" i="9"/>
  <c r="AC212" i="9"/>
  <c r="K224" i="9"/>
  <c r="C238" i="9"/>
  <c r="AA224" i="9"/>
  <c r="E229" i="9"/>
  <c r="E238" i="9" s="1"/>
  <c r="AB229" i="9"/>
  <c r="X268" i="9"/>
  <c r="Q248" i="9"/>
  <c r="AC248" i="9"/>
  <c r="AA255" i="9"/>
  <c r="AB302" i="9"/>
  <c r="K320" i="9"/>
  <c r="K322" i="9"/>
  <c r="W320" i="9"/>
  <c r="W322" i="9"/>
  <c r="X238" i="9"/>
  <c r="N268" i="9"/>
  <c r="N306" i="9"/>
  <c r="J306" i="9"/>
  <c r="O306" i="9"/>
  <c r="H294" i="9"/>
  <c r="H306" i="9" s="1"/>
  <c r="T294" i="9"/>
  <c r="AB294" i="9"/>
  <c r="AC296" i="9"/>
  <c r="AC298" i="9" s="1"/>
  <c r="AC314" i="9"/>
  <c r="N320" i="9"/>
  <c r="N322" i="9" s="1"/>
  <c r="E320" i="9"/>
  <c r="E322" i="9" s="1"/>
  <c r="W328" i="9"/>
  <c r="N328" i="9"/>
  <c r="AB335" i="9"/>
  <c r="AC223" i="9"/>
  <c r="AC224" i="9" s="1"/>
  <c r="M238" i="9"/>
  <c r="M337" i="9" s="1"/>
  <c r="K229" i="9"/>
  <c r="W229" i="9"/>
  <c r="W238" i="9" s="1"/>
  <c r="U268" i="9"/>
  <c r="Y268" i="9"/>
  <c r="AC251" i="9"/>
  <c r="F306" i="9"/>
  <c r="AC287" i="9"/>
  <c r="AC294" i="9" s="1"/>
  <c r="AC149" i="9"/>
  <c r="H134" i="9"/>
  <c r="H187" i="9" s="1"/>
  <c r="K134" i="9"/>
  <c r="K187" i="9" s="1"/>
  <c r="AC320" i="9"/>
  <c r="AB306" i="9"/>
  <c r="P337" i="9"/>
  <c r="T306" i="9"/>
  <c r="T337" i="9" s="1"/>
  <c r="AA268" i="9"/>
  <c r="Q268" i="9"/>
  <c r="AA238" i="9"/>
  <c r="V337" i="9"/>
  <c r="AA216" i="9"/>
  <c r="T216" i="9"/>
  <c r="Z216" i="9"/>
  <c r="AC216" i="9"/>
  <c r="L337" i="9"/>
  <c r="D337" i="9"/>
  <c r="AC167" i="9"/>
  <c r="AC139" i="9"/>
  <c r="AB134" i="9"/>
  <c r="AB187" i="9"/>
  <c r="Z134" i="9"/>
  <c r="T134" i="9"/>
  <c r="T187" i="9"/>
  <c r="I187" i="9"/>
  <c r="I337" i="9" s="1"/>
  <c r="Q134" i="9"/>
  <c r="Q187" i="9"/>
  <c r="N134" i="9"/>
  <c r="N187" i="9" s="1"/>
  <c r="AA134" i="9"/>
  <c r="W134" i="9"/>
  <c r="W187" i="9" s="1"/>
  <c r="E134" i="9"/>
  <c r="E187" i="9"/>
  <c r="O187" i="9"/>
  <c r="O337" i="9" s="1"/>
  <c r="S187" i="9"/>
  <c r="S337" i="9"/>
  <c r="Y337" i="9"/>
  <c r="J337" i="9"/>
  <c r="F337" i="9"/>
  <c r="U337" i="9"/>
  <c r="R337" i="9"/>
  <c r="AB216" i="9"/>
  <c r="E216" i="9"/>
  <c r="AC144" i="9"/>
  <c r="AB238" i="9"/>
  <c r="AB268" i="9"/>
  <c r="C187" i="9"/>
  <c r="C337" i="9"/>
  <c r="AC322" i="9"/>
  <c r="AA306" i="9"/>
  <c r="X337" i="9"/>
  <c r="N216" i="9"/>
  <c r="G187" i="9"/>
  <c r="G337" i="9" s="1"/>
  <c r="AC134" i="9"/>
  <c r="Q337" i="9"/>
  <c r="AB337" i="9"/>
  <c r="C46" i="5"/>
  <c r="D46" i="5"/>
  <c r="E46" i="5"/>
  <c r="F46" i="5"/>
  <c r="E53" i="5"/>
  <c r="C53" i="5"/>
  <c r="D53" i="5"/>
  <c r="F53" i="5"/>
  <c r="E54" i="5"/>
  <c r="E58" i="5"/>
  <c r="C58" i="5"/>
  <c r="D58" i="5"/>
  <c r="F58" i="5"/>
  <c r="E59" i="5"/>
  <c r="E60" i="5"/>
  <c r="E64" i="5"/>
  <c r="E25" i="5"/>
  <c r="H25" i="5"/>
  <c r="K25" i="5"/>
  <c r="N25" i="5"/>
  <c r="Q25" i="5"/>
  <c r="T25" i="5"/>
  <c r="W25" i="5"/>
  <c r="Z25" i="5"/>
  <c r="E245" i="4"/>
  <c r="H245" i="4"/>
  <c r="K245" i="4"/>
  <c r="Q245" i="4"/>
  <c r="W245" i="4"/>
  <c r="Z245" i="4"/>
  <c r="E250" i="4"/>
  <c r="H250" i="4"/>
  <c r="K250" i="4"/>
  <c r="N250" i="4"/>
  <c r="Q250" i="4"/>
  <c r="W250" i="4"/>
  <c r="Z250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S252" i="4"/>
  <c r="U252" i="4"/>
  <c r="V252" i="4"/>
  <c r="W252" i="4"/>
  <c r="X252" i="4"/>
  <c r="Y252" i="4"/>
  <c r="Z252" i="4"/>
  <c r="AC252" i="4"/>
  <c r="E253" i="4"/>
  <c r="H253" i="4"/>
  <c r="K253" i="4"/>
  <c r="N253" i="4"/>
  <c r="Q253" i="4"/>
  <c r="W253" i="4"/>
  <c r="Z253" i="4"/>
  <c r="C218" i="4"/>
  <c r="C222" i="4"/>
  <c r="C225" i="4"/>
  <c r="C229" i="4"/>
  <c r="Q171" i="4"/>
  <c r="C126" i="4"/>
  <c r="D126" i="4"/>
  <c r="E126" i="4"/>
  <c r="E127" i="4"/>
  <c r="C131" i="4"/>
  <c r="D131" i="4"/>
  <c r="E131" i="4"/>
  <c r="E132" i="4"/>
  <c r="C134" i="4"/>
  <c r="D134" i="4"/>
  <c r="E134" i="4"/>
  <c r="E135" i="4"/>
  <c r="C142" i="4"/>
  <c r="D142" i="4"/>
  <c r="E142" i="4"/>
  <c r="E143" i="4"/>
  <c r="E145" i="4"/>
  <c r="C104" i="4"/>
  <c r="D104" i="4"/>
  <c r="C114" i="4"/>
  <c r="D114" i="4"/>
  <c r="C121" i="4"/>
  <c r="D121" i="4"/>
  <c r="AB252" i="4"/>
  <c r="AA252" i="4"/>
  <c r="T252" i="4"/>
  <c r="E296" i="2"/>
  <c r="H296" i="2"/>
  <c r="K296" i="2"/>
  <c r="N296" i="2"/>
  <c r="Q296" i="2"/>
  <c r="T296" i="2"/>
  <c r="W296" i="2"/>
  <c r="Z296" i="2"/>
  <c r="E259" i="2"/>
  <c r="H259" i="2"/>
  <c r="K259" i="2"/>
  <c r="N259" i="2"/>
  <c r="Q259" i="2"/>
  <c r="T259" i="2"/>
  <c r="W259" i="2"/>
  <c r="Z259" i="2"/>
  <c r="E115" i="2"/>
  <c r="H115" i="2"/>
  <c r="K115" i="2"/>
  <c r="N115" i="2"/>
  <c r="Q115" i="2"/>
  <c r="T115" i="2"/>
  <c r="W115" i="2"/>
  <c r="Z115" i="2"/>
  <c r="E110" i="2"/>
  <c r="H110" i="2"/>
  <c r="K110" i="2"/>
  <c r="N110" i="2"/>
  <c r="Q110" i="2"/>
  <c r="T110" i="2"/>
  <c r="W110" i="2"/>
  <c r="Z110" i="2"/>
  <c r="E94" i="8"/>
  <c r="H94" i="8"/>
  <c r="K94" i="8"/>
  <c r="N94" i="8"/>
  <c r="Q94" i="8"/>
  <c r="T94" i="8"/>
  <c r="W94" i="8"/>
  <c r="Z94" i="8"/>
  <c r="AB87" i="8"/>
  <c r="AA87" i="8"/>
  <c r="AC87" i="8" s="1"/>
  <c r="AB85" i="8"/>
  <c r="Z355" i="8"/>
  <c r="W355" i="8"/>
  <c r="Q355" i="8"/>
  <c r="N355" i="8"/>
  <c r="K355" i="8"/>
  <c r="H355" i="8"/>
  <c r="E355" i="8"/>
  <c r="Y354" i="8"/>
  <c r="X354" i="8"/>
  <c r="V354" i="8"/>
  <c r="U354" i="8"/>
  <c r="S354" i="8"/>
  <c r="R354" i="8"/>
  <c r="P354" i="8"/>
  <c r="O354" i="8"/>
  <c r="M354" i="8"/>
  <c r="L354" i="8"/>
  <c r="K354" i="8"/>
  <c r="J354" i="8"/>
  <c r="I354" i="8"/>
  <c r="H354" i="8"/>
  <c r="G354" i="8"/>
  <c r="F354" i="8"/>
  <c r="D354" i="8"/>
  <c r="C354" i="8"/>
  <c r="AB353" i="8"/>
  <c r="AA353" i="8"/>
  <c r="AB352" i="8"/>
  <c r="AA352" i="8"/>
  <c r="AC352" i="8" s="1"/>
  <c r="AB351" i="8"/>
  <c r="AA351" i="8"/>
  <c r="AC351" i="8"/>
  <c r="AB350" i="8"/>
  <c r="AA350" i="8"/>
  <c r="AC350" i="8" s="1"/>
  <c r="Z350" i="8"/>
  <c r="Z354" i="8" s="1"/>
  <c r="W350" i="8"/>
  <c r="W354" i="8" s="1"/>
  <c r="T350" i="8"/>
  <c r="T354" i="8" s="1"/>
  <c r="Q350" i="8"/>
  <c r="Q354" i="8" s="1"/>
  <c r="N350" i="8"/>
  <c r="N354" i="8"/>
  <c r="E350" i="8"/>
  <c r="E354" i="8"/>
  <c r="AB349" i="8"/>
  <c r="AB354" i="8"/>
  <c r="AA349" i="8"/>
  <c r="Z348" i="8"/>
  <c r="W348" i="8"/>
  <c r="Q348" i="8"/>
  <c r="N348" i="8"/>
  <c r="K348" i="8"/>
  <c r="H348" i="8"/>
  <c r="E348" i="8"/>
  <c r="Z347" i="8"/>
  <c r="W347" i="8"/>
  <c r="Q347" i="8"/>
  <c r="N347" i="8"/>
  <c r="K347" i="8"/>
  <c r="H347" i="8"/>
  <c r="E347" i="8"/>
  <c r="Z346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AB345" i="8"/>
  <c r="AA345" i="8"/>
  <c r="AC345" i="8" s="1"/>
  <c r="AB344" i="8"/>
  <c r="AA344" i="8"/>
  <c r="AC344" i="8" s="1"/>
  <c r="AC346" i="8" s="1"/>
  <c r="AB343" i="8"/>
  <c r="AA343" i="8"/>
  <c r="AC343" i="8"/>
  <c r="Z342" i="8"/>
  <c r="W342" i="8"/>
  <c r="Q342" i="8"/>
  <c r="N342" i="8"/>
  <c r="K342" i="8"/>
  <c r="H342" i="8"/>
  <c r="E342" i="8"/>
  <c r="Z338" i="8"/>
  <c r="Z340" i="8" s="1"/>
  <c r="Y338" i="8"/>
  <c r="Y340" i="8"/>
  <c r="X338" i="8"/>
  <c r="X340" i="8" s="1"/>
  <c r="W338" i="8"/>
  <c r="W340" i="8"/>
  <c r="V338" i="8"/>
  <c r="V340" i="8" s="1"/>
  <c r="U338" i="8"/>
  <c r="U340" i="8"/>
  <c r="T338" i="8"/>
  <c r="T340" i="8" s="1"/>
  <c r="S338" i="8"/>
  <c r="S340" i="8"/>
  <c r="R338" i="8"/>
  <c r="R340" i="8" s="1"/>
  <c r="Q338" i="8"/>
  <c r="Q340" i="8"/>
  <c r="P338" i="8"/>
  <c r="P340" i="8" s="1"/>
  <c r="O338" i="8"/>
  <c r="O340" i="8"/>
  <c r="N338" i="8"/>
  <c r="N340" i="8" s="1"/>
  <c r="M338" i="8"/>
  <c r="M340" i="8"/>
  <c r="L338" i="8"/>
  <c r="L340" i="8" s="1"/>
  <c r="K338" i="8"/>
  <c r="K340" i="8"/>
  <c r="J338" i="8"/>
  <c r="J340" i="8" s="1"/>
  <c r="I338" i="8"/>
  <c r="I340" i="8"/>
  <c r="H338" i="8"/>
  <c r="H340" i="8" s="1"/>
  <c r="G338" i="8"/>
  <c r="G340" i="8"/>
  <c r="F338" i="8"/>
  <c r="F340" i="8" s="1"/>
  <c r="E338" i="8"/>
  <c r="E340" i="8"/>
  <c r="D338" i="8"/>
  <c r="D340" i="8" s="1"/>
  <c r="C338" i="8"/>
  <c r="C340" i="8"/>
  <c r="AB337" i="8"/>
  <c r="AA337" i="8"/>
  <c r="AB336" i="8"/>
  <c r="AA336" i="8"/>
  <c r="AC336" i="8" s="1"/>
  <c r="AB335" i="8"/>
  <c r="AA335" i="8"/>
  <c r="AB334" i="8"/>
  <c r="AA334" i="8"/>
  <c r="AC334" i="8" s="1"/>
  <c r="Z333" i="8"/>
  <c r="W333" i="8"/>
  <c r="Q333" i="8"/>
  <c r="N333" i="8"/>
  <c r="K333" i="8"/>
  <c r="H333" i="8"/>
  <c r="E333" i="8"/>
  <c r="AB332" i="8"/>
  <c r="AA332" i="8"/>
  <c r="AB330" i="8"/>
  <c r="AA330" i="8"/>
  <c r="AB328" i="8"/>
  <c r="AA328" i="8"/>
  <c r="AC328" i="8"/>
  <c r="AB326" i="8"/>
  <c r="AA326" i="8"/>
  <c r="Z325" i="8"/>
  <c r="W325" i="8"/>
  <c r="Q325" i="8"/>
  <c r="K325" i="8"/>
  <c r="AB320" i="8"/>
  <c r="AA320" i="8"/>
  <c r="Y318" i="8"/>
  <c r="X318" i="8"/>
  <c r="V318" i="8"/>
  <c r="U318" i="8"/>
  <c r="S318" i="8"/>
  <c r="R318" i="8"/>
  <c r="T318" i="8"/>
  <c r="P318" i="8"/>
  <c r="O318" i="8"/>
  <c r="M318" i="8"/>
  <c r="L318" i="8"/>
  <c r="J318" i="8"/>
  <c r="I318" i="8"/>
  <c r="G318" i="8"/>
  <c r="F318" i="8"/>
  <c r="D318" i="8"/>
  <c r="C318" i="8"/>
  <c r="AA318" i="8"/>
  <c r="AB317" i="8"/>
  <c r="AA317" i="8"/>
  <c r="AC317" i="8" s="1"/>
  <c r="AB316" i="8"/>
  <c r="AA316" i="8"/>
  <c r="AC316" i="8" s="1"/>
  <c r="AC318" i="8" s="1"/>
  <c r="Z315" i="8"/>
  <c r="Z318" i="8" s="1"/>
  <c r="W315" i="8"/>
  <c r="W318" i="8" s="1"/>
  <c r="Q315" i="8"/>
  <c r="Q318" i="8" s="1"/>
  <c r="Q322" i="8" s="1"/>
  <c r="N315" i="8"/>
  <c r="N318" i="8"/>
  <c r="K315" i="8"/>
  <c r="K318" i="8" s="1"/>
  <c r="K322" i="8" s="1"/>
  <c r="H315" i="8"/>
  <c r="H318" i="8"/>
  <c r="E315" i="8"/>
  <c r="E318" i="8" s="1"/>
  <c r="Z314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AB313" i="8"/>
  <c r="AA313" i="8"/>
  <c r="AB312" i="8"/>
  <c r="AA312" i="8"/>
  <c r="AC312" i="8" s="1"/>
  <c r="AC314" i="8" s="1"/>
  <c r="Z311" i="8"/>
  <c r="W311" i="8"/>
  <c r="Q311" i="8"/>
  <c r="N311" i="8"/>
  <c r="K311" i="8"/>
  <c r="H311" i="8"/>
  <c r="E311" i="8"/>
  <c r="Y310" i="8"/>
  <c r="X310" i="8"/>
  <c r="V310" i="8"/>
  <c r="U310" i="8"/>
  <c r="S310" i="8"/>
  <c r="R310" i="8"/>
  <c r="P310" i="8"/>
  <c r="O310" i="8"/>
  <c r="M310" i="8"/>
  <c r="L310" i="8"/>
  <c r="J310" i="8"/>
  <c r="I310" i="8"/>
  <c r="G310" i="8"/>
  <c r="F310" i="8"/>
  <c r="D310" i="8"/>
  <c r="C310" i="8"/>
  <c r="AB309" i="8"/>
  <c r="AA309" i="8"/>
  <c r="AC309" i="8" s="1"/>
  <c r="AB308" i="8"/>
  <c r="AC308" i="8" s="1"/>
  <c r="AA308" i="8"/>
  <c r="AB307" i="8"/>
  <c r="AA307" i="8"/>
  <c r="AC307" i="8" s="1"/>
  <c r="AB306" i="8"/>
  <c r="AA306" i="8"/>
  <c r="AC306" i="8" s="1"/>
  <c r="AB305" i="8"/>
  <c r="AA305" i="8"/>
  <c r="AB304" i="8"/>
  <c r="AA304" i="8"/>
  <c r="AC304" i="8" s="1"/>
  <c r="AB303" i="8"/>
  <c r="AA303" i="8"/>
  <c r="AC303" i="8" s="1"/>
  <c r="AB302" i="8"/>
  <c r="AA302" i="8"/>
  <c r="AC302" i="8"/>
  <c r="AB301" i="8"/>
  <c r="AA301" i="8"/>
  <c r="AC301" i="8" s="1"/>
  <c r="AB300" i="8"/>
  <c r="AA300" i="8"/>
  <c r="AC300" i="8" s="1"/>
  <c r="Z300" i="8"/>
  <c r="W300" i="8"/>
  <c r="T300" i="8"/>
  <c r="Q300" i="8"/>
  <c r="N300" i="8"/>
  <c r="K300" i="8"/>
  <c r="H300" i="8"/>
  <c r="E300" i="8"/>
  <c r="AB299" i="8"/>
  <c r="AA299" i="8"/>
  <c r="AC299" i="8" s="1"/>
  <c r="Z299" i="8"/>
  <c r="W299" i="8"/>
  <c r="T299" i="8"/>
  <c r="Q299" i="8"/>
  <c r="N299" i="8"/>
  <c r="K299" i="8"/>
  <c r="H299" i="8"/>
  <c r="E299" i="8"/>
  <c r="AB298" i="8"/>
  <c r="AA298" i="8"/>
  <c r="AC298" i="8" s="1"/>
  <c r="Z298" i="8"/>
  <c r="W298" i="8"/>
  <c r="T298" i="8"/>
  <c r="Q298" i="8"/>
  <c r="N298" i="8"/>
  <c r="K298" i="8"/>
  <c r="H298" i="8"/>
  <c r="E298" i="8"/>
  <c r="AB297" i="8"/>
  <c r="AA297" i="8"/>
  <c r="AC297" i="8" s="1"/>
  <c r="Z297" i="8"/>
  <c r="W297" i="8"/>
  <c r="T297" i="8"/>
  <c r="Q297" i="8"/>
  <c r="N297" i="8"/>
  <c r="K297" i="8"/>
  <c r="H297" i="8"/>
  <c r="E297" i="8"/>
  <c r="AB296" i="8"/>
  <c r="AA296" i="8"/>
  <c r="Z296" i="8"/>
  <c r="W296" i="8"/>
  <c r="T296" i="8"/>
  <c r="Q296" i="8"/>
  <c r="N296" i="8"/>
  <c r="K296" i="8"/>
  <c r="H296" i="8"/>
  <c r="E296" i="8"/>
  <c r="AB295" i="8"/>
  <c r="AA295" i="8"/>
  <c r="AC295" i="8" s="1"/>
  <c r="Z295" i="8"/>
  <c r="Z310" i="8" s="1"/>
  <c r="Z322" i="8" s="1"/>
  <c r="W295" i="8"/>
  <c r="W310" i="8" s="1"/>
  <c r="W322" i="8" s="1"/>
  <c r="T295" i="8"/>
  <c r="Q295" i="8"/>
  <c r="Q310" i="8"/>
  <c r="N295" i="8"/>
  <c r="K295" i="8"/>
  <c r="H295" i="8"/>
  <c r="E295" i="8"/>
  <c r="E310" i="8" s="1"/>
  <c r="E322" i="8" s="1"/>
  <c r="AB294" i="8"/>
  <c r="AA294" i="8"/>
  <c r="AC294" i="8" s="1"/>
  <c r="Z293" i="8"/>
  <c r="W293" i="8"/>
  <c r="Q293" i="8"/>
  <c r="N293" i="8"/>
  <c r="K293" i="8"/>
  <c r="H293" i="8"/>
  <c r="E293" i="8"/>
  <c r="Z292" i="8"/>
  <c r="Y292" i="8"/>
  <c r="X292" i="8"/>
  <c r="W292" i="8"/>
  <c r="V292" i="8"/>
  <c r="U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AB291" i="8"/>
  <c r="AA291" i="8"/>
  <c r="AB289" i="8"/>
  <c r="AC289" i="8" s="1"/>
  <c r="AA289" i="8"/>
  <c r="AB287" i="8"/>
  <c r="AA287" i="8"/>
  <c r="AB286" i="8"/>
  <c r="AA286" i="8"/>
  <c r="AC286" i="8" s="1"/>
  <c r="Z285" i="8"/>
  <c r="W285" i="8"/>
  <c r="Q285" i="8"/>
  <c r="K285" i="8"/>
  <c r="H285" i="8"/>
  <c r="E285" i="8"/>
  <c r="AB280" i="8"/>
  <c r="AA280" i="8"/>
  <c r="AC280" i="8"/>
  <c r="AB278" i="8"/>
  <c r="AA278" i="8"/>
  <c r="AB277" i="8"/>
  <c r="AA277" i="8"/>
  <c r="AC277" i="8" s="1"/>
  <c r="AB276" i="8"/>
  <c r="AA276" i="8"/>
  <c r="AC276" i="8" s="1"/>
  <c r="AB274" i="8"/>
  <c r="AA274" i="8"/>
  <c r="AC274" i="8" s="1"/>
  <c r="AB272" i="8"/>
  <c r="AA272" i="8"/>
  <c r="AB270" i="8"/>
  <c r="AA270" i="8"/>
  <c r="AC270" i="8" s="1"/>
  <c r="AB268" i="8"/>
  <c r="AA268" i="8"/>
  <c r="Z267" i="8"/>
  <c r="W267" i="8"/>
  <c r="Q267" i="8"/>
  <c r="N267" i="8"/>
  <c r="K267" i="8"/>
  <c r="H267" i="8"/>
  <c r="E267" i="8"/>
  <c r="Y266" i="8"/>
  <c r="X266" i="8"/>
  <c r="Z266" i="8" s="1"/>
  <c r="Z282" i="8" s="1"/>
  <c r="V266" i="8"/>
  <c r="U266" i="8"/>
  <c r="S266" i="8"/>
  <c r="R266" i="8"/>
  <c r="P266" i="8"/>
  <c r="O266" i="8"/>
  <c r="M266" i="8"/>
  <c r="L266" i="8"/>
  <c r="J266" i="8"/>
  <c r="I266" i="8"/>
  <c r="G266" i="8"/>
  <c r="F266" i="8"/>
  <c r="D266" i="8"/>
  <c r="C266" i="8"/>
  <c r="AB265" i="8"/>
  <c r="AA265" i="8"/>
  <c r="AC265" i="8" s="1"/>
  <c r="AB264" i="8"/>
  <c r="AA264" i="8"/>
  <c r="Z264" i="8"/>
  <c r="W264" i="8"/>
  <c r="W266" i="8"/>
  <c r="T264" i="8"/>
  <c r="T266" i="8" s="1"/>
  <c r="Q264" i="8"/>
  <c r="Q266" i="8"/>
  <c r="N264" i="8"/>
  <c r="N266" i="8"/>
  <c r="K264" i="8"/>
  <c r="K266" i="8" s="1"/>
  <c r="K282" i="8" s="1"/>
  <c r="H264" i="8"/>
  <c r="H266" i="8"/>
  <c r="E264" i="8"/>
  <c r="E266" i="8" s="1"/>
  <c r="Z263" i="8"/>
  <c r="W263" i="8"/>
  <c r="Q263" i="8"/>
  <c r="N263" i="8"/>
  <c r="K263" i="8"/>
  <c r="H263" i="8"/>
  <c r="E263" i="8"/>
  <c r="Z262" i="8"/>
  <c r="Y262" i="8"/>
  <c r="X262" i="8"/>
  <c r="W262" i="8"/>
  <c r="V262" i="8"/>
  <c r="U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AB261" i="8"/>
  <c r="AA261" i="8"/>
  <c r="AC261" i="8" s="1"/>
  <c r="Z260" i="8"/>
  <c r="W260" i="8"/>
  <c r="Q260" i="8"/>
  <c r="N260" i="8"/>
  <c r="K260" i="8"/>
  <c r="H260" i="8"/>
  <c r="E260" i="8"/>
  <c r="Z259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AB258" i="8"/>
  <c r="AA258" i="8"/>
  <c r="AB257" i="8"/>
  <c r="AA257" i="8"/>
  <c r="AC257" i="8" s="1"/>
  <c r="AC259" i="8" s="1"/>
  <c r="Z256" i="8"/>
  <c r="W256" i="8"/>
  <c r="Q256" i="8"/>
  <c r="N256" i="8"/>
  <c r="K256" i="8"/>
  <c r="H256" i="8"/>
  <c r="E256" i="8"/>
  <c r="Z255" i="8"/>
  <c r="Y255" i="8"/>
  <c r="Y282" i="8" s="1"/>
  <c r="X255" i="8"/>
  <c r="X282" i="8" s="1"/>
  <c r="W255" i="8"/>
  <c r="W282" i="8" s="1"/>
  <c r="V255" i="8"/>
  <c r="U255" i="8"/>
  <c r="T255" i="8"/>
  <c r="S255" i="8"/>
  <c r="R255" i="8"/>
  <c r="Q255" i="8"/>
  <c r="P255" i="8"/>
  <c r="P282" i="8" s="1"/>
  <c r="O255" i="8"/>
  <c r="O282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AB254" i="8"/>
  <c r="AA254" i="8"/>
  <c r="AB253" i="8"/>
  <c r="AA253" i="8"/>
  <c r="AC253" i="8" s="1"/>
  <c r="Z252" i="8"/>
  <c r="W252" i="8"/>
  <c r="Q252" i="8"/>
  <c r="N252" i="8"/>
  <c r="K252" i="8"/>
  <c r="H252" i="8"/>
  <c r="E252" i="8"/>
  <c r="Z251" i="8"/>
  <c r="W251" i="8"/>
  <c r="Q251" i="8"/>
  <c r="N251" i="8"/>
  <c r="K251" i="8"/>
  <c r="H251" i="8"/>
  <c r="E251" i="8"/>
  <c r="AB247" i="8"/>
  <c r="AA247" i="8"/>
  <c r="AC247" i="8" s="1"/>
  <c r="AB245" i="8"/>
  <c r="AA245" i="8"/>
  <c r="AC245" i="8" s="1"/>
  <c r="Z245" i="8"/>
  <c r="W245" i="8"/>
  <c r="T245" i="8"/>
  <c r="Q245" i="8"/>
  <c r="N245" i="8"/>
  <c r="K245" i="8"/>
  <c r="H245" i="8"/>
  <c r="E245" i="8"/>
  <c r="AB243" i="8"/>
  <c r="AA243" i="8"/>
  <c r="Z243" i="8"/>
  <c r="W243" i="8"/>
  <c r="T243" i="8"/>
  <c r="Q243" i="8"/>
  <c r="N243" i="8"/>
  <c r="K243" i="8"/>
  <c r="H243" i="8"/>
  <c r="AC243" i="8" s="1"/>
  <c r="E243" i="8"/>
  <c r="AB242" i="8"/>
  <c r="AA242" i="8"/>
  <c r="Z242" i="8"/>
  <c r="W242" i="8"/>
  <c r="T242" i="8"/>
  <c r="Q242" i="8"/>
  <c r="N242" i="8"/>
  <c r="K242" i="8"/>
  <c r="H242" i="8"/>
  <c r="E242" i="8"/>
  <c r="Z241" i="8"/>
  <c r="W241" i="8"/>
  <c r="Q241" i="8"/>
  <c r="N241" i="8"/>
  <c r="K241" i="8"/>
  <c r="H241" i="8"/>
  <c r="E241" i="8"/>
  <c r="Z240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AB239" i="8"/>
  <c r="AA239" i="8"/>
  <c r="AB238" i="8"/>
  <c r="AA238" i="8"/>
  <c r="AB237" i="8"/>
  <c r="AA237" i="8"/>
  <c r="Z236" i="8"/>
  <c r="W236" i="8"/>
  <c r="Q236" i="8"/>
  <c r="N236" i="8"/>
  <c r="K236" i="8"/>
  <c r="H236" i="8"/>
  <c r="E236" i="8"/>
  <c r="Y235" i="8"/>
  <c r="X235" i="8"/>
  <c r="V235" i="8"/>
  <c r="V249" i="8" s="1"/>
  <c r="U235" i="8"/>
  <c r="U249" i="8"/>
  <c r="S235" i="8"/>
  <c r="R235" i="8"/>
  <c r="P235" i="8"/>
  <c r="O235" i="8"/>
  <c r="O249" i="8" s="1"/>
  <c r="M235" i="8"/>
  <c r="L235" i="8"/>
  <c r="L249" i="8"/>
  <c r="J235" i="8"/>
  <c r="I235" i="8"/>
  <c r="G235" i="8"/>
  <c r="G249" i="8" s="1"/>
  <c r="F235" i="8"/>
  <c r="F249" i="8"/>
  <c r="D235" i="8"/>
  <c r="C235" i="8"/>
  <c r="AB234" i="8"/>
  <c r="AA234" i="8"/>
  <c r="AC234" i="8" s="1"/>
  <c r="Z234" i="8"/>
  <c r="W234" i="8"/>
  <c r="T234" i="8"/>
  <c r="Q234" i="8"/>
  <c r="N234" i="8"/>
  <c r="K234" i="8"/>
  <c r="H234" i="8"/>
  <c r="E234" i="8"/>
  <c r="AB233" i="8"/>
  <c r="AA233" i="8"/>
  <c r="AB232" i="8"/>
  <c r="AA232" i="8"/>
  <c r="AC232" i="8" s="1"/>
  <c r="AB231" i="8"/>
  <c r="AA231" i="8"/>
  <c r="AC231" i="8" s="1"/>
  <c r="Z231" i="8"/>
  <c r="W231" i="8"/>
  <c r="W235" i="8"/>
  <c r="W249" i="8" s="1"/>
  <c r="T231" i="8"/>
  <c r="T235" i="8"/>
  <c r="Q231" i="8"/>
  <c r="Q235" i="8" s="1"/>
  <c r="Q249" i="8" s="1"/>
  <c r="N231" i="8"/>
  <c r="K231" i="8"/>
  <c r="K235" i="8" s="1"/>
  <c r="K249" i="8" s="1"/>
  <c r="H231" i="8"/>
  <c r="H235" i="8" s="1"/>
  <c r="H249" i="8" s="1"/>
  <c r="E231" i="8"/>
  <c r="E235" i="8" s="1"/>
  <c r="E249" i="8" s="1"/>
  <c r="Z230" i="8"/>
  <c r="W230" i="8"/>
  <c r="Q230" i="8"/>
  <c r="N230" i="8"/>
  <c r="K230" i="8"/>
  <c r="H230" i="8"/>
  <c r="E230" i="8"/>
  <c r="Z226" i="8"/>
  <c r="W226" i="8"/>
  <c r="Q226" i="8"/>
  <c r="N226" i="8"/>
  <c r="K226" i="8"/>
  <c r="H226" i="8"/>
  <c r="E226" i="8"/>
  <c r="AB225" i="8"/>
  <c r="AA225" i="8"/>
  <c r="AC225" i="8" s="1"/>
  <c r="AB223" i="8"/>
  <c r="AA223" i="8"/>
  <c r="E222" i="8"/>
  <c r="AB221" i="8"/>
  <c r="AA221" i="8"/>
  <c r="AB219" i="8"/>
  <c r="AA219" i="8"/>
  <c r="AC219" i="8"/>
  <c r="AB217" i="8"/>
  <c r="AA217" i="8"/>
  <c r="AB215" i="8"/>
  <c r="AA215" i="8"/>
  <c r="AC215" i="8"/>
  <c r="AB213" i="8"/>
  <c r="AA213" i="8"/>
  <c r="AB211" i="8"/>
  <c r="AA211" i="8"/>
  <c r="AC211" i="8" s="1"/>
  <c r="AB209" i="8"/>
  <c r="AA209" i="8"/>
  <c r="Z207" i="8"/>
  <c r="Y207" i="8"/>
  <c r="X207" i="8"/>
  <c r="W207" i="8"/>
  <c r="V207" i="8"/>
  <c r="U207" i="8"/>
  <c r="S207" i="8"/>
  <c r="R207" i="8"/>
  <c r="T207" i="8" s="1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AB206" i="8"/>
  <c r="AA206" i="8"/>
  <c r="AC206" i="8" s="1"/>
  <c r="AB205" i="8"/>
  <c r="AC205" i="8"/>
  <c r="AA205" i="8"/>
  <c r="Z204" i="8"/>
  <c r="W204" i="8"/>
  <c r="Q204" i="8"/>
  <c r="N204" i="8"/>
  <c r="K204" i="8"/>
  <c r="H204" i="8"/>
  <c r="E204" i="8"/>
  <c r="Z203" i="8"/>
  <c r="Y203" i="8"/>
  <c r="X203" i="8"/>
  <c r="W203" i="8"/>
  <c r="V203" i="8"/>
  <c r="U203" i="8"/>
  <c r="R203" i="8"/>
  <c r="R227" i="8"/>
  <c r="Q203" i="8"/>
  <c r="P203" i="8"/>
  <c r="O203" i="8"/>
  <c r="N203" i="8"/>
  <c r="M203" i="8"/>
  <c r="L203" i="8"/>
  <c r="K203" i="8"/>
  <c r="J203" i="8"/>
  <c r="J227" i="8" s="1"/>
  <c r="K227" i="8" s="1"/>
  <c r="I203" i="8"/>
  <c r="H203" i="8"/>
  <c r="G203" i="8"/>
  <c r="F203" i="8"/>
  <c r="F227" i="8" s="1"/>
  <c r="E203" i="8"/>
  <c r="D203" i="8"/>
  <c r="AB203" i="8" s="1"/>
  <c r="C203" i="8"/>
  <c r="AB202" i="8"/>
  <c r="AA202" i="8"/>
  <c r="Z201" i="8"/>
  <c r="W201" i="8"/>
  <c r="N201" i="8"/>
  <c r="K201" i="8"/>
  <c r="Z197" i="8"/>
  <c r="W197" i="8"/>
  <c r="Q197" i="8"/>
  <c r="N197" i="8"/>
  <c r="K197" i="8"/>
  <c r="AB196" i="8"/>
  <c r="AA196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D194" i="8"/>
  <c r="C194" i="8"/>
  <c r="AB193" i="8"/>
  <c r="AA193" i="8"/>
  <c r="AC193" i="8"/>
  <c r="AB192" i="8"/>
  <c r="AA192" i="8"/>
  <c r="AB191" i="8"/>
  <c r="AA191" i="8"/>
  <c r="AB190" i="8"/>
  <c r="AA190" i="8"/>
  <c r="AB189" i="8"/>
  <c r="AA189" i="8"/>
  <c r="AB188" i="8"/>
  <c r="AA188" i="8"/>
  <c r="AB187" i="8"/>
  <c r="AA187" i="8"/>
  <c r="AB186" i="8"/>
  <c r="AA186" i="8"/>
  <c r="W185" i="8"/>
  <c r="Q185" i="8"/>
  <c r="N185" i="8"/>
  <c r="K185" i="8"/>
  <c r="H185" i="8"/>
  <c r="AB184" i="8"/>
  <c r="AA184" i="8"/>
  <c r="AB182" i="8"/>
  <c r="AA182" i="8"/>
  <c r="AB180" i="8"/>
  <c r="AA180" i="8"/>
  <c r="Z179" i="8"/>
  <c r="W179" i="8"/>
  <c r="Q179" i="8"/>
  <c r="N179" i="8"/>
  <c r="K179" i="8"/>
  <c r="H179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J178" i="8"/>
  <c r="I178" i="8"/>
  <c r="G178" i="8"/>
  <c r="F178" i="8"/>
  <c r="H178" i="8"/>
  <c r="D178" i="8"/>
  <c r="C178" i="8"/>
  <c r="AB177" i="8"/>
  <c r="AA177" i="8"/>
  <c r="AB176" i="8"/>
  <c r="AA176" i="8"/>
  <c r="AB175" i="8"/>
  <c r="AA175" i="8"/>
  <c r="AC175" i="8"/>
  <c r="AB174" i="8"/>
  <c r="AA174" i="8"/>
  <c r="AB173" i="8"/>
  <c r="AA173" i="8"/>
  <c r="AC173" i="8" s="1"/>
  <c r="AB172" i="8"/>
  <c r="AA172" i="8"/>
  <c r="AC172" i="8"/>
  <c r="AB171" i="8"/>
  <c r="AA171" i="8"/>
  <c r="AC171" i="8"/>
  <c r="AB170" i="8"/>
  <c r="AA170" i="8"/>
  <c r="AB169" i="8"/>
  <c r="AA169" i="8"/>
  <c r="AC169" i="8"/>
  <c r="AB168" i="8"/>
  <c r="AA168" i="8"/>
  <c r="AC168" i="8"/>
  <c r="AB167" i="8"/>
  <c r="AA167" i="8"/>
  <c r="AC167" i="8" s="1"/>
  <c r="AB166" i="8"/>
  <c r="AA166" i="8"/>
  <c r="AB165" i="8"/>
  <c r="AA165" i="8"/>
  <c r="Z164" i="8"/>
  <c r="W164" i="8"/>
  <c r="Q164" i="8"/>
  <c r="N164" i="8"/>
  <c r="K164" i="8"/>
  <c r="H164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D163" i="8"/>
  <c r="C163" i="8"/>
  <c r="AB162" i="8"/>
  <c r="AA162" i="8"/>
  <c r="AC162" i="8" s="1"/>
  <c r="AC163" i="8" s="1"/>
  <c r="AB161" i="8"/>
  <c r="AB163" i="8"/>
  <c r="AA161" i="8"/>
  <c r="AA163" i="8" s="1"/>
  <c r="Z160" i="8"/>
  <c r="W160" i="8"/>
  <c r="Q160" i="8"/>
  <c r="N160" i="8"/>
  <c r="K160" i="8"/>
  <c r="H160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D159" i="8"/>
  <c r="C159" i="8"/>
  <c r="AB158" i="8"/>
  <c r="AA158" i="8"/>
  <c r="AB157" i="8"/>
  <c r="AA157" i="8"/>
  <c r="AB156" i="8"/>
  <c r="AA156" i="8"/>
  <c r="AA159" i="8" s="1"/>
  <c r="Z155" i="8"/>
  <c r="W155" i="8"/>
  <c r="Q155" i="8"/>
  <c r="N155" i="8"/>
  <c r="K155" i="8"/>
  <c r="H155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D154" i="8"/>
  <c r="C154" i="8"/>
  <c r="AB153" i="8"/>
  <c r="AA153" i="8"/>
  <c r="AC153" i="8" s="1"/>
  <c r="AB152" i="8"/>
  <c r="AA152" i="8"/>
  <c r="AB151" i="8"/>
  <c r="AA151" i="8"/>
  <c r="Z150" i="8"/>
  <c r="W150" i="8"/>
  <c r="Q150" i="8"/>
  <c r="N150" i="8"/>
  <c r="K150" i="8"/>
  <c r="H150" i="8"/>
  <c r="Y149" i="8"/>
  <c r="X149" i="8"/>
  <c r="V149" i="8"/>
  <c r="U149" i="8"/>
  <c r="S149" i="8"/>
  <c r="R149" i="8"/>
  <c r="P149" i="8"/>
  <c r="O149" i="8"/>
  <c r="M149" i="8"/>
  <c r="L149" i="8"/>
  <c r="J149" i="8"/>
  <c r="I149" i="8"/>
  <c r="G149" i="8"/>
  <c r="F149" i="8"/>
  <c r="D149" i="8"/>
  <c r="C149" i="8"/>
  <c r="AB148" i="8"/>
  <c r="AA148" i="8"/>
  <c r="AC148" i="8" s="1"/>
  <c r="Z148" i="8"/>
  <c r="W148" i="8"/>
  <c r="T148" i="8"/>
  <c r="Q148" i="8"/>
  <c r="Q149" i="8" s="1"/>
  <c r="N148" i="8"/>
  <c r="K148" i="8"/>
  <c r="K149" i="8"/>
  <c r="H148" i="8"/>
  <c r="E148" i="8"/>
  <c r="AB147" i="8"/>
  <c r="AA147" i="8"/>
  <c r="Z147" i="8"/>
  <c r="Z149" i="8" s="1"/>
  <c r="W147" i="8"/>
  <c r="W149" i="8"/>
  <c r="T147" i="8"/>
  <c r="T149" i="8" s="1"/>
  <c r="Q147" i="8"/>
  <c r="N147" i="8"/>
  <c r="N149" i="8" s="1"/>
  <c r="K147" i="8"/>
  <c r="H147" i="8"/>
  <c r="H149" i="8"/>
  <c r="E147" i="8"/>
  <c r="AB146" i="8"/>
  <c r="AA146" i="8"/>
  <c r="AC146" i="8"/>
  <c r="W145" i="8"/>
  <c r="Y142" i="8"/>
  <c r="X142" i="8"/>
  <c r="V142" i="8"/>
  <c r="U142" i="8"/>
  <c r="S142" i="8"/>
  <c r="R142" i="8"/>
  <c r="P142" i="8"/>
  <c r="O142" i="8"/>
  <c r="M142" i="8"/>
  <c r="L142" i="8"/>
  <c r="J142" i="8"/>
  <c r="I142" i="8"/>
  <c r="G142" i="8"/>
  <c r="F142" i="8"/>
  <c r="D142" i="8"/>
  <c r="C142" i="8"/>
  <c r="AB141" i="8"/>
  <c r="AA141" i="8"/>
  <c r="AB140" i="8"/>
  <c r="AA140" i="8"/>
  <c r="AB139" i="8"/>
  <c r="AA139" i="8"/>
  <c r="AB138" i="8"/>
  <c r="AA138" i="8"/>
  <c r="AB137" i="8"/>
  <c r="AA137" i="8"/>
  <c r="AC137" i="8" s="1"/>
  <c r="AB136" i="8"/>
  <c r="AA136" i="8"/>
  <c r="AB135" i="8"/>
  <c r="AA135" i="8"/>
  <c r="AB134" i="8"/>
  <c r="AA134" i="8"/>
  <c r="AC134" i="8"/>
  <c r="Z134" i="8"/>
  <c r="Z142" i="8"/>
  <c r="W134" i="8"/>
  <c r="W142" i="8"/>
  <c r="T134" i="8"/>
  <c r="T142" i="8"/>
  <c r="Q134" i="8"/>
  <c r="Q142" i="8"/>
  <c r="N134" i="8"/>
  <c r="N142" i="8"/>
  <c r="K134" i="8"/>
  <c r="K142" i="8" s="1"/>
  <c r="K144" i="8" s="1"/>
  <c r="H134" i="8"/>
  <c r="H142" i="8" s="1"/>
  <c r="H144" i="8" s="1"/>
  <c r="E134" i="8"/>
  <c r="E142" i="8"/>
  <c r="AB133" i="8"/>
  <c r="AC133" i="8" s="1"/>
  <c r="AA133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D131" i="8"/>
  <c r="C131" i="8"/>
  <c r="AB130" i="8"/>
  <c r="AA130" i="8"/>
  <c r="AC130" i="8"/>
  <c r="AB129" i="8"/>
  <c r="AA129" i="8"/>
  <c r="Y127" i="8"/>
  <c r="X127" i="8"/>
  <c r="V127" i="8"/>
  <c r="U127" i="8"/>
  <c r="S127" i="8"/>
  <c r="R127" i="8"/>
  <c r="P127" i="8"/>
  <c r="O127" i="8"/>
  <c r="M127" i="8"/>
  <c r="L127" i="8"/>
  <c r="J127" i="8"/>
  <c r="I127" i="8"/>
  <c r="G127" i="8"/>
  <c r="F127" i="8"/>
  <c r="D127" i="8"/>
  <c r="C127" i="8"/>
  <c r="AB126" i="8"/>
  <c r="AA126" i="8"/>
  <c r="AB125" i="8"/>
  <c r="AC125" i="8" s="1"/>
  <c r="AA125" i="8"/>
  <c r="AB124" i="8"/>
  <c r="AA124" i="8"/>
  <c r="AC124" i="8" s="1"/>
  <c r="AB123" i="8"/>
  <c r="AA123" i="8"/>
  <c r="AB122" i="8"/>
  <c r="AA122" i="8"/>
  <c r="AB121" i="8"/>
  <c r="AA121" i="8"/>
  <c r="AB120" i="8"/>
  <c r="AA120" i="8"/>
  <c r="AC120" i="8" s="1"/>
  <c r="Z120" i="8"/>
  <c r="W120" i="8"/>
  <c r="T120" i="8"/>
  <c r="Q120" i="8"/>
  <c r="N120" i="8"/>
  <c r="K120" i="8"/>
  <c r="H120" i="8"/>
  <c r="E120" i="8"/>
  <c r="AC119" i="8"/>
  <c r="AB119" i="8"/>
  <c r="AA119" i="8"/>
  <c r="Z119" i="8"/>
  <c r="W119" i="8"/>
  <c r="T119" i="8"/>
  <c r="Q119" i="8"/>
  <c r="N119" i="8"/>
  <c r="K119" i="8"/>
  <c r="H119" i="8"/>
  <c r="E119" i="8"/>
  <c r="AC118" i="8"/>
  <c r="AB118" i="8"/>
  <c r="AA118" i="8"/>
  <c r="Z118" i="8"/>
  <c r="W118" i="8"/>
  <c r="T118" i="8"/>
  <c r="Q118" i="8"/>
  <c r="N118" i="8"/>
  <c r="K118" i="8"/>
  <c r="H118" i="8"/>
  <c r="E118" i="8"/>
  <c r="AB117" i="8"/>
  <c r="AA117" i="8"/>
  <c r="AC117" i="8" s="1"/>
  <c r="Z117" i="8"/>
  <c r="W117" i="8"/>
  <c r="T117" i="8"/>
  <c r="Q117" i="8"/>
  <c r="N117" i="8"/>
  <c r="K117" i="8"/>
  <c r="H117" i="8"/>
  <c r="E117" i="8"/>
  <c r="AB116" i="8"/>
  <c r="AA116" i="8"/>
  <c r="AC116" i="8"/>
  <c r="Z116" i="8"/>
  <c r="W116" i="8"/>
  <c r="T116" i="8"/>
  <c r="Q116" i="8"/>
  <c r="N116" i="8"/>
  <c r="K116" i="8"/>
  <c r="H116" i="8"/>
  <c r="E116" i="8"/>
  <c r="AB115" i="8"/>
  <c r="AA115" i="8"/>
  <c r="AC115" i="8" s="1"/>
  <c r="AB114" i="8"/>
  <c r="AA114" i="8"/>
  <c r="AC114" i="8" s="1"/>
  <c r="AB113" i="8"/>
  <c r="AA113" i="8"/>
  <c r="AC113" i="8" s="1"/>
  <c r="AB112" i="8"/>
  <c r="AA112" i="8"/>
  <c r="AB111" i="8"/>
  <c r="AC111" i="8" s="1"/>
  <c r="AA111" i="8"/>
  <c r="Z111" i="8"/>
  <c r="Z127" i="8" s="1"/>
  <c r="Z144" i="8" s="1"/>
  <c r="W111" i="8"/>
  <c r="W127" i="8" s="1"/>
  <c r="W144" i="8" s="1"/>
  <c r="T111" i="8"/>
  <c r="Q111" i="8"/>
  <c r="Q127" i="8" s="1"/>
  <c r="Q144" i="8" s="1"/>
  <c r="N111" i="8"/>
  <c r="N127" i="8" s="1"/>
  <c r="N144" i="8" s="1"/>
  <c r="K111" i="8"/>
  <c r="H111" i="8"/>
  <c r="E111" i="8"/>
  <c r="AB110" i="8"/>
  <c r="AA110" i="8"/>
  <c r="AB109" i="8"/>
  <c r="AA109" i="8"/>
  <c r="AB108" i="8"/>
  <c r="AA108" i="8"/>
  <c r="AB107" i="8"/>
  <c r="AA107" i="8"/>
  <c r="AC107" i="8" s="1"/>
  <c r="AB106" i="8"/>
  <c r="AA106" i="8"/>
  <c r="Z105" i="8"/>
  <c r="W105" i="8"/>
  <c r="Q105" i="8"/>
  <c r="N105" i="8"/>
  <c r="K105" i="8"/>
  <c r="H105" i="8"/>
  <c r="Y104" i="8"/>
  <c r="X104" i="8"/>
  <c r="V104" i="8"/>
  <c r="U104" i="8"/>
  <c r="S104" i="8"/>
  <c r="R104" i="8"/>
  <c r="P104" i="8"/>
  <c r="O104" i="8"/>
  <c r="M104" i="8"/>
  <c r="L104" i="8"/>
  <c r="J104" i="8"/>
  <c r="I104" i="8"/>
  <c r="G104" i="8"/>
  <c r="F104" i="8"/>
  <c r="D104" i="8"/>
  <c r="C104" i="8"/>
  <c r="AB103" i="8"/>
  <c r="AA103" i="8"/>
  <c r="AC103" i="8"/>
  <c r="Z103" i="8"/>
  <c r="W103" i="8"/>
  <c r="T103" i="8"/>
  <c r="Q103" i="8"/>
  <c r="N103" i="8"/>
  <c r="K103" i="8"/>
  <c r="H103" i="8"/>
  <c r="E103" i="8"/>
  <c r="AB102" i="8"/>
  <c r="AA102" i="8"/>
  <c r="AC102" i="8" s="1"/>
  <c r="AB101" i="8"/>
  <c r="AA101" i="8"/>
  <c r="AB100" i="8"/>
  <c r="AA100" i="8"/>
  <c r="AB99" i="8"/>
  <c r="AA99" i="8"/>
  <c r="AB98" i="8"/>
  <c r="AA98" i="8"/>
  <c r="AB97" i="8"/>
  <c r="AA97" i="8"/>
  <c r="AB96" i="8"/>
  <c r="AA96" i="8"/>
  <c r="AC96" i="8"/>
  <c r="AB95" i="8"/>
  <c r="AA95" i="8"/>
  <c r="AB94" i="8"/>
  <c r="AA94" i="8"/>
  <c r="AB93" i="8"/>
  <c r="AA93" i="8"/>
  <c r="AC93" i="8"/>
  <c r="AB92" i="8"/>
  <c r="AC92" i="8" s="1"/>
  <c r="AA92" i="8"/>
  <c r="Z92" i="8"/>
  <c r="W92" i="8"/>
  <c r="T92" i="8"/>
  <c r="Q92" i="8"/>
  <c r="N92" i="8"/>
  <c r="K92" i="8"/>
  <c r="H92" i="8"/>
  <c r="E92" i="8"/>
  <c r="AB91" i="8"/>
  <c r="AA91" i="8"/>
  <c r="AB90" i="8"/>
  <c r="AA90" i="8"/>
  <c r="AB89" i="8"/>
  <c r="AA89" i="8"/>
  <c r="AB88" i="8"/>
  <c r="AA88" i="8"/>
  <c r="AC88" i="8"/>
  <c r="AB86" i="8"/>
  <c r="AA86" i="8"/>
  <c r="AA85" i="8"/>
  <c r="AC85" i="8" s="1"/>
  <c r="Z85" i="8"/>
  <c r="Z104" i="8" s="1"/>
  <c r="W85" i="8"/>
  <c r="T85" i="8"/>
  <c r="Q85" i="8"/>
  <c r="Q104" i="8"/>
  <c r="N85" i="8"/>
  <c r="K85" i="8"/>
  <c r="H85" i="8"/>
  <c r="E85" i="8"/>
  <c r="Z84" i="8"/>
  <c r="W84" i="8"/>
  <c r="Q84" i="8"/>
  <c r="N84" i="8"/>
  <c r="K84" i="8"/>
  <c r="H84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D83" i="8"/>
  <c r="C83" i="8"/>
  <c r="AB82" i="8"/>
  <c r="AA82" i="8"/>
  <c r="AB81" i="8"/>
  <c r="AA81" i="8"/>
  <c r="AB80" i="8"/>
  <c r="AA80" i="8"/>
  <c r="AB79" i="8"/>
  <c r="AA79" i="8"/>
  <c r="AB78" i="8"/>
  <c r="AA78" i="8"/>
  <c r="AB76" i="8"/>
  <c r="AA76" i="8"/>
  <c r="Z75" i="8"/>
  <c r="W75" i="8"/>
  <c r="Q75" i="8"/>
  <c r="N75" i="8"/>
  <c r="K75" i="8"/>
  <c r="H75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AB73" i="8"/>
  <c r="AB74" i="8" s="1"/>
  <c r="AA73" i="8"/>
  <c r="AB72" i="8"/>
  <c r="AA72" i="8"/>
  <c r="AC72" i="8" s="1"/>
  <c r="AC74" i="8" s="1"/>
  <c r="Z71" i="8"/>
  <c r="W71" i="8"/>
  <c r="Q71" i="8"/>
  <c r="N71" i="8"/>
  <c r="K71" i="8"/>
  <c r="H71" i="8"/>
  <c r="Z70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D70" i="8"/>
  <c r="C70" i="8"/>
  <c r="AB69" i="8"/>
  <c r="AA69" i="8"/>
  <c r="AC69" i="8" s="1"/>
  <c r="AB68" i="8"/>
  <c r="AA68" i="8"/>
  <c r="AC68" i="8"/>
  <c r="AB67" i="8"/>
  <c r="AA67" i="8"/>
  <c r="AB66" i="8"/>
  <c r="AA66" i="8"/>
  <c r="Z65" i="8"/>
  <c r="W65" i="8"/>
  <c r="Q65" i="8"/>
  <c r="N65" i="8"/>
  <c r="K65" i="8"/>
  <c r="H65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D64" i="8"/>
  <c r="C64" i="8"/>
  <c r="AB63" i="8"/>
  <c r="AA63" i="8"/>
  <c r="AB62" i="8"/>
  <c r="AA62" i="8"/>
  <c r="AB61" i="8"/>
  <c r="AA61" i="8"/>
  <c r="Z60" i="8"/>
  <c r="W60" i="8"/>
  <c r="Q60" i="8"/>
  <c r="N60" i="8"/>
  <c r="K60" i="8"/>
  <c r="H60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D59" i="8"/>
  <c r="C59" i="8"/>
  <c r="AB58" i="8"/>
  <c r="AA58" i="8"/>
  <c r="AB57" i="8"/>
  <c r="AA57" i="8"/>
  <c r="AB56" i="8"/>
  <c r="AA56" i="8"/>
  <c r="AB55" i="8"/>
  <c r="AA55" i="8"/>
  <c r="AB54" i="8"/>
  <c r="AA54" i="8"/>
  <c r="AB53" i="8"/>
  <c r="AA53" i="8"/>
  <c r="E52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D51" i="8"/>
  <c r="C51" i="8"/>
  <c r="AB50" i="8"/>
  <c r="AA50" i="8"/>
  <c r="AB49" i="8"/>
  <c r="AA49" i="8"/>
  <c r="AB48" i="8"/>
  <c r="AA48" i="8"/>
  <c r="AB47" i="8"/>
  <c r="AA47" i="8"/>
  <c r="AC47" i="8"/>
  <c r="Z46" i="8"/>
  <c r="W46" i="8"/>
  <c r="Q46" i="8"/>
  <c r="N46" i="8"/>
  <c r="K46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D45" i="8"/>
  <c r="C45" i="8"/>
  <c r="AB44" i="8"/>
  <c r="AA44" i="8"/>
  <c r="AC44" i="8"/>
  <c r="AB43" i="8"/>
  <c r="AA43" i="8"/>
  <c r="AB42" i="8"/>
  <c r="AA42" i="8"/>
  <c r="AB41" i="8"/>
  <c r="AA41" i="8"/>
  <c r="AB40" i="8"/>
  <c r="AA40" i="8"/>
  <c r="AC40" i="8"/>
  <c r="AB39" i="8"/>
  <c r="AA39" i="8"/>
  <c r="AB38" i="8"/>
  <c r="AA38" i="8"/>
  <c r="AB36" i="8"/>
  <c r="AA36" i="8"/>
  <c r="Z35" i="8"/>
  <c r="W35" i="8"/>
  <c r="Q35" i="8"/>
  <c r="N35" i="8"/>
  <c r="K35" i="8"/>
  <c r="H35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D34" i="8"/>
  <c r="C34" i="8"/>
  <c r="AB33" i="8"/>
  <c r="AC33" i="8" s="1"/>
  <c r="AA33" i="8"/>
  <c r="AB32" i="8"/>
  <c r="AA32" i="8"/>
  <c r="AB31" i="8"/>
  <c r="AA31" i="8"/>
  <c r="AC31" i="8" s="1"/>
  <c r="AB30" i="8"/>
  <c r="AA30" i="8"/>
  <c r="AB29" i="8"/>
  <c r="AA29" i="8"/>
  <c r="AB28" i="8"/>
  <c r="AA28" i="8"/>
  <c r="AB27" i="8"/>
  <c r="AA27" i="8"/>
  <c r="AB26" i="8"/>
  <c r="AA26" i="8"/>
  <c r="Z25" i="8"/>
  <c r="W25" i="8"/>
  <c r="Q25" i="8"/>
  <c r="N25" i="8"/>
  <c r="K25" i="8"/>
  <c r="H25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D24" i="8"/>
  <c r="C24" i="8"/>
  <c r="AB23" i="8"/>
  <c r="AA23" i="8"/>
  <c r="AC23" i="8" s="1"/>
  <c r="AB22" i="8"/>
  <c r="AA22" i="8"/>
  <c r="AB21" i="8"/>
  <c r="AA21" i="8"/>
  <c r="AB20" i="8"/>
  <c r="AA20" i="8"/>
  <c r="AC20" i="8" s="1"/>
  <c r="AB19" i="8"/>
  <c r="AA19" i="8"/>
  <c r="AB18" i="8"/>
  <c r="AA18" i="8"/>
  <c r="AB17" i="8"/>
  <c r="AA17" i="8"/>
  <c r="AB16" i="8"/>
  <c r="AA16" i="8"/>
  <c r="AC16" i="8" s="1"/>
  <c r="AB15" i="8"/>
  <c r="AA15" i="8"/>
  <c r="AB14" i="8"/>
  <c r="AA14" i="8"/>
  <c r="AB13" i="8"/>
  <c r="AA13" i="8"/>
  <c r="AB12" i="8"/>
  <c r="AA12" i="8"/>
  <c r="AC12" i="8"/>
  <c r="AB11" i="8"/>
  <c r="AA11" i="8"/>
  <c r="AB10" i="8"/>
  <c r="AA10" i="8"/>
  <c r="AB9" i="8"/>
  <c r="AA9" i="8"/>
  <c r="AB8" i="8"/>
  <c r="AA8" i="8"/>
  <c r="AC8" i="8" s="1"/>
  <c r="AB7" i="8"/>
  <c r="AA7" i="8"/>
  <c r="AB6" i="8"/>
  <c r="AA6" i="8"/>
  <c r="AB5" i="8"/>
  <c r="AA5" i="8"/>
  <c r="AC239" i="8"/>
  <c r="C249" i="8"/>
  <c r="X249" i="8"/>
  <c r="AB240" i="8"/>
  <c r="P249" i="8"/>
  <c r="AC238" i="8"/>
  <c r="AC233" i="8"/>
  <c r="AC176" i="8"/>
  <c r="AC151" i="8"/>
  <c r="AC126" i="8"/>
  <c r="AC123" i="8"/>
  <c r="AC109" i="8"/>
  <c r="AC106" i="8"/>
  <c r="AC97" i="8"/>
  <c r="AC91" i="8"/>
  <c r="AA74" i="8"/>
  <c r="E64" i="8"/>
  <c r="AC28" i="8"/>
  <c r="AC30" i="8"/>
  <c r="AC353" i="8"/>
  <c r="AA354" i="8"/>
  <c r="AA338" i="8"/>
  <c r="AA340" i="8" s="1"/>
  <c r="AC326" i="8"/>
  <c r="Y322" i="8"/>
  <c r="AC313" i="8"/>
  <c r="L322" i="8"/>
  <c r="S322" i="8"/>
  <c r="V322" i="8"/>
  <c r="I322" i="8"/>
  <c r="AA310" i="8"/>
  <c r="AA322" i="8" s="1"/>
  <c r="AC305" i="8"/>
  <c r="U322" i="8"/>
  <c r="X322" i="8"/>
  <c r="F322" i="8"/>
  <c r="G322" i="8"/>
  <c r="O322" i="8"/>
  <c r="P322" i="8"/>
  <c r="AA292" i="8"/>
  <c r="AB292" i="8"/>
  <c r="H282" i="8"/>
  <c r="G282" i="8"/>
  <c r="AA266" i="8"/>
  <c r="AA262" i="8"/>
  <c r="I282" i="8"/>
  <c r="C282" i="8"/>
  <c r="AB259" i="8"/>
  <c r="Q282" i="8"/>
  <c r="D282" i="8"/>
  <c r="AC258" i="8"/>
  <c r="L282" i="8"/>
  <c r="V282" i="8"/>
  <c r="F282" i="8"/>
  <c r="N282" i="8"/>
  <c r="AC255" i="8"/>
  <c r="AC254" i="8"/>
  <c r="Y249" i="8"/>
  <c r="AC237" i="8"/>
  <c r="AC240" i="8" s="1"/>
  <c r="I249" i="8"/>
  <c r="S249" i="8"/>
  <c r="D249" i="8"/>
  <c r="T249" i="8"/>
  <c r="J249" i="8"/>
  <c r="R249" i="8"/>
  <c r="AC202" i="8"/>
  <c r="AC196" i="8"/>
  <c r="AC223" i="8"/>
  <c r="AC217" i="8"/>
  <c r="AC213" i="8"/>
  <c r="S227" i="8"/>
  <c r="D227" i="8"/>
  <c r="L227" i="8"/>
  <c r="U227" i="8"/>
  <c r="M227" i="8"/>
  <c r="V227" i="8"/>
  <c r="X227" i="8"/>
  <c r="AB207" i="8"/>
  <c r="P227" i="8"/>
  <c r="Y227" i="8"/>
  <c r="AA207" i="8"/>
  <c r="I227" i="8"/>
  <c r="AA203" i="8"/>
  <c r="T203" i="8"/>
  <c r="AC203" i="8"/>
  <c r="AC191" i="8"/>
  <c r="AC177" i="8"/>
  <c r="AC189" i="8"/>
  <c r="AC174" i="8"/>
  <c r="AC170" i="8"/>
  <c r="E178" i="8"/>
  <c r="AC165" i="8"/>
  <c r="K178" i="8"/>
  <c r="AB159" i="8"/>
  <c r="E149" i="8"/>
  <c r="AC141" i="8"/>
  <c r="AC140" i="8"/>
  <c r="AC135" i="8"/>
  <c r="S144" i="8"/>
  <c r="S198" i="8"/>
  <c r="AC136" i="8"/>
  <c r="AC110" i="8"/>
  <c r="AC101" i="8"/>
  <c r="AC100" i="8"/>
  <c r="E83" i="8"/>
  <c r="AC76" i="8"/>
  <c r="AC57" i="8"/>
  <c r="E59" i="8"/>
  <c r="AC43" i="8"/>
  <c r="AC39" i="8"/>
  <c r="AC11" i="8"/>
  <c r="AC9" i="8"/>
  <c r="AC188" i="8"/>
  <c r="AA178" i="8"/>
  <c r="AC161" i="8"/>
  <c r="E163" i="8"/>
  <c r="AC158" i="8"/>
  <c r="E159" i="8"/>
  <c r="AC157" i="8"/>
  <c r="AB154" i="8"/>
  <c r="E154" i="8"/>
  <c r="U144" i="8"/>
  <c r="U198" i="8"/>
  <c r="O144" i="8"/>
  <c r="O198" i="8" s="1"/>
  <c r="G144" i="8"/>
  <c r="G198" i="8"/>
  <c r="AC138" i="8"/>
  <c r="E131" i="8"/>
  <c r="M144" i="8"/>
  <c r="M198" i="8" s="1"/>
  <c r="C144" i="8"/>
  <c r="C198" i="8"/>
  <c r="AC129" i="8"/>
  <c r="AC131" i="8" s="1"/>
  <c r="AB131" i="8"/>
  <c r="AC122" i="8"/>
  <c r="E127" i="8"/>
  <c r="X144" i="8"/>
  <c r="X198" i="8"/>
  <c r="AC112" i="8"/>
  <c r="AB127" i="8"/>
  <c r="L144" i="8"/>
  <c r="L198" i="8"/>
  <c r="AC108" i="8"/>
  <c r="P144" i="8"/>
  <c r="P198" i="8"/>
  <c r="AC95" i="8"/>
  <c r="AC99" i="8"/>
  <c r="AC94" i="8"/>
  <c r="AC90" i="8"/>
  <c r="E104" i="8"/>
  <c r="AC86" i="8"/>
  <c r="W104" i="8"/>
  <c r="AC17" i="8"/>
  <c r="AC58" i="8"/>
  <c r="AA64" i="8"/>
  <c r="AC80" i="8"/>
  <c r="AC79" i="8"/>
  <c r="AC27" i="8"/>
  <c r="AC10" i="8"/>
  <c r="AC21" i="8"/>
  <c r="AC41" i="8"/>
  <c r="AC49" i="8"/>
  <c r="AC55" i="8"/>
  <c r="AC81" i="8"/>
  <c r="AC15" i="8"/>
  <c r="AC38" i="8"/>
  <c r="AC50" i="8"/>
  <c r="AC67" i="8"/>
  <c r="H104" i="8"/>
  <c r="AB104" i="8"/>
  <c r="AC89" i="8"/>
  <c r="AC73" i="8"/>
  <c r="E70" i="8"/>
  <c r="AB64" i="8"/>
  <c r="AC63" i="8"/>
  <c r="AB59" i="8"/>
  <c r="AC56" i="8"/>
  <c r="E51" i="8"/>
  <c r="AB45" i="8"/>
  <c r="AA45" i="8"/>
  <c r="AC32" i="8"/>
  <c r="E34" i="8"/>
  <c r="AC26" i="8"/>
  <c r="AC19" i="8"/>
  <c r="AC18" i="8"/>
  <c r="AA24" i="8"/>
  <c r="E24" i="8"/>
  <c r="AC5" i="8"/>
  <c r="AC187" i="8"/>
  <c r="AB194" i="8"/>
  <c r="E194" i="8"/>
  <c r="C322" i="8"/>
  <c r="AC42" i="8"/>
  <c r="AA142" i="8"/>
  <c r="T292" i="8"/>
  <c r="N104" i="8"/>
  <c r="T127" i="8"/>
  <c r="T144" i="8" s="1"/>
  <c r="AA131" i="8"/>
  <c r="I144" i="8"/>
  <c r="I198" i="8"/>
  <c r="R144" i="8"/>
  <c r="R198" i="8" s="1"/>
  <c r="AB149" i="8"/>
  <c r="AC156" i="8"/>
  <c r="AC190" i="8"/>
  <c r="G227" i="8"/>
  <c r="O227" i="8"/>
  <c r="AA259" i="8"/>
  <c r="AC287" i="8"/>
  <c r="M322" i="8"/>
  <c r="AB310" i="8"/>
  <c r="AB318" i="8"/>
  <c r="AC6" i="8"/>
  <c r="AC22" i="8"/>
  <c r="AB34" i="8"/>
  <c r="AC36" i="8"/>
  <c r="AC54" i="8"/>
  <c r="AC62" i="8"/>
  <c r="J144" i="8"/>
  <c r="J198" i="8" s="1"/>
  <c r="AC147" i="8"/>
  <c r="AC149" i="8" s="1"/>
  <c r="AA154" i="8"/>
  <c r="AC180" i="8"/>
  <c r="J282" i="8"/>
  <c r="R282" i="8"/>
  <c r="AB266" i="8"/>
  <c r="AC272" i="8"/>
  <c r="T310" i="8"/>
  <c r="AA314" i="8"/>
  <c r="AC335" i="8"/>
  <c r="AB83" i="8"/>
  <c r="AA83" i="8"/>
  <c r="AA149" i="8"/>
  <c r="AB235" i="8"/>
  <c r="AB249" i="8" s="1"/>
  <c r="AA255" i="8"/>
  <c r="AA282" i="8" s="1"/>
  <c r="AB314" i="8"/>
  <c r="AC7" i="8"/>
  <c r="AC13" i="8"/>
  <c r="V144" i="8"/>
  <c r="V198" i="8"/>
  <c r="AB178" i="8"/>
  <c r="AC182" i="8"/>
  <c r="C227" i="8"/>
  <c r="N235" i="8"/>
  <c r="N249" i="8" s="1"/>
  <c r="M249" i="8"/>
  <c r="AB255" i="8"/>
  <c r="T262" i="8"/>
  <c r="T282" i="8" s="1"/>
  <c r="AC264" i="8"/>
  <c r="H310" i="8"/>
  <c r="H322" i="8" s="1"/>
  <c r="AC330" i="8"/>
  <c r="AA346" i="8"/>
  <c r="K104" i="8"/>
  <c r="Z235" i="8"/>
  <c r="Z249" i="8" s="1"/>
  <c r="AC242" i="8"/>
  <c r="D322" i="8"/>
  <c r="AB338" i="8"/>
  <c r="AB340" i="8" s="1"/>
  <c r="AB24" i="8"/>
  <c r="T104" i="8"/>
  <c r="S282" i="8"/>
  <c r="AB51" i="8"/>
  <c r="AA51" i="8"/>
  <c r="AC66" i="8"/>
  <c r="AA70" i="8"/>
  <c r="AC78" i="8"/>
  <c r="AC98" i="8"/>
  <c r="H127" i="8"/>
  <c r="AC121" i="8"/>
  <c r="AC139" i="8"/>
  <c r="D144" i="8"/>
  <c r="AC152" i="8"/>
  <c r="AC154" i="8" s="1"/>
  <c r="AC166" i="8"/>
  <c r="AC186" i="8"/>
  <c r="AC192" i="8"/>
  <c r="AC209" i="8"/>
  <c r="AC221" i="8"/>
  <c r="M282" i="8"/>
  <c r="U282" i="8"/>
  <c r="AC268" i="8"/>
  <c r="AC278" i="8"/>
  <c r="AC291" i="8"/>
  <c r="AC292" i="8" s="1"/>
  <c r="K310" i="8"/>
  <c r="AC296" i="8"/>
  <c r="AC320" i="8"/>
  <c r="AB346" i="8"/>
  <c r="AA59" i="8"/>
  <c r="AC53" i="8"/>
  <c r="AC14" i="8"/>
  <c r="AA34" i="8"/>
  <c r="AC29" i="8"/>
  <c r="E45" i="8"/>
  <c r="AC48" i="8"/>
  <c r="AC61" i="8"/>
  <c r="AB70" i="8"/>
  <c r="AC82" i="8"/>
  <c r="AA104" i="8"/>
  <c r="K127" i="8"/>
  <c r="AB142" i="8"/>
  <c r="F144" i="8"/>
  <c r="F198" i="8"/>
  <c r="Y144" i="8"/>
  <c r="Y198" i="8" s="1"/>
  <c r="AC184" i="8"/>
  <c r="AB262" i="8"/>
  <c r="J322" i="8"/>
  <c r="R322" i="8"/>
  <c r="N310" i="8"/>
  <c r="N322" i="8" s="1"/>
  <c r="AC332" i="8"/>
  <c r="AC337" i="8"/>
  <c r="AC349" i="8"/>
  <c r="AC354" i="8" s="1"/>
  <c r="AA127" i="8"/>
  <c r="AA194" i="8"/>
  <c r="W338" i="6"/>
  <c r="T338" i="6"/>
  <c r="Q338" i="6"/>
  <c r="N338" i="6"/>
  <c r="K338" i="6"/>
  <c r="H338" i="6"/>
  <c r="E338" i="6"/>
  <c r="V337" i="6"/>
  <c r="U337" i="6"/>
  <c r="T337" i="6"/>
  <c r="S337" i="6"/>
  <c r="R337" i="6"/>
  <c r="P337" i="6"/>
  <c r="O337" i="6"/>
  <c r="M337" i="6"/>
  <c r="L337" i="6"/>
  <c r="J337" i="6"/>
  <c r="I337" i="6"/>
  <c r="H337" i="6"/>
  <c r="G337" i="6"/>
  <c r="F337" i="6"/>
  <c r="D337" i="6"/>
  <c r="C337" i="6"/>
  <c r="Y336" i="6"/>
  <c r="X336" i="6"/>
  <c r="Z336" i="6"/>
  <c r="Y335" i="6"/>
  <c r="X335" i="6"/>
  <c r="Z335" i="6"/>
  <c r="Y334" i="6"/>
  <c r="X334" i="6"/>
  <c r="Z334" i="6"/>
  <c r="Y333" i="6"/>
  <c r="X333" i="6"/>
  <c r="W337" i="6"/>
  <c r="Q337" i="6"/>
  <c r="N337" i="6"/>
  <c r="K337" i="6"/>
  <c r="Z333" i="6"/>
  <c r="E337" i="6"/>
  <c r="W332" i="6"/>
  <c r="T332" i="6"/>
  <c r="Q332" i="6"/>
  <c r="N332" i="6"/>
  <c r="K332" i="6"/>
  <c r="H332" i="6"/>
  <c r="E332" i="6"/>
  <c r="W331" i="6"/>
  <c r="T331" i="6"/>
  <c r="Q331" i="6"/>
  <c r="N331" i="6"/>
  <c r="K331" i="6"/>
  <c r="H331" i="6"/>
  <c r="E331" i="6"/>
  <c r="V330" i="6"/>
  <c r="U330" i="6"/>
  <c r="S330" i="6"/>
  <c r="R330" i="6"/>
  <c r="P330" i="6"/>
  <c r="O330" i="6"/>
  <c r="M330" i="6"/>
  <c r="L330" i="6"/>
  <c r="J330" i="6"/>
  <c r="I330" i="6"/>
  <c r="G330" i="6"/>
  <c r="F330" i="6"/>
  <c r="D330" i="6"/>
  <c r="C330" i="6"/>
  <c r="Y329" i="6"/>
  <c r="X329" i="6"/>
  <c r="Y328" i="6"/>
  <c r="X328" i="6"/>
  <c r="Z328" i="6"/>
  <c r="Y327" i="6"/>
  <c r="X327" i="6"/>
  <c r="N330" i="6"/>
  <c r="Y326" i="6"/>
  <c r="X326" i="6"/>
  <c r="W330" i="6"/>
  <c r="Q330" i="6"/>
  <c r="K330" i="6"/>
  <c r="E330" i="6"/>
  <c r="W325" i="6"/>
  <c r="T325" i="6"/>
  <c r="Q325" i="6"/>
  <c r="N325" i="6"/>
  <c r="K325" i="6"/>
  <c r="H325" i="6"/>
  <c r="E325" i="6"/>
  <c r="W324" i="6"/>
  <c r="T324" i="6"/>
  <c r="Q324" i="6"/>
  <c r="N324" i="6"/>
  <c r="K324" i="6"/>
  <c r="H324" i="6"/>
  <c r="E324" i="6"/>
  <c r="V323" i="6"/>
  <c r="U323" i="6"/>
  <c r="S323" i="6"/>
  <c r="R323" i="6"/>
  <c r="P323" i="6"/>
  <c r="O323" i="6"/>
  <c r="M323" i="6"/>
  <c r="L323" i="6"/>
  <c r="I323" i="6"/>
  <c r="G323" i="6"/>
  <c r="F323" i="6"/>
  <c r="D323" i="6"/>
  <c r="C323" i="6"/>
  <c r="V321" i="6"/>
  <c r="U321" i="6"/>
  <c r="S321" i="6"/>
  <c r="R321" i="6"/>
  <c r="P321" i="6"/>
  <c r="O321" i="6"/>
  <c r="M321" i="6"/>
  <c r="L321" i="6"/>
  <c r="J321" i="6"/>
  <c r="J323" i="6" s="1"/>
  <c r="I321" i="6"/>
  <c r="G321" i="6"/>
  <c r="F321" i="6"/>
  <c r="D321" i="6"/>
  <c r="C321" i="6"/>
  <c r="Y320" i="6"/>
  <c r="X320" i="6"/>
  <c r="Z320" i="6"/>
  <c r="Y319" i="6"/>
  <c r="X319" i="6"/>
  <c r="N321" i="6"/>
  <c r="Z319" i="6"/>
  <c r="Y318" i="6"/>
  <c r="X318" i="6"/>
  <c r="Z318" i="6"/>
  <c r="Y317" i="6"/>
  <c r="X317" i="6"/>
  <c r="X321" i="6" s="1"/>
  <c r="W321" i="6"/>
  <c r="Q321" i="6"/>
  <c r="K321" i="6"/>
  <c r="E321" i="6"/>
  <c r="W316" i="6"/>
  <c r="T316" i="6"/>
  <c r="Q316" i="6"/>
  <c r="N316" i="6"/>
  <c r="K316" i="6"/>
  <c r="H316" i="6"/>
  <c r="E316" i="6"/>
  <c r="Y315" i="6"/>
  <c r="X315" i="6"/>
  <c r="W314" i="6"/>
  <c r="T314" i="6"/>
  <c r="Q314" i="6"/>
  <c r="N314" i="6"/>
  <c r="K314" i="6"/>
  <c r="H314" i="6"/>
  <c r="E314" i="6"/>
  <c r="Y313" i="6"/>
  <c r="X313" i="6"/>
  <c r="Z313" i="6"/>
  <c r="W312" i="6"/>
  <c r="T312" i="6"/>
  <c r="Q312" i="6"/>
  <c r="N312" i="6"/>
  <c r="K312" i="6"/>
  <c r="H312" i="6"/>
  <c r="E312" i="6"/>
  <c r="Y311" i="6"/>
  <c r="X311" i="6"/>
  <c r="W310" i="6"/>
  <c r="T310" i="6"/>
  <c r="Q310" i="6"/>
  <c r="N310" i="6"/>
  <c r="K310" i="6"/>
  <c r="H310" i="6"/>
  <c r="E310" i="6"/>
  <c r="Y309" i="6"/>
  <c r="X309" i="6"/>
  <c r="H323" i="6"/>
  <c r="W308" i="6"/>
  <c r="T308" i="6"/>
  <c r="T323" i="6" s="1"/>
  <c r="Q308" i="6"/>
  <c r="Q323" i="6" s="1"/>
  <c r="K308" i="6"/>
  <c r="V304" i="6"/>
  <c r="U304" i="6"/>
  <c r="S304" i="6"/>
  <c r="R304" i="6"/>
  <c r="P304" i="6"/>
  <c r="O304" i="6"/>
  <c r="M304" i="6"/>
  <c r="L304" i="6"/>
  <c r="J304" i="6"/>
  <c r="I304" i="6"/>
  <c r="G304" i="6"/>
  <c r="F304" i="6"/>
  <c r="D304" i="6"/>
  <c r="C304" i="6"/>
  <c r="Y303" i="6"/>
  <c r="X303" i="6"/>
  <c r="Z303" i="6"/>
  <c r="Y302" i="6"/>
  <c r="X302" i="6"/>
  <c r="N304" i="6"/>
  <c r="Z302" i="6"/>
  <c r="W301" i="6"/>
  <c r="W304" i="6"/>
  <c r="T301" i="6"/>
  <c r="T304" i="6" s="1"/>
  <c r="Q301" i="6"/>
  <c r="Q304" i="6" s="1"/>
  <c r="Q306" i="6" s="1"/>
  <c r="N301" i="6"/>
  <c r="K301" i="6"/>
  <c r="K304" i="6" s="1"/>
  <c r="K306" i="6" s="1"/>
  <c r="H301" i="6"/>
  <c r="H304" i="6" s="1"/>
  <c r="E301" i="6"/>
  <c r="E304" i="6"/>
  <c r="V300" i="6"/>
  <c r="U300" i="6"/>
  <c r="S300" i="6"/>
  <c r="R300" i="6"/>
  <c r="P300" i="6"/>
  <c r="O300" i="6"/>
  <c r="M300" i="6"/>
  <c r="L300" i="6"/>
  <c r="J300" i="6"/>
  <c r="I300" i="6"/>
  <c r="G300" i="6"/>
  <c r="F300" i="6"/>
  <c r="D300" i="6"/>
  <c r="C300" i="6"/>
  <c r="Y299" i="6"/>
  <c r="X299" i="6"/>
  <c r="Y298" i="6"/>
  <c r="X298" i="6"/>
  <c r="W300" i="6"/>
  <c r="T300" i="6"/>
  <c r="Q300" i="6"/>
  <c r="N300" i="6"/>
  <c r="K300" i="6"/>
  <c r="H300" i="6"/>
  <c r="Z298" i="6"/>
  <c r="W297" i="6"/>
  <c r="T297" i="6"/>
  <c r="Q297" i="6"/>
  <c r="N297" i="6"/>
  <c r="K297" i="6"/>
  <c r="H297" i="6"/>
  <c r="E297" i="6"/>
  <c r="V296" i="6"/>
  <c r="U296" i="6"/>
  <c r="S296" i="6"/>
  <c r="R296" i="6"/>
  <c r="P296" i="6"/>
  <c r="O296" i="6"/>
  <c r="M296" i="6"/>
  <c r="L296" i="6"/>
  <c r="J296" i="6"/>
  <c r="I296" i="6"/>
  <c r="H296" i="6"/>
  <c r="G296" i="6"/>
  <c r="F296" i="6"/>
  <c r="D296" i="6"/>
  <c r="C296" i="6"/>
  <c r="Y295" i="6"/>
  <c r="Z295" i="6" s="1"/>
  <c r="X295" i="6"/>
  <c r="Z294" i="6"/>
  <c r="Y294" i="6"/>
  <c r="X294" i="6"/>
  <c r="Y293" i="6"/>
  <c r="X293" i="6"/>
  <c r="Z293" i="6" s="1"/>
  <c r="Y292" i="6"/>
  <c r="X292" i="6"/>
  <c r="Z292" i="6"/>
  <c r="Y291" i="6"/>
  <c r="Z291" i="6" s="1"/>
  <c r="X291" i="6"/>
  <c r="W291" i="6"/>
  <c r="W296" i="6" s="1"/>
  <c r="W306" i="6" s="1"/>
  <c r="T291" i="6"/>
  <c r="T296" i="6" s="1"/>
  <c r="Q291" i="6"/>
  <c r="N291" i="6"/>
  <c r="K291" i="6"/>
  <c r="H291" i="6"/>
  <c r="E291" i="6"/>
  <c r="Y290" i="6"/>
  <c r="X290" i="6"/>
  <c r="Z290" i="6" s="1"/>
  <c r="Y289" i="6"/>
  <c r="X289" i="6"/>
  <c r="Y288" i="6"/>
  <c r="X288" i="6"/>
  <c r="Z288" i="6" s="1"/>
  <c r="Y287" i="6"/>
  <c r="X287" i="6"/>
  <c r="Q296" i="6"/>
  <c r="N296" i="6"/>
  <c r="K296" i="6"/>
  <c r="Z287" i="6"/>
  <c r="E296" i="6"/>
  <c r="W286" i="6"/>
  <c r="T286" i="6"/>
  <c r="Q286" i="6"/>
  <c r="N286" i="6"/>
  <c r="K286" i="6"/>
  <c r="H286" i="6"/>
  <c r="E286" i="6"/>
  <c r="V285" i="6"/>
  <c r="U285" i="6"/>
  <c r="S285" i="6"/>
  <c r="R285" i="6"/>
  <c r="P285" i="6"/>
  <c r="O285" i="6"/>
  <c r="M285" i="6"/>
  <c r="M306" i="6" s="1"/>
  <c r="L285" i="6"/>
  <c r="J285" i="6"/>
  <c r="I285" i="6"/>
  <c r="G285" i="6"/>
  <c r="F285" i="6"/>
  <c r="D285" i="6"/>
  <c r="Y285" i="6"/>
  <c r="C285" i="6"/>
  <c r="Y284" i="6"/>
  <c r="X284" i="6"/>
  <c r="Y283" i="6"/>
  <c r="X283" i="6"/>
  <c r="W283" i="6"/>
  <c r="W285" i="6"/>
  <c r="T283" i="6"/>
  <c r="T285" i="6" s="1"/>
  <c r="Q283" i="6"/>
  <c r="Q285" i="6"/>
  <c r="N283" i="6"/>
  <c r="N285" i="6" s="1"/>
  <c r="N306" i="6" s="1"/>
  <c r="K283" i="6"/>
  <c r="K285" i="6"/>
  <c r="H283" i="6"/>
  <c r="H285" i="6" s="1"/>
  <c r="H306" i="6" s="1"/>
  <c r="E283" i="6"/>
  <c r="W282" i="6"/>
  <c r="T282" i="6"/>
  <c r="Q282" i="6"/>
  <c r="N282" i="6"/>
  <c r="K282" i="6"/>
  <c r="H282" i="6"/>
  <c r="E282" i="6"/>
  <c r="Y281" i="6"/>
  <c r="X281" i="6"/>
  <c r="Y279" i="6"/>
  <c r="X279" i="6"/>
  <c r="W279" i="6"/>
  <c r="T279" i="6"/>
  <c r="Q279" i="6"/>
  <c r="N279" i="6"/>
  <c r="K279" i="6"/>
  <c r="H279" i="6"/>
  <c r="Z279" i="6"/>
  <c r="Y277" i="6"/>
  <c r="X277" i="6"/>
  <c r="Y276" i="6"/>
  <c r="X276" i="6"/>
  <c r="Z276" i="6"/>
  <c r="W275" i="6"/>
  <c r="T275" i="6"/>
  <c r="Q275" i="6"/>
  <c r="K275" i="6"/>
  <c r="H275" i="6"/>
  <c r="E275" i="6"/>
  <c r="Q271" i="6"/>
  <c r="Y269" i="6"/>
  <c r="X269" i="6"/>
  <c r="Z269" i="6"/>
  <c r="Y268" i="6"/>
  <c r="X268" i="6"/>
  <c r="Z268" i="6"/>
  <c r="Y266" i="6"/>
  <c r="X266" i="6"/>
  <c r="Z266" i="6"/>
  <c r="Y264" i="6"/>
  <c r="X264" i="6"/>
  <c r="Y262" i="6"/>
  <c r="X262" i="6"/>
  <c r="Z262" i="6"/>
  <c r="Y260" i="6"/>
  <c r="X260" i="6"/>
  <c r="Z260" i="6"/>
  <c r="W259" i="6"/>
  <c r="T259" i="6"/>
  <c r="Q259" i="6"/>
  <c r="N259" i="6"/>
  <c r="K259" i="6"/>
  <c r="H259" i="6"/>
  <c r="E259" i="6"/>
  <c r="V258" i="6"/>
  <c r="U258" i="6"/>
  <c r="S258" i="6"/>
  <c r="R258" i="6"/>
  <c r="P258" i="6"/>
  <c r="O258" i="6"/>
  <c r="M258" i="6"/>
  <c r="L258" i="6"/>
  <c r="J258" i="6"/>
  <c r="I258" i="6"/>
  <c r="H258" i="6"/>
  <c r="G258" i="6"/>
  <c r="F258" i="6"/>
  <c r="D258" i="6"/>
  <c r="C258" i="6"/>
  <c r="Y257" i="6"/>
  <c r="X257" i="6"/>
  <c r="Z257" i="6"/>
  <c r="Y256" i="6"/>
  <c r="X256" i="6"/>
  <c r="W256" i="6"/>
  <c r="T256" i="6"/>
  <c r="T258" i="6" s="1"/>
  <c r="T270" i="6" s="1"/>
  <c r="Q256" i="6"/>
  <c r="Q258" i="6"/>
  <c r="N256" i="6"/>
  <c r="N258" i="6"/>
  <c r="K256" i="6"/>
  <c r="K258" i="6"/>
  <c r="H256" i="6"/>
  <c r="Z256" i="6"/>
  <c r="Z258" i="6" s="1"/>
  <c r="E256" i="6"/>
  <c r="E258" i="6"/>
  <c r="W255" i="6"/>
  <c r="T255" i="6"/>
  <c r="Q255" i="6"/>
  <c r="N255" i="6"/>
  <c r="K255" i="6"/>
  <c r="H255" i="6"/>
  <c r="E255" i="6"/>
  <c r="V254" i="6"/>
  <c r="U254" i="6"/>
  <c r="S254" i="6"/>
  <c r="R254" i="6"/>
  <c r="P254" i="6"/>
  <c r="O254" i="6"/>
  <c r="M254" i="6"/>
  <c r="L254" i="6"/>
  <c r="J254" i="6"/>
  <c r="I254" i="6"/>
  <c r="G254" i="6"/>
  <c r="F254" i="6"/>
  <c r="D254" i="6"/>
  <c r="C254" i="6"/>
  <c r="Y253" i="6"/>
  <c r="X253" i="6"/>
  <c r="W253" i="6"/>
  <c r="T253" i="6"/>
  <c r="Q253" i="6"/>
  <c r="Q254" i="6" s="1"/>
  <c r="Q270" i="6" s="1"/>
  <c r="N253" i="6"/>
  <c r="K253" i="6"/>
  <c r="H253" i="6"/>
  <c r="E253" i="6"/>
  <c r="Z253" i="6" s="1"/>
  <c r="Y252" i="6"/>
  <c r="X252" i="6"/>
  <c r="W254" i="6"/>
  <c r="T254" i="6"/>
  <c r="N254" i="6"/>
  <c r="K254" i="6"/>
  <c r="H254" i="6"/>
  <c r="Z252" i="6"/>
  <c r="Z254" i="6" s="1"/>
  <c r="W251" i="6"/>
  <c r="T251" i="6"/>
  <c r="Q251" i="6"/>
  <c r="N251" i="6"/>
  <c r="K251" i="6"/>
  <c r="H251" i="6"/>
  <c r="E251" i="6"/>
  <c r="Y250" i="6"/>
  <c r="X250" i="6"/>
  <c r="Z250" i="6"/>
  <c r="W249" i="6"/>
  <c r="T249" i="6"/>
  <c r="Q249" i="6"/>
  <c r="N249" i="6"/>
  <c r="K249" i="6"/>
  <c r="H249" i="6"/>
  <c r="E249" i="6"/>
  <c r="V248" i="6"/>
  <c r="U248" i="6"/>
  <c r="S248" i="6"/>
  <c r="R248" i="6"/>
  <c r="P248" i="6"/>
  <c r="O248" i="6"/>
  <c r="M248" i="6"/>
  <c r="L248" i="6"/>
  <c r="J248" i="6"/>
  <c r="I248" i="6"/>
  <c r="G248" i="6"/>
  <c r="F248" i="6"/>
  <c r="D248" i="6"/>
  <c r="C248" i="6"/>
  <c r="Y247" i="6"/>
  <c r="X247" i="6"/>
  <c r="Y246" i="6"/>
  <c r="X246" i="6"/>
  <c r="Y245" i="6"/>
  <c r="X245" i="6"/>
  <c r="T248" i="6"/>
  <c r="N248" i="6"/>
  <c r="H248" i="6"/>
  <c r="W244" i="6"/>
  <c r="T244" i="6"/>
  <c r="Q244" i="6"/>
  <c r="N244" i="6"/>
  <c r="K244" i="6"/>
  <c r="H244" i="6"/>
  <c r="E244" i="6"/>
  <c r="W243" i="6"/>
  <c r="T243" i="6"/>
  <c r="Q243" i="6"/>
  <c r="N243" i="6"/>
  <c r="K243" i="6"/>
  <c r="H243" i="6"/>
  <c r="E243" i="6"/>
  <c r="W242" i="6"/>
  <c r="T242" i="6"/>
  <c r="Q242" i="6"/>
  <c r="N242" i="6"/>
  <c r="K242" i="6"/>
  <c r="H242" i="6"/>
  <c r="E242" i="6"/>
  <c r="Y240" i="6"/>
  <c r="X240" i="6"/>
  <c r="Z240" i="6"/>
  <c r="Y239" i="6"/>
  <c r="X239" i="6"/>
  <c r="Z239" i="6"/>
  <c r="Y237" i="6"/>
  <c r="X237" i="6"/>
  <c r="Z237" i="6"/>
  <c r="Y236" i="6"/>
  <c r="X236" i="6"/>
  <c r="W236" i="6"/>
  <c r="T236" i="6"/>
  <c r="Q236" i="6"/>
  <c r="N236" i="6"/>
  <c r="K236" i="6"/>
  <c r="H236" i="6"/>
  <c r="Z236" i="6"/>
  <c r="E236" i="6"/>
  <c r="W235" i="6"/>
  <c r="T235" i="6"/>
  <c r="Q235" i="6"/>
  <c r="N235" i="6"/>
  <c r="K235" i="6"/>
  <c r="H235" i="6"/>
  <c r="E235" i="6"/>
  <c r="V234" i="6"/>
  <c r="U234" i="6"/>
  <c r="S234" i="6"/>
  <c r="R234" i="6"/>
  <c r="P234" i="6"/>
  <c r="O234" i="6"/>
  <c r="M234" i="6"/>
  <c r="L234" i="6"/>
  <c r="J234" i="6"/>
  <c r="I234" i="6"/>
  <c r="G234" i="6"/>
  <c r="F234" i="6"/>
  <c r="D234" i="6"/>
  <c r="C234" i="6"/>
  <c r="Y233" i="6"/>
  <c r="X233" i="6"/>
  <c r="W233" i="6"/>
  <c r="T233" i="6"/>
  <c r="Q233" i="6"/>
  <c r="N233" i="6"/>
  <c r="K233" i="6"/>
  <c r="H233" i="6"/>
  <c r="E233" i="6"/>
  <c r="Y232" i="6"/>
  <c r="X232" i="6"/>
  <c r="W232" i="6"/>
  <c r="T232" i="6"/>
  <c r="Q232" i="6"/>
  <c r="N232" i="6"/>
  <c r="K232" i="6"/>
  <c r="K234" i="6" s="1"/>
  <c r="H232" i="6"/>
  <c r="E232" i="6"/>
  <c r="Z232" i="6" s="1"/>
  <c r="Z234" i="6" s="1"/>
  <c r="Y231" i="6"/>
  <c r="X231" i="6"/>
  <c r="Z231" i="6"/>
  <c r="Y230" i="6"/>
  <c r="X230" i="6"/>
  <c r="Y229" i="6"/>
  <c r="X229" i="6"/>
  <c r="W234" i="6"/>
  <c r="T234" i="6"/>
  <c r="N234" i="6"/>
  <c r="H234" i="6"/>
  <c r="W228" i="6"/>
  <c r="T228" i="6"/>
  <c r="Q228" i="6"/>
  <c r="N228" i="6"/>
  <c r="K228" i="6"/>
  <c r="H228" i="6"/>
  <c r="E228" i="6"/>
  <c r="V227" i="6"/>
  <c r="V241" i="6" s="1"/>
  <c r="V339" i="6" s="1"/>
  <c r="U227" i="6"/>
  <c r="T227" i="6"/>
  <c r="S227" i="6"/>
  <c r="S241" i="6" s="1"/>
  <c r="S339" i="6" s="1"/>
  <c r="R227" i="6"/>
  <c r="R241" i="6"/>
  <c r="P227" i="6"/>
  <c r="P241" i="6" s="1"/>
  <c r="P339" i="6" s="1"/>
  <c r="O227" i="6"/>
  <c r="O241" i="6"/>
  <c r="M227" i="6"/>
  <c r="M241" i="6" s="1"/>
  <c r="L227" i="6"/>
  <c r="L241" i="6"/>
  <c r="J227" i="6"/>
  <c r="J241" i="6" s="1"/>
  <c r="I227" i="6"/>
  <c r="H227" i="6"/>
  <c r="H241" i="6" s="1"/>
  <c r="G227" i="6"/>
  <c r="G241" i="6" s="1"/>
  <c r="F227" i="6"/>
  <c r="D227" i="6"/>
  <c r="C227" i="6"/>
  <c r="C241" i="6" s="1"/>
  <c r="Y226" i="6"/>
  <c r="X226" i="6"/>
  <c r="Z226" i="6"/>
  <c r="Y225" i="6"/>
  <c r="X225" i="6"/>
  <c r="Z225" i="6"/>
  <c r="Y224" i="6"/>
  <c r="X224" i="6"/>
  <c r="T241" i="6"/>
  <c r="N227" i="6"/>
  <c r="W223" i="6"/>
  <c r="T223" i="6"/>
  <c r="Q223" i="6"/>
  <c r="N223" i="6"/>
  <c r="K223" i="6"/>
  <c r="H223" i="6"/>
  <c r="E223" i="6"/>
  <c r="W218" i="6"/>
  <c r="T218" i="6"/>
  <c r="Q218" i="6"/>
  <c r="N218" i="6"/>
  <c r="K218" i="6"/>
  <c r="H218" i="6"/>
  <c r="E218" i="6"/>
  <c r="Y217" i="6"/>
  <c r="X217" i="6"/>
  <c r="W217" i="6"/>
  <c r="T217" i="6"/>
  <c r="Q217" i="6"/>
  <c r="N217" i="6"/>
  <c r="K217" i="6"/>
  <c r="H217" i="6"/>
  <c r="E217" i="6"/>
  <c r="Z217" i="6" s="1"/>
  <c r="Y215" i="6"/>
  <c r="X215" i="6"/>
  <c r="W215" i="6"/>
  <c r="T215" i="6"/>
  <c r="Q215" i="6"/>
  <c r="N215" i="6"/>
  <c r="K215" i="6"/>
  <c r="H215" i="6"/>
  <c r="Z215" i="6" s="1"/>
  <c r="E215" i="6"/>
  <c r="W214" i="6"/>
  <c r="T214" i="6"/>
  <c r="Q214" i="6"/>
  <c r="N214" i="6"/>
  <c r="K214" i="6"/>
  <c r="H214" i="6"/>
  <c r="E214" i="6"/>
  <c r="Y213" i="6"/>
  <c r="X213" i="6"/>
  <c r="Z213" i="6"/>
  <c r="W212" i="6"/>
  <c r="T212" i="6"/>
  <c r="Q212" i="6"/>
  <c r="N212" i="6"/>
  <c r="K212" i="6"/>
  <c r="H212" i="6"/>
  <c r="E212" i="6"/>
  <c r="Y211" i="6"/>
  <c r="X211" i="6"/>
  <c r="Z211" i="6"/>
  <c r="Y209" i="6"/>
  <c r="X209" i="6"/>
  <c r="W208" i="6"/>
  <c r="T208" i="6"/>
  <c r="Q208" i="6"/>
  <c r="N208" i="6"/>
  <c r="K208" i="6"/>
  <c r="H208" i="6"/>
  <c r="E208" i="6"/>
  <c r="Y207" i="6"/>
  <c r="X207" i="6"/>
  <c r="Z207" i="6"/>
  <c r="W206" i="6"/>
  <c r="T206" i="6"/>
  <c r="Q206" i="6"/>
  <c r="N206" i="6"/>
  <c r="K206" i="6"/>
  <c r="H206" i="6"/>
  <c r="E206" i="6"/>
  <c r="Y205" i="6"/>
  <c r="X205" i="6"/>
  <c r="Z205" i="6"/>
  <c r="W204" i="6"/>
  <c r="T204" i="6"/>
  <c r="Q204" i="6"/>
  <c r="N204" i="6"/>
  <c r="K204" i="6"/>
  <c r="H204" i="6"/>
  <c r="E204" i="6"/>
  <c r="Y203" i="6"/>
  <c r="X203" i="6"/>
  <c r="W202" i="6"/>
  <c r="T202" i="6"/>
  <c r="Q202" i="6"/>
  <c r="N202" i="6"/>
  <c r="K202" i="6"/>
  <c r="H202" i="6"/>
  <c r="E202" i="6"/>
  <c r="Y201" i="6"/>
  <c r="X201" i="6"/>
  <c r="W200" i="6"/>
  <c r="T200" i="6"/>
  <c r="Q200" i="6"/>
  <c r="N200" i="6"/>
  <c r="K200" i="6"/>
  <c r="H200" i="6"/>
  <c r="E200" i="6"/>
  <c r="Y199" i="6"/>
  <c r="X199" i="6"/>
  <c r="V197" i="6"/>
  <c r="U197" i="6"/>
  <c r="S197" i="6"/>
  <c r="R197" i="6"/>
  <c r="P197" i="6"/>
  <c r="O197" i="6"/>
  <c r="M197" i="6"/>
  <c r="L197" i="6"/>
  <c r="J197" i="6"/>
  <c r="I197" i="6"/>
  <c r="G197" i="6"/>
  <c r="F197" i="6"/>
  <c r="D197" i="6"/>
  <c r="Y197" i="6" s="1"/>
  <c r="C197" i="6"/>
  <c r="Y196" i="6"/>
  <c r="X196" i="6"/>
  <c r="Y195" i="6"/>
  <c r="X195" i="6"/>
  <c r="W197" i="6"/>
  <c r="T197" i="6"/>
  <c r="Q197" i="6"/>
  <c r="N197" i="6"/>
  <c r="K197" i="6"/>
  <c r="H197" i="6"/>
  <c r="W194" i="6"/>
  <c r="T194" i="6"/>
  <c r="Q194" i="6"/>
  <c r="N194" i="6"/>
  <c r="K194" i="6"/>
  <c r="H194" i="6"/>
  <c r="E194" i="6"/>
  <c r="V193" i="6"/>
  <c r="U193" i="6"/>
  <c r="U219" i="6"/>
  <c r="S193" i="6"/>
  <c r="R193" i="6"/>
  <c r="P193" i="6"/>
  <c r="O193" i="6"/>
  <c r="O219" i="6" s="1"/>
  <c r="O339" i="6" s="1"/>
  <c r="M193" i="6"/>
  <c r="L193" i="6"/>
  <c r="J193" i="6"/>
  <c r="I193" i="6"/>
  <c r="I219" i="6" s="1"/>
  <c r="G193" i="6"/>
  <c r="F193" i="6"/>
  <c r="D193" i="6"/>
  <c r="C193" i="6"/>
  <c r="Y192" i="6"/>
  <c r="X192" i="6"/>
  <c r="W192" i="6"/>
  <c r="T192" i="6"/>
  <c r="T193" i="6" s="1"/>
  <c r="T219" i="6" s="1"/>
  <c r="Q192" i="6"/>
  <c r="N192" i="6"/>
  <c r="K192" i="6"/>
  <c r="H192" i="6"/>
  <c r="Z192" i="6" s="1"/>
  <c r="E192" i="6"/>
  <c r="Y191" i="6"/>
  <c r="X191" i="6"/>
  <c r="Q193" i="6"/>
  <c r="N193" i="6"/>
  <c r="K193" i="6"/>
  <c r="H193" i="6"/>
  <c r="E193" i="6"/>
  <c r="W190" i="6"/>
  <c r="T190" i="6"/>
  <c r="N190" i="6"/>
  <c r="K190" i="6"/>
  <c r="W185" i="6"/>
  <c r="T185" i="6"/>
  <c r="Q185" i="6"/>
  <c r="N185" i="6"/>
  <c r="K185" i="6"/>
  <c r="V184" i="6"/>
  <c r="U184" i="6"/>
  <c r="S184" i="6"/>
  <c r="R184" i="6"/>
  <c r="P184" i="6"/>
  <c r="O184" i="6"/>
  <c r="M184" i="6"/>
  <c r="L184" i="6"/>
  <c r="J184" i="6"/>
  <c r="I184" i="6"/>
  <c r="G184" i="6"/>
  <c r="F184" i="6"/>
  <c r="D184" i="6"/>
  <c r="Y184" i="6" s="1"/>
  <c r="C184" i="6"/>
  <c r="Y183" i="6"/>
  <c r="X183" i="6"/>
  <c r="Z183" i="6"/>
  <c r="Y182" i="6"/>
  <c r="X182" i="6"/>
  <c r="Z182" i="6"/>
  <c r="Y181" i="6"/>
  <c r="X181" i="6"/>
  <c r="Y180" i="6"/>
  <c r="X180" i="6"/>
  <c r="Y179" i="6"/>
  <c r="X179" i="6"/>
  <c r="Z179" i="6"/>
  <c r="Y178" i="6"/>
  <c r="X178" i="6"/>
  <c r="Z178" i="6"/>
  <c r="Y177" i="6"/>
  <c r="X177" i="6"/>
  <c r="K184" i="6"/>
  <c r="Y176" i="6"/>
  <c r="X176" i="6"/>
  <c r="T184" i="6"/>
  <c r="Q184" i="6"/>
  <c r="N184" i="6"/>
  <c r="H184" i="6"/>
  <c r="T175" i="6"/>
  <c r="Q175" i="6"/>
  <c r="N175" i="6"/>
  <c r="K175" i="6"/>
  <c r="H175" i="6"/>
  <c r="E175" i="6"/>
  <c r="Y174" i="6"/>
  <c r="X174" i="6"/>
  <c r="Y172" i="6"/>
  <c r="X172" i="6"/>
  <c r="W171" i="6"/>
  <c r="T171" i="6"/>
  <c r="Q171" i="6"/>
  <c r="N171" i="6"/>
  <c r="K171" i="6"/>
  <c r="H171" i="6"/>
  <c r="E171" i="6"/>
  <c r="Y170" i="6"/>
  <c r="X170" i="6"/>
  <c r="Z170" i="6"/>
  <c r="W169" i="6"/>
  <c r="T169" i="6"/>
  <c r="Q169" i="6"/>
  <c r="N169" i="6"/>
  <c r="K169" i="6"/>
  <c r="H169" i="6"/>
  <c r="E169" i="6"/>
  <c r="V168" i="6"/>
  <c r="U168" i="6"/>
  <c r="S168" i="6"/>
  <c r="R168" i="6"/>
  <c r="P168" i="6"/>
  <c r="O168" i="6"/>
  <c r="M168" i="6"/>
  <c r="L168" i="6"/>
  <c r="J168" i="6"/>
  <c r="I168" i="6"/>
  <c r="G168" i="6"/>
  <c r="F168" i="6"/>
  <c r="D168" i="6"/>
  <c r="C168" i="6"/>
  <c r="Y167" i="6"/>
  <c r="X167" i="6"/>
  <c r="Y166" i="6"/>
  <c r="X166" i="6"/>
  <c r="Z166" i="6"/>
  <c r="Y165" i="6"/>
  <c r="X165" i="6"/>
  <c r="Z165" i="6"/>
  <c r="Y164" i="6"/>
  <c r="X164" i="6"/>
  <c r="W164" i="6"/>
  <c r="T164" i="6"/>
  <c r="Q164" i="6"/>
  <c r="N164" i="6"/>
  <c r="K164" i="6"/>
  <c r="H164" i="6"/>
  <c r="E164" i="6"/>
  <c r="Y163" i="6"/>
  <c r="X163" i="6"/>
  <c r="W168" i="6"/>
  <c r="Y162" i="6"/>
  <c r="X162" i="6"/>
  <c r="T168" i="6"/>
  <c r="H168" i="6"/>
  <c r="Z162" i="6"/>
  <c r="Y161" i="6"/>
  <c r="X161" i="6"/>
  <c r="Q168" i="6"/>
  <c r="N168" i="6"/>
  <c r="Z161" i="6"/>
  <c r="W160" i="6"/>
  <c r="T160" i="6"/>
  <c r="Q160" i="6"/>
  <c r="N160" i="6"/>
  <c r="K160" i="6"/>
  <c r="H160" i="6"/>
  <c r="E160" i="6"/>
  <c r="V159" i="6"/>
  <c r="U159" i="6"/>
  <c r="S159" i="6"/>
  <c r="R159" i="6"/>
  <c r="P159" i="6"/>
  <c r="O159" i="6"/>
  <c r="M159" i="6"/>
  <c r="L159" i="6"/>
  <c r="J159" i="6"/>
  <c r="I159" i="6"/>
  <c r="G159" i="6"/>
  <c r="F159" i="6"/>
  <c r="D159" i="6"/>
  <c r="C159" i="6"/>
  <c r="Y158" i="6"/>
  <c r="X158" i="6"/>
  <c r="Z158" i="6"/>
  <c r="Y157" i="6"/>
  <c r="X157" i="6"/>
  <c r="Z157" i="6"/>
  <c r="Y156" i="6"/>
  <c r="X156" i="6"/>
  <c r="W159" i="6"/>
  <c r="T159" i="6"/>
  <c r="Q159" i="6"/>
  <c r="N159" i="6"/>
  <c r="K159" i="6"/>
  <c r="E159" i="6"/>
  <c r="W155" i="6"/>
  <c r="T155" i="6"/>
  <c r="Q155" i="6"/>
  <c r="N155" i="6"/>
  <c r="K155" i="6"/>
  <c r="H155" i="6"/>
  <c r="E155" i="6"/>
  <c r="V154" i="6"/>
  <c r="U154" i="6"/>
  <c r="S154" i="6"/>
  <c r="R154" i="6"/>
  <c r="P154" i="6"/>
  <c r="O154" i="6"/>
  <c r="M154" i="6"/>
  <c r="L154" i="6"/>
  <c r="J154" i="6"/>
  <c r="I154" i="6"/>
  <c r="G154" i="6"/>
  <c r="F154" i="6"/>
  <c r="D154" i="6"/>
  <c r="Y154" i="6"/>
  <c r="C154" i="6"/>
  <c r="Y153" i="6"/>
  <c r="X153" i="6"/>
  <c r="W153" i="6"/>
  <c r="T153" i="6"/>
  <c r="Q153" i="6"/>
  <c r="N153" i="6"/>
  <c r="K153" i="6"/>
  <c r="K154" i="6" s="1"/>
  <c r="H153" i="6"/>
  <c r="E153" i="6"/>
  <c r="Z153" i="6" s="1"/>
  <c r="Z154" i="6" s="1"/>
  <c r="Y152" i="6"/>
  <c r="X152" i="6"/>
  <c r="W154" i="6"/>
  <c r="T154" i="6"/>
  <c r="N154" i="6"/>
  <c r="H154" i="6"/>
  <c r="Z152" i="6"/>
  <c r="W151" i="6"/>
  <c r="T151" i="6"/>
  <c r="Q151" i="6"/>
  <c r="N151" i="6"/>
  <c r="K151" i="6"/>
  <c r="H151" i="6"/>
  <c r="E151" i="6"/>
  <c r="V150" i="6"/>
  <c r="U150" i="6"/>
  <c r="S150" i="6"/>
  <c r="R150" i="6"/>
  <c r="P150" i="6"/>
  <c r="O150" i="6"/>
  <c r="M150" i="6"/>
  <c r="L150" i="6"/>
  <c r="J150" i="6"/>
  <c r="I150" i="6"/>
  <c r="G150" i="6"/>
  <c r="F150" i="6"/>
  <c r="D150" i="6"/>
  <c r="C150" i="6"/>
  <c r="Y149" i="6"/>
  <c r="X149" i="6"/>
  <c r="Y148" i="6"/>
  <c r="X148" i="6"/>
  <c r="Z148" i="6"/>
  <c r="Y147" i="6"/>
  <c r="X147" i="6"/>
  <c r="W147" i="6"/>
  <c r="T147" i="6"/>
  <c r="T150" i="6" s="1"/>
  <c r="Q147" i="6"/>
  <c r="Q150" i="6" s="1"/>
  <c r="N147" i="6"/>
  <c r="K147" i="6"/>
  <c r="H147" i="6"/>
  <c r="E147" i="6"/>
  <c r="Y146" i="6"/>
  <c r="X146" i="6"/>
  <c r="Z146" i="6"/>
  <c r="Y145" i="6"/>
  <c r="X145" i="6"/>
  <c r="Z145" i="6"/>
  <c r="Y144" i="6"/>
  <c r="X144" i="6"/>
  <c r="W150" i="6"/>
  <c r="N150" i="6"/>
  <c r="K150" i="6"/>
  <c r="H150" i="6"/>
  <c r="W143" i="6"/>
  <c r="T143" i="6"/>
  <c r="Q143" i="6"/>
  <c r="N143" i="6"/>
  <c r="K143" i="6"/>
  <c r="H143" i="6"/>
  <c r="E143" i="6"/>
  <c r="V142" i="6"/>
  <c r="U142" i="6"/>
  <c r="S142" i="6"/>
  <c r="R142" i="6"/>
  <c r="P142" i="6"/>
  <c r="O142" i="6"/>
  <c r="M142" i="6"/>
  <c r="L142" i="6"/>
  <c r="J142" i="6"/>
  <c r="I142" i="6"/>
  <c r="G142" i="6"/>
  <c r="F142" i="6"/>
  <c r="D142" i="6"/>
  <c r="Y142" i="6"/>
  <c r="C142" i="6"/>
  <c r="Y141" i="6"/>
  <c r="X141" i="6"/>
  <c r="Z141" i="6"/>
  <c r="Y140" i="6"/>
  <c r="X140" i="6"/>
  <c r="Z140" i="6"/>
  <c r="Y139" i="6"/>
  <c r="X139" i="6"/>
  <c r="W138" i="6"/>
  <c r="W142" i="6"/>
  <c r="T138" i="6"/>
  <c r="T142" i="6" s="1"/>
  <c r="Q138" i="6"/>
  <c r="Q142" i="6" s="1"/>
  <c r="N138" i="6"/>
  <c r="K138" i="6"/>
  <c r="K142" i="6" s="1"/>
  <c r="H138" i="6"/>
  <c r="H142" i="6" s="1"/>
  <c r="H186" i="6" s="1"/>
  <c r="E138" i="6"/>
  <c r="E142" i="6" s="1"/>
  <c r="E186" i="6" s="1"/>
  <c r="Y137" i="6"/>
  <c r="X137" i="6"/>
  <c r="T134" i="6"/>
  <c r="T133" i="6"/>
  <c r="V130" i="6"/>
  <c r="U130" i="6"/>
  <c r="S130" i="6"/>
  <c r="R130" i="6"/>
  <c r="P130" i="6"/>
  <c r="O130" i="6"/>
  <c r="M130" i="6"/>
  <c r="L130" i="6"/>
  <c r="J130" i="6"/>
  <c r="I130" i="6"/>
  <c r="G130" i="6"/>
  <c r="F130" i="6"/>
  <c r="D130" i="6"/>
  <c r="C130" i="6"/>
  <c r="Y129" i="6"/>
  <c r="X129" i="6"/>
  <c r="Y128" i="6"/>
  <c r="X128" i="6"/>
  <c r="Z128" i="6"/>
  <c r="Y127" i="6"/>
  <c r="X127" i="6"/>
  <c r="Z127" i="6"/>
  <c r="Y126" i="6"/>
  <c r="X126" i="6"/>
  <c r="Z126" i="6"/>
  <c r="Y125" i="6"/>
  <c r="X125" i="6"/>
  <c r="Z125" i="6"/>
  <c r="Y124" i="6"/>
  <c r="X124" i="6"/>
  <c r="Z124" i="6"/>
  <c r="Y123" i="6"/>
  <c r="X123" i="6"/>
  <c r="Q130" i="6"/>
  <c r="Y122" i="6"/>
  <c r="X122" i="6"/>
  <c r="H130" i="6"/>
  <c r="Y121" i="6"/>
  <c r="X121" i="6"/>
  <c r="X130" i="6"/>
  <c r="Y120" i="6"/>
  <c r="X120" i="6"/>
  <c r="T130" i="6"/>
  <c r="Z120" i="6"/>
  <c r="V118" i="6"/>
  <c r="U118" i="6"/>
  <c r="T118" i="6"/>
  <c r="S118" i="6"/>
  <c r="R118" i="6"/>
  <c r="P118" i="6"/>
  <c r="O118" i="6"/>
  <c r="M118" i="6"/>
  <c r="L118" i="6"/>
  <c r="J118" i="6"/>
  <c r="I118" i="6"/>
  <c r="H118" i="6"/>
  <c r="G118" i="6"/>
  <c r="F118" i="6"/>
  <c r="D118" i="6"/>
  <c r="C118" i="6"/>
  <c r="Y117" i="6"/>
  <c r="X117" i="6"/>
  <c r="Z117" i="6"/>
  <c r="Y116" i="6"/>
  <c r="X116" i="6"/>
  <c r="Z116" i="6"/>
  <c r="Y115" i="6"/>
  <c r="Y118" i="6" s="1"/>
  <c r="Y132" i="6" s="1"/>
  <c r="X115" i="6"/>
  <c r="Q118" i="6"/>
  <c r="N118" i="6"/>
  <c r="Z115" i="6"/>
  <c r="Y113" i="6"/>
  <c r="X113" i="6"/>
  <c r="Z113" i="6"/>
  <c r="V111" i="6"/>
  <c r="U111" i="6"/>
  <c r="S111" i="6"/>
  <c r="R111" i="6"/>
  <c r="P111" i="6"/>
  <c r="P132" i="6"/>
  <c r="O111" i="6"/>
  <c r="M111" i="6"/>
  <c r="L111" i="6"/>
  <c r="J111" i="6"/>
  <c r="I111" i="6"/>
  <c r="G111" i="6"/>
  <c r="F111" i="6"/>
  <c r="D111" i="6"/>
  <c r="C111" i="6"/>
  <c r="Y110" i="6"/>
  <c r="X110" i="6"/>
  <c r="W110" i="6"/>
  <c r="T110" i="6"/>
  <c r="Q110" i="6"/>
  <c r="N110" i="6"/>
  <c r="K110" i="6"/>
  <c r="H110" i="6"/>
  <c r="E110" i="6"/>
  <c r="Z110" i="6" s="1"/>
  <c r="Y109" i="6"/>
  <c r="X109" i="6"/>
  <c r="Z109" i="6"/>
  <c r="Y108" i="6"/>
  <c r="X108" i="6"/>
  <c r="W108" i="6"/>
  <c r="T108" i="6"/>
  <c r="Q108" i="6"/>
  <c r="N108" i="6"/>
  <c r="K108" i="6"/>
  <c r="H108" i="6"/>
  <c r="E108" i="6"/>
  <c r="Z108" i="6" s="1"/>
  <c r="Y107" i="6"/>
  <c r="X107" i="6"/>
  <c r="Z107" i="6"/>
  <c r="Y106" i="6"/>
  <c r="X106" i="6"/>
  <c r="Z106" i="6"/>
  <c r="Y105" i="6"/>
  <c r="X105" i="6"/>
  <c r="Z105" i="6"/>
  <c r="Y104" i="6"/>
  <c r="X104" i="6"/>
  <c r="Z104" i="6"/>
  <c r="Y103" i="6"/>
  <c r="X103" i="6"/>
  <c r="W103" i="6"/>
  <c r="T103" i="6"/>
  <c r="Q103" i="6"/>
  <c r="N103" i="6"/>
  <c r="K103" i="6"/>
  <c r="H103" i="6"/>
  <c r="E103" i="6"/>
  <c r="Z103" i="6"/>
  <c r="Y102" i="6"/>
  <c r="X102" i="6"/>
  <c r="Z102" i="6"/>
  <c r="Y101" i="6"/>
  <c r="X101" i="6"/>
  <c r="Z101" i="6"/>
  <c r="Y100" i="6"/>
  <c r="X100" i="6"/>
  <c r="Z100" i="6"/>
  <c r="Y99" i="6"/>
  <c r="X99" i="6"/>
  <c r="W99" i="6"/>
  <c r="T99" i="6"/>
  <c r="Q99" i="6"/>
  <c r="N99" i="6"/>
  <c r="K99" i="6"/>
  <c r="H99" i="6"/>
  <c r="E99" i="6"/>
  <c r="Z99" i="6" s="1"/>
  <c r="Y98" i="6"/>
  <c r="X98" i="6"/>
  <c r="Z98" i="6"/>
  <c r="Y97" i="6"/>
  <c r="X97" i="6"/>
  <c r="Z97" i="6"/>
  <c r="Y96" i="6"/>
  <c r="X96" i="6"/>
  <c r="W111" i="6"/>
  <c r="T111" i="6"/>
  <c r="Q111" i="6"/>
  <c r="Q132" i="6" s="1"/>
  <c r="K111" i="6"/>
  <c r="H111" i="6"/>
  <c r="E111" i="6"/>
  <c r="W94" i="6"/>
  <c r="T94" i="6"/>
  <c r="Q94" i="6"/>
  <c r="N94" i="6"/>
  <c r="K94" i="6"/>
  <c r="H94" i="6"/>
  <c r="E94" i="6"/>
  <c r="V93" i="6"/>
  <c r="U93" i="6"/>
  <c r="S93" i="6"/>
  <c r="R93" i="6"/>
  <c r="P93" i="6"/>
  <c r="O93" i="6"/>
  <c r="M93" i="6"/>
  <c r="L93" i="6"/>
  <c r="J93" i="6"/>
  <c r="I93" i="6"/>
  <c r="G93" i="6"/>
  <c r="F93" i="6"/>
  <c r="D93" i="6"/>
  <c r="C93" i="6"/>
  <c r="X93" i="6"/>
  <c r="Y92" i="6"/>
  <c r="X92" i="6"/>
  <c r="Z92" i="6"/>
  <c r="Y91" i="6"/>
  <c r="X91" i="6"/>
  <c r="W91" i="6"/>
  <c r="T91" i="6"/>
  <c r="Q91" i="6"/>
  <c r="N91" i="6"/>
  <c r="K91" i="6"/>
  <c r="H91" i="6"/>
  <c r="E91" i="6"/>
  <c r="Z91" i="6" s="1"/>
  <c r="Y90" i="6"/>
  <c r="X90" i="6"/>
  <c r="Z90" i="6"/>
  <c r="Y89" i="6"/>
  <c r="X89" i="6"/>
  <c r="Z89" i="6"/>
  <c r="Y88" i="6"/>
  <c r="X88" i="6"/>
  <c r="Z88" i="6"/>
  <c r="Y87" i="6"/>
  <c r="X87" i="6"/>
  <c r="Z87" i="6"/>
  <c r="Y86" i="6"/>
  <c r="X86" i="6"/>
  <c r="W86" i="6"/>
  <c r="T86" i="6"/>
  <c r="Q86" i="6"/>
  <c r="N86" i="6"/>
  <c r="K86" i="6"/>
  <c r="H86" i="6"/>
  <c r="E86" i="6"/>
  <c r="Z86" i="6" s="1"/>
  <c r="Y85" i="6"/>
  <c r="X85" i="6"/>
  <c r="W85" i="6"/>
  <c r="T85" i="6"/>
  <c r="Q85" i="6"/>
  <c r="N85" i="6"/>
  <c r="K85" i="6"/>
  <c r="H85" i="6"/>
  <c r="E85" i="6"/>
  <c r="Z85" i="6" s="1"/>
  <c r="Y84" i="6"/>
  <c r="X84" i="6"/>
  <c r="W84" i="6"/>
  <c r="T84" i="6"/>
  <c r="Q84" i="6"/>
  <c r="N84" i="6"/>
  <c r="K84" i="6"/>
  <c r="H84" i="6"/>
  <c r="E84" i="6"/>
  <c r="Z84" i="6" s="1"/>
  <c r="Y83" i="6"/>
  <c r="X83" i="6"/>
  <c r="Z83" i="6"/>
  <c r="Y82" i="6"/>
  <c r="X82" i="6"/>
  <c r="Z82" i="6"/>
  <c r="Y81" i="6"/>
  <c r="X81" i="6"/>
  <c r="Z81" i="6"/>
  <c r="Y80" i="6"/>
  <c r="X80" i="6"/>
  <c r="W80" i="6"/>
  <c r="T80" i="6"/>
  <c r="Q80" i="6"/>
  <c r="N80" i="6"/>
  <c r="K80" i="6"/>
  <c r="H80" i="6"/>
  <c r="Z80" i="6" s="1"/>
  <c r="E80" i="6"/>
  <c r="Y79" i="6"/>
  <c r="X79" i="6"/>
  <c r="W79" i="6"/>
  <c r="T79" i="6"/>
  <c r="Q79" i="6"/>
  <c r="N79" i="6"/>
  <c r="K79" i="6"/>
  <c r="H79" i="6"/>
  <c r="E79" i="6"/>
  <c r="Z79" i="6"/>
  <c r="Y78" i="6"/>
  <c r="X78" i="6"/>
  <c r="Z78" i="6"/>
  <c r="Y77" i="6"/>
  <c r="X77" i="6"/>
  <c r="Z77" i="6"/>
  <c r="Y76" i="6"/>
  <c r="X76" i="6"/>
  <c r="Z76" i="6"/>
  <c r="Y75" i="6"/>
  <c r="X75" i="6"/>
  <c r="W75" i="6"/>
  <c r="T75" i="6"/>
  <c r="Q75" i="6"/>
  <c r="N75" i="6"/>
  <c r="K75" i="6"/>
  <c r="H75" i="6"/>
  <c r="E75" i="6"/>
  <c r="Z75" i="6" s="1"/>
  <c r="Y74" i="6"/>
  <c r="X74" i="6"/>
  <c r="W93" i="6"/>
  <c r="Z74" i="6"/>
  <c r="Y73" i="6"/>
  <c r="X73" i="6"/>
  <c r="W73" i="6"/>
  <c r="T73" i="6"/>
  <c r="T93" i="6" s="1"/>
  <c r="T186" i="6" s="1"/>
  <c r="Q73" i="6"/>
  <c r="Q93" i="6" s="1"/>
  <c r="N73" i="6"/>
  <c r="N93" i="6" s="1"/>
  <c r="N186" i="6" s="1"/>
  <c r="K73" i="6"/>
  <c r="K93" i="6" s="1"/>
  <c r="K186" i="6" s="1"/>
  <c r="H73" i="6"/>
  <c r="H93" i="6"/>
  <c r="E73" i="6"/>
  <c r="W72" i="6"/>
  <c r="T72" i="6"/>
  <c r="Q72" i="6"/>
  <c r="N72" i="6"/>
  <c r="K72" i="6"/>
  <c r="H72" i="6"/>
  <c r="E72" i="6"/>
  <c r="V71" i="6"/>
  <c r="U71" i="6"/>
  <c r="S71" i="6"/>
  <c r="R71" i="6"/>
  <c r="P71" i="6"/>
  <c r="O71" i="6"/>
  <c r="M71" i="6"/>
  <c r="L71" i="6"/>
  <c r="J71" i="6"/>
  <c r="I71" i="6"/>
  <c r="G71" i="6"/>
  <c r="F71" i="6"/>
  <c r="D71" i="6"/>
  <c r="Y71" i="6"/>
  <c r="C71" i="6"/>
  <c r="X71" i="6"/>
  <c r="Y70" i="6"/>
  <c r="X70" i="6"/>
  <c r="Z70" i="6"/>
  <c r="Y69" i="6"/>
  <c r="X69" i="6"/>
  <c r="Z69" i="6"/>
  <c r="Y68" i="6"/>
  <c r="X68" i="6"/>
  <c r="W71" i="6"/>
  <c r="K71" i="6"/>
  <c r="Z68" i="6"/>
  <c r="Y67" i="6"/>
  <c r="X67" i="6"/>
  <c r="T71" i="6"/>
  <c r="Q71" i="6"/>
  <c r="N71" i="6"/>
  <c r="H71" i="6"/>
  <c r="E71" i="6"/>
  <c r="W66" i="6"/>
  <c r="T66" i="6"/>
  <c r="Q66" i="6"/>
  <c r="N66" i="6"/>
  <c r="K66" i="6"/>
  <c r="H66" i="6"/>
  <c r="E66" i="6"/>
  <c r="V65" i="6"/>
  <c r="U65" i="6"/>
  <c r="S65" i="6"/>
  <c r="R65" i="6"/>
  <c r="P65" i="6"/>
  <c r="O65" i="6"/>
  <c r="M65" i="6"/>
  <c r="L65" i="6"/>
  <c r="J65" i="6"/>
  <c r="I65" i="6"/>
  <c r="G65" i="6"/>
  <c r="F65" i="6"/>
  <c r="D65" i="6"/>
  <c r="C65" i="6"/>
  <c r="Y64" i="6"/>
  <c r="X64" i="6"/>
  <c r="Q65" i="6"/>
  <c r="Z64" i="6"/>
  <c r="Y63" i="6"/>
  <c r="X63" i="6"/>
  <c r="W65" i="6"/>
  <c r="T65" i="6"/>
  <c r="N65" i="6"/>
  <c r="K65" i="6"/>
  <c r="H65" i="6"/>
  <c r="Z63" i="6"/>
  <c r="Z65" i="6"/>
  <c r="W62" i="6"/>
  <c r="T62" i="6"/>
  <c r="Q62" i="6"/>
  <c r="N62" i="6"/>
  <c r="K62" i="6"/>
  <c r="H62" i="6"/>
  <c r="E62" i="6"/>
  <c r="V61" i="6"/>
  <c r="U61" i="6"/>
  <c r="S61" i="6"/>
  <c r="R61" i="6"/>
  <c r="P61" i="6"/>
  <c r="O61" i="6"/>
  <c r="M61" i="6"/>
  <c r="L61" i="6"/>
  <c r="J61" i="6"/>
  <c r="I61" i="6"/>
  <c r="G61" i="6"/>
  <c r="F61" i="6"/>
  <c r="D61" i="6"/>
  <c r="C61" i="6"/>
  <c r="Y60" i="6"/>
  <c r="X60" i="6"/>
  <c r="W60" i="6"/>
  <c r="T60" i="6"/>
  <c r="Q60" i="6"/>
  <c r="N60" i="6"/>
  <c r="K60" i="6"/>
  <c r="Z60" i="6" s="1"/>
  <c r="H60" i="6"/>
  <c r="E60" i="6"/>
  <c r="Y59" i="6"/>
  <c r="X59" i="6"/>
  <c r="Z59" i="6"/>
  <c r="Y58" i="6"/>
  <c r="X58" i="6"/>
  <c r="W58" i="6"/>
  <c r="T58" i="6"/>
  <c r="Q58" i="6"/>
  <c r="N58" i="6"/>
  <c r="K58" i="6"/>
  <c r="H58" i="6"/>
  <c r="E58" i="6"/>
  <c r="Z58" i="6"/>
  <c r="Y57" i="6"/>
  <c r="X57" i="6"/>
  <c r="Z57" i="6"/>
  <c r="Y56" i="6"/>
  <c r="X56" i="6"/>
  <c r="Z56" i="6"/>
  <c r="Y55" i="6"/>
  <c r="X55" i="6"/>
  <c r="T61" i="6"/>
  <c r="K61" i="6"/>
  <c r="H61" i="6"/>
  <c r="Y54" i="6"/>
  <c r="X54" i="6"/>
  <c r="W61" i="6"/>
  <c r="Q61" i="6"/>
  <c r="N61" i="6"/>
  <c r="Z54" i="6"/>
  <c r="W53" i="6"/>
  <c r="T53" i="6"/>
  <c r="Q53" i="6"/>
  <c r="N53" i="6"/>
  <c r="K53" i="6"/>
  <c r="H53" i="6"/>
  <c r="E53" i="6"/>
  <c r="V52" i="6"/>
  <c r="U52" i="6"/>
  <c r="S52" i="6"/>
  <c r="R52" i="6"/>
  <c r="P52" i="6"/>
  <c r="O52" i="6"/>
  <c r="M52" i="6"/>
  <c r="L52" i="6"/>
  <c r="J52" i="6"/>
  <c r="I52" i="6"/>
  <c r="G52" i="6"/>
  <c r="F52" i="6"/>
  <c r="D52" i="6"/>
  <c r="C52" i="6"/>
  <c r="Y51" i="6"/>
  <c r="X51" i="6"/>
  <c r="Z51" i="6"/>
  <c r="Y50" i="6"/>
  <c r="X50" i="6"/>
  <c r="T52" i="6"/>
  <c r="H52" i="6"/>
  <c r="Y49" i="6"/>
  <c r="X49" i="6"/>
  <c r="W52" i="6"/>
  <c r="Q52" i="6"/>
  <c r="N52" i="6"/>
  <c r="K52" i="6"/>
  <c r="Z49" i="6"/>
  <c r="W48" i="6"/>
  <c r="T48" i="6"/>
  <c r="Q48" i="6"/>
  <c r="N48" i="6"/>
  <c r="K48" i="6"/>
  <c r="H48" i="6"/>
  <c r="E48" i="6"/>
  <c r="V47" i="6"/>
  <c r="U47" i="6"/>
  <c r="S47" i="6"/>
  <c r="R47" i="6"/>
  <c r="P47" i="6"/>
  <c r="O47" i="6"/>
  <c r="M47" i="6"/>
  <c r="L47" i="6"/>
  <c r="J47" i="6"/>
  <c r="I47" i="6"/>
  <c r="G47" i="6"/>
  <c r="F47" i="6"/>
  <c r="D47" i="6"/>
  <c r="C47" i="6"/>
  <c r="X47" i="6" s="1"/>
  <c r="X186" i="6" s="1"/>
  <c r="Y46" i="6"/>
  <c r="X46" i="6"/>
  <c r="Z46" i="6"/>
  <c r="Y45" i="6"/>
  <c r="X45" i="6"/>
  <c r="Z45" i="6"/>
  <c r="Y44" i="6"/>
  <c r="X44" i="6"/>
  <c r="Z44" i="6"/>
  <c r="Y43" i="6"/>
  <c r="X43" i="6"/>
  <c r="N47" i="6"/>
  <c r="Z43" i="6"/>
  <c r="Y42" i="6"/>
  <c r="X42" i="6"/>
  <c r="W47" i="6"/>
  <c r="T47" i="6"/>
  <c r="Q47" i="6"/>
  <c r="K47" i="6"/>
  <c r="H47" i="6"/>
  <c r="Z42" i="6"/>
  <c r="W41" i="6"/>
  <c r="T41" i="6"/>
  <c r="Q41" i="6"/>
  <c r="N41" i="6"/>
  <c r="K41" i="6"/>
  <c r="H41" i="6"/>
  <c r="E41" i="6"/>
  <c r="V40" i="6"/>
  <c r="U40" i="6"/>
  <c r="S40" i="6"/>
  <c r="R40" i="6"/>
  <c r="P40" i="6"/>
  <c r="O40" i="6"/>
  <c r="M40" i="6"/>
  <c r="L40" i="6"/>
  <c r="J40" i="6"/>
  <c r="I40" i="6"/>
  <c r="G40" i="6"/>
  <c r="F40" i="6"/>
  <c r="D40" i="6"/>
  <c r="C40" i="6"/>
  <c r="Y38" i="6"/>
  <c r="X38" i="6"/>
  <c r="W38" i="6"/>
  <c r="T38" i="6"/>
  <c r="Q38" i="6"/>
  <c r="N38" i="6"/>
  <c r="K38" i="6"/>
  <c r="H38" i="6"/>
  <c r="E38" i="6"/>
  <c r="Z38" i="6" s="1"/>
  <c r="Z40" i="6" s="1"/>
  <c r="N40" i="6"/>
  <c r="Y40" i="6"/>
  <c r="X40" i="6"/>
  <c r="W40" i="6"/>
  <c r="T40" i="6"/>
  <c r="Q40" i="6"/>
  <c r="K40" i="6"/>
  <c r="H40" i="6"/>
  <c r="E40" i="6"/>
  <c r="W30" i="6"/>
  <c r="T30" i="6"/>
  <c r="Q30" i="6"/>
  <c r="N30" i="6"/>
  <c r="K30" i="6"/>
  <c r="H30" i="6"/>
  <c r="E30" i="6"/>
  <c r="V29" i="6"/>
  <c r="U29" i="6"/>
  <c r="S29" i="6"/>
  <c r="R29" i="6"/>
  <c r="P29" i="6"/>
  <c r="O29" i="6"/>
  <c r="M29" i="6"/>
  <c r="L29" i="6"/>
  <c r="J29" i="6"/>
  <c r="I29" i="6"/>
  <c r="G29" i="6"/>
  <c r="F29" i="6"/>
  <c r="D29" i="6"/>
  <c r="C29" i="6"/>
  <c r="Y29" i="6"/>
  <c r="Q29" i="6"/>
  <c r="E29" i="6"/>
  <c r="X29" i="6"/>
  <c r="W29" i="6"/>
  <c r="T29" i="6"/>
  <c r="N29" i="6"/>
  <c r="K29" i="6"/>
  <c r="H29" i="6"/>
  <c r="W22" i="6"/>
  <c r="T22" i="6"/>
  <c r="Q22" i="6"/>
  <c r="N22" i="6"/>
  <c r="K22" i="6"/>
  <c r="H22" i="6"/>
  <c r="E22" i="6"/>
  <c r="V21" i="6"/>
  <c r="U21" i="6"/>
  <c r="S21" i="6"/>
  <c r="R21" i="6"/>
  <c r="P21" i="6"/>
  <c r="O21" i="6"/>
  <c r="M21" i="6"/>
  <c r="L21" i="6"/>
  <c r="J21" i="6"/>
  <c r="I21" i="6"/>
  <c r="G21" i="6"/>
  <c r="F21" i="6"/>
  <c r="D21" i="6"/>
  <c r="C21" i="6"/>
  <c r="H21" i="6"/>
  <c r="T21" i="6"/>
  <c r="X21" i="6"/>
  <c r="Q21" i="6"/>
  <c r="W21" i="6"/>
  <c r="N21" i="6"/>
  <c r="T227" i="8"/>
  <c r="AB227" i="8"/>
  <c r="AC178" i="8"/>
  <c r="AC70" i="8"/>
  <c r="Z337" i="6"/>
  <c r="X330" i="6"/>
  <c r="Y330" i="6"/>
  <c r="Y321" i="6"/>
  <c r="Z304" i="6"/>
  <c r="G306" i="6"/>
  <c r="F306" i="6"/>
  <c r="Y300" i="6"/>
  <c r="X296" i="6"/>
  <c r="I306" i="6"/>
  <c r="U306" i="6"/>
  <c r="Y296" i="6"/>
  <c r="Z289" i="6"/>
  <c r="D306" i="6"/>
  <c r="J306" i="6"/>
  <c r="L306" i="6"/>
  <c r="R306" i="6"/>
  <c r="V306" i="6"/>
  <c r="P306" i="6"/>
  <c r="M270" i="6"/>
  <c r="X254" i="6"/>
  <c r="X258" i="6"/>
  <c r="D270" i="6"/>
  <c r="P270" i="6"/>
  <c r="F270" i="6"/>
  <c r="L270" i="6"/>
  <c r="R270" i="6"/>
  <c r="N270" i="6"/>
  <c r="I270" i="6"/>
  <c r="O270" i="6"/>
  <c r="U270" i="6"/>
  <c r="G270" i="6"/>
  <c r="S270" i="6"/>
  <c r="N241" i="6"/>
  <c r="J219" i="6"/>
  <c r="P219" i="6"/>
  <c r="V219" i="6"/>
  <c r="F219" i="6"/>
  <c r="L219" i="6"/>
  <c r="R219" i="6"/>
  <c r="M219" i="6"/>
  <c r="X197" i="6"/>
  <c r="Q219" i="6"/>
  <c r="S219" i="6"/>
  <c r="Y168" i="6"/>
  <c r="X150" i="6"/>
  <c r="X142" i="6"/>
  <c r="Y130" i="6"/>
  <c r="T132" i="6"/>
  <c r="X118" i="6"/>
  <c r="X111" i="6"/>
  <c r="S132" i="6"/>
  <c r="S186" i="6"/>
  <c r="U132" i="6"/>
  <c r="U186" i="6"/>
  <c r="I132" i="6"/>
  <c r="I186" i="6"/>
  <c r="D132" i="6"/>
  <c r="D186" i="6"/>
  <c r="V132" i="6"/>
  <c r="V186" i="6"/>
  <c r="M132" i="6"/>
  <c r="M186" i="6"/>
  <c r="Y111" i="6"/>
  <c r="O132" i="6"/>
  <c r="O186" i="6"/>
  <c r="L132" i="6"/>
  <c r="L186" i="6"/>
  <c r="R132" i="6"/>
  <c r="R186" i="6"/>
  <c r="E93" i="6"/>
  <c r="Y93" i="6"/>
  <c r="Y65" i="6"/>
  <c r="X65" i="6"/>
  <c r="Y61" i="6"/>
  <c r="X61" i="6"/>
  <c r="Y52" i="6"/>
  <c r="X52" i="6"/>
  <c r="Y47" i="6"/>
  <c r="P186" i="6"/>
  <c r="AC338" i="8"/>
  <c r="AC340" i="8"/>
  <c r="AB322" i="8"/>
  <c r="F356" i="8"/>
  <c r="T322" i="8"/>
  <c r="AB282" i="8"/>
  <c r="AC262" i="8"/>
  <c r="J356" i="8"/>
  <c r="R356" i="8"/>
  <c r="Q227" i="8"/>
  <c r="P356" i="8"/>
  <c r="Z227" i="8"/>
  <c r="L356" i="8"/>
  <c r="M356" i="8"/>
  <c r="W227" i="8"/>
  <c r="V356" i="8"/>
  <c r="S356" i="8"/>
  <c r="U356" i="8"/>
  <c r="N227" i="8"/>
  <c r="X356" i="8"/>
  <c r="AC207" i="8"/>
  <c r="Y356" i="8"/>
  <c r="I356" i="8"/>
  <c r="O356" i="8"/>
  <c r="AC127" i="8"/>
  <c r="AC45" i="8"/>
  <c r="AC159" i="8"/>
  <c r="E144" i="8"/>
  <c r="W198" i="8"/>
  <c r="D198" i="8"/>
  <c r="E198" i="8"/>
  <c r="AB144" i="8"/>
  <c r="AB198" i="8"/>
  <c r="N198" i="8"/>
  <c r="K198" i="8"/>
  <c r="K356" i="8" s="1"/>
  <c r="H198" i="8"/>
  <c r="AC104" i="8"/>
  <c r="T198" i="8"/>
  <c r="AC51" i="8"/>
  <c r="AC64" i="8"/>
  <c r="AC34" i="8"/>
  <c r="G356" i="8"/>
  <c r="AC59" i="8"/>
  <c r="AC194" i="8"/>
  <c r="H227" i="8"/>
  <c r="AC83" i="8"/>
  <c r="AA144" i="8"/>
  <c r="AA198" i="8"/>
  <c r="AC24" i="8"/>
  <c r="E227" i="8"/>
  <c r="H132" i="6"/>
  <c r="X132" i="6"/>
  <c r="Z21" i="6"/>
  <c r="Z47" i="6"/>
  <c r="E47" i="6"/>
  <c r="Z118" i="6"/>
  <c r="X227" i="6"/>
  <c r="F241" i="6"/>
  <c r="Z309" i="6"/>
  <c r="E21" i="6"/>
  <c r="Z29" i="6"/>
  <c r="E52" i="6"/>
  <c r="E61" i="6"/>
  <c r="Z123" i="6"/>
  <c r="E130" i="6"/>
  <c r="Z137" i="6"/>
  <c r="Z139" i="6"/>
  <c r="Z142" i="6" s="1"/>
  <c r="Z149" i="6"/>
  <c r="Z245" i="6"/>
  <c r="E248" i="6"/>
  <c r="Q248" i="6"/>
  <c r="H330" i="6"/>
  <c r="T330" i="6"/>
  <c r="Z326" i="6"/>
  <c r="X337" i="6"/>
  <c r="Z55" i="6"/>
  <c r="Z61" i="6" s="1"/>
  <c r="Z96" i="6"/>
  <c r="Z111" i="6" s="1"/>
  <c r="Z132" i="6" s="1"/>
  <c r="Z73" i="6"/>
  <c r="Z93" i="6" s="1"/>
  <c r="Z67" i="6"/>
  <c r="Z71" i="6" s="1"/>
  <c r="N111" i="6"/>
  <c r="K118" i="6"/>
  <c r="K132" i="6"/>
  <c r="W118" i="6"/>
  <c r="E118" i="6"/>
  <c r="K130" i="6"/>
  <c r="W130" i="6"/>
  <c r="W132" i="6" s="1"/>
  <c r="W186" i="6" s="1"/>
  <c r="Z121" i="6"/>
  <c r="Z129" i="6"/>
  <c r="F132" i="6"/>
  <c r="F186" i="6" s="1"/>
  <c r="F339" i="6" s="1"/>
  <c r="J132" i="6"/>
  <c r="J186" i="6" s="1"/>
  <c r="Z144" i="6"/>
  <c r="Z147" i="6"/>
  <c r="H159" i="6"/>
  <c r="Z156" i="6"/>
  <c r="Z159" i="6"/>
  <c r="E168" i="6"/>
  <c r="W184" i="6"/>
  <c r="E184" i="6"/>
  <c r="G219" i="6"/>
  <c r="Z201" i="6"/>
  <c r="Z209" i="6"/>
  <c r="E254" i="6"/>
  <c r="Z281" i="6"/>
  <c r="S306" i="6"/>
  <c r="E300" i="6"/>
  <c r="Z329" i="6"/>
  <c r="Z50" i="6"/>
  <c r="Z52" i="6" s="1"/>
  <c r="E65" i="6"/>
  <c r="Z122" i="6"/>
  <c r="X159" i="6"/>
  <c r="K21" i="6"/>
  <c r="N130" i="6"/>
  <c r="C132" i="6"/>
  <c r="G132" i="6"/>
  <c r="G186" i="6"/>
  <c r="Y150" i="6"/>
  <c r="Q154" i="6"/>
  <c r="E154" i="6"/>
  <c r="K168" i="6"/>
  <c r="K248" i="6"/>
  <c r="K270" i="6"/>
  <c r="W248" i="6"/>
  <c r="Z277" i="6"/>
  <c r="X285" i="6"/>
  <c r="C306" i="6"/>
  <c r="O306" i="6"/>
  <c r="Z327" i="6"/>
  <c r="N142" i="6"/>
  <c r="E150" i="6"/>
  <c r="X154" i="6"/>
  <c r="Z163" i="6"/>
  <c r="Z167" i="6"/>
  <c r="Z172" i="6"/>
  <c r="Z176" i="6"/>
  <c r="Z180" i="6"/>
  <c r="X184" i="6"/>
  <c r="K219" i="6"/>
  <c r="X193" i="6"/>
  <c r="Z195" i="6"/>
  <c r="E197" i="6"/>
  <c r="E219" i="6"/>
  <c r="Z203" i="6"/>
  <c r="Z229" i="6"/>
  <c r="E234" i="6"/>
  <c r="Q234" i="6"/>
  <c r="Z233" i="6"/>
  <c r="Y234" i="6"/>
  <c r="Y254" i="6"/>
  <c r="Z264" i="6"/>
  <c r="Z283" i="6"/>
  <c r="E285" i="6"/>
  <c r="H321" i="6"/>
  <c r="T321" i="6"/>
  <c r="Z317" i="6"/>
  <c r="Z321" i="6"/>
  <c r="Y159" i="6"/>
  <c r="Z164" i="6"/>
  <c r="X168" i="6"/>
  <c r="Z174" i="6"/>
  <c r="Z177" i="6"/>
  <c r="Z181" i="6"/>
  <c r="N219" i="6"/>
  <c r="H219" i="6"/>
  <c r="Z191" i="6"/>
  <c r="D219" i="6"/>
  <c r="Y193" i="6"/>
  <c r="H270" i="6"/>
  <c r="Z247" i="6"/>
  <c r="Y248" i="6"/>
  <c r="X300" i="6"/>
  <c r="X304" i="6"/>
  <c r="W323" i="6"/>
  <c r="N323" i="6"/>
  <c r="X323" i="6"/>
  <c r="Z311" i="6"/>
  <c r="Z196" i="6"/>
  <c r="Z199" i="6"/>
  <c r="C219" i="6"/>
  <c r="Z224" i="6"/>
  <c r="U241" i="6"/>
  <c r="Z230" i="6"/>
  <c r="X234" i="6"/>
  <c r="Z246" i="6"/>
  <c r="J270" i="6"/>
  <c r="W258" i="6"/>
  <c r="Z284" i="6"/>
  <c r="Z299" i="6"/>
  <c r="Z300" i="6" s="1"/>
  <c r="Y304" i="6"/>
  <c r="W193" i="6"/>
  <c r="W219" i="6" s="1"/>
  <c r="Y227" i="6"/>
  <c r="I241" i="6"/>
  <c r="D241" i="6"/>
  <c r="X248" i="6"/>
  <c r="V270" i="6"/>
  <c r="Y258" i="6"/>
  <c r="E306" i="6"/>
  <c r="K323" i="6"/>
  <c r="E323" i="6"/>
  <c r="Y323" i="6"/>
  <c r="Z315" i="6"/>
  <c r="Y337" i="6"/>
  <c r="E227" i="6"/>
  <c r="E241" i="6" s="1"/>
  <c r="Q227" i="6"/>
  <c r="Q241" i="6" s="1"/>
  <c r="K227" i="6"/>
  <c r="K241" i="6" s="1"/>
  <c r="W227" i="6"/>
  <c r="W241" i="6" s="1"/>
  <c r="Z285" i="6"/>
  <c r="L339" i="6"/>
  <c r="X270" i="6"/>
  <c r="R339" i="6"/>
  <c r="E270" i="6"/>
  <c r="Y219" i="6"/>
  <c r="Z168" i="6"/>
  <c r="Z130" i="6"/>
  <c r="E132" i="6"/>
  <c r="U339" i="6"/>
  <c r="T356" i="8"/>
  <c r="W356" i="8"/>
  <c r="N356" i="8"/>
  <c r="D356" i="8"/>
  <c r="H356" i="8"/>
  <c r="AB356" i="8"/>
  <c r="Z330" i="6"/>
  <c r="Z184" i="6"/>
  <c r="Z150" i="6"/>
  <c r="Z248" i="6"/>
  <c r="Z227" i="6"/>
  <c r="Z241" i="6" s="1"/>
  <c r="Z197" i="6"/>
  <c r="W270" i="6"/>
  <c r="Z323" i="6"/>
  <c r="D339" i="6"/>
  <c r="X306" i="6"/>
  <c r="N132" i="6"/>
  <c r="Z343" i="5"/>
  <c r="W343" i="5"/>
  <c r="Q343" i="5"/>
  <c r="N343" i="5"/>
  <c r="K343" i="5"/>
  <c r="H343" i="5"/>
  <c r="Y342" i="5"/>
  <c r="X342" i="5"/>
  <c r="V342" i="5"/>
  <c r="U342" i="5"/>
  <c r="S342" i="5"/>
  <c r="R342" i="5"/>
  <c r="Q342" i="5"/>
  <c r="P342" i="5"/>
  <c r="O342" i="5"/>
  <c r="M342" i="5"/>
  <c r="L342" i="5"/>
  <c r="J342" i="5"/>
  <c r="I342" i="5"/>
  <c r="G342" i="5"/>
  <c r="AB341" i="5"/>
  <c r="AA341" i="5"/>
  <c r="AC341" i="5"/>
  <c r="AB340" i="5"/>
  <c r="AA340" i="5"/>
  <c r="T342" i="5"/>
  <c r="H342" i="5"/>
  <c r="AB339" i="5"/>
  <c r="AA339" i="5"/>
  <c r="Z342" i="5"/>
  <c r="AB338" i="5"/>
  <c r="AA338" i="5"/>
  <c r="W342" i="5"/>
  <c r="K342" i="5"/>
  <c r="Z337" i="5"/>
  <c r="W337" i="5"/>
  <c r="Q337" i="5"/>
  <c r="N337" i="5"/>
  <c r="K337" i="5"/>
  <c r="H337" i="5"/>
  <c r="Z336" i="5"/>
  <c r="W336" i="5"/>
  <c r="Q336" i="5"/>
  <c r="N336" i="5"/>
  <c r="K336" i="5"/>
  <c r="H336" i="5"/>
  <c r="Y335" i="5"/>
  <c r="X335" i="5"/>
  <c r="W335" i="5"/>
  <c r="V335" i="5"/>
  <c r="U335" i="5"/>
  <c r="S335" i="5"/>
  <c r="R335" i="5"/>
  <c r="P335" i="5"/>
  <c r="O335" i="5"/>
  <c r="M335" i="5"/>
  <c r="L335" i="5"/>
  <c r="J335" i="5"/>
  <c r="I335" i="5"/>
  <c r="G335" i="5"/>
  <c r="AB335" i="5"/>
  <c r="AB334" i="5"/>
  <c r="AA334" i="5"/>
  <c r="N335" i="5"/>
  <c r="AB333" i="5"/>
  <c r="AA333" i="5"/>
  <c r="AC333" i="5"/>
  <c r="AB332" i="5"/>
  <c r="AA332" i="5"/>
  <c r="AC332" i="5"/>
  <c r="AB331" i="5"/>
  <c r="AA331" i="5"/>
  <c r="K335" i="5"/>
  <c r="Z330" i="5"/>
  <c r="W330" i="5"/>
  <c r="Q330" i="5"/>
  <c r="N330" i="5"/>
  <c r="K330" i="5"/>
  <c r="H330" i="5"/>
  <c r="E330" i="5"/>
  <c r="Z329" i="5"/>
  <c r="W329" i="5"/>
  <c r="Q329" i="5"/>
  <c r="N329" i="5"/>
  <c r="K329" i="5"/>
  <c r="H329" i="5"/>
  <c r="E329" i="5"/>
  <c r="Y328" i="5"/>
  <c r="X328" i="5"/>
  <c r="U328" i="5"/>
  <c r="R328" i="5"/>
  <c r="P328" i="5"/>
  <c r="O328" i="5"/>
  <c r="M328" i="5"/>
  <c r="L328" i="5"/>
  <c r="I328" i="5"/>
  <c r="G328" i="5"/>
  <c r="F328" i="5"/>
  <c r="D328" i="5"/>
  <c r="C328" i="5"/>
  <c r="Y326" i="5"/>
  <c r="X326" i="5"/>
  <c r="V326" i="5"/>
  <c r="V328" i="5"/>
  <c r="U326" i="5"/>
  <c r="S326" i="5"/>
  <c r="S328" i="5" s="1"/>
  <c r="S344" i="5" s="1"/>
  <c r="R326" i="5"/>
  <c r="P326" i="5"/>
  <c r="O326" i="5"/>
  <c r="M326" i="5"/>
  <c r="L326" i="5"/>
  <c r="K326" i="5"/>
  <c r="J326" i="5"/>
  <c r="J328" i="5" s="1"/>
  <c r="J344" i="5" s="1"/>
  <c r="I326" i="5"/>
  <c r="G326" i="5"/>
  <c r="F326" i="5"/>
  <c r="D326" i="5"/>
  <c r="C326" i="5"/>
  <c r="AB325" i="5"/>
  <c r="AA325" i="5"/>
  <c r="AC325" i="5"/>
  <c r="AB324" i="5"/>
  <c r="AA324" i="5"/>
  <c r="Q326" i="5"/>
  <c r="AC324" i="5"/>
  <c r="AB323" i="5"/>
  <c r="AA323" i="5"/>
  <c r="Z326" i="5"/>
  <c r="T328" i="5"/>
  <c r="N326" i="5"/>
  <c r="AB322" i="5"/>
  <c r="AA322" i="5"/>
  <c r="T326" i="5"/>
  <c r="AC322" i="5"/>
  <c r="H326" i="5"/>
  <c r="E326" i="5"/>
  <c r="Z321" i="5"/>
  <c r="W321" i="5"/>
  <c r="Q321" i="5"/>
  <c r="N321" i="5"/>
  <c r="K321" i="5"/>
  <c r="H321" i="5"/>
  <c r="E321" i="5"/>
  <c r="AB320" i="5"/>
  <c r="AA320" i="5"/>
  <c r="Z319" i="5"/>
  <c r="W319" i="5"/>
  <c r="Q319" i="5"/>
  <c r="N319" i="5"/>
  <c r="K319" i="5"/>
  <c r="H319" i="5"/>
  <c r="E319" i="5"/>
  <c r="AB318" i="5"/>
  <c r="AA318" i="5"/>
  <c r="AC318" i="5"/>
  <c r="Z317" i="5"/>
  <c r="W317" i="5"/>
  <c r="Q317" i="5"/>
  <c r="N317" i="5"/>
  <c r="K317" i="5"/>
  <c r="H317" i="5"/>
  <c r="E317" i="5"/>
  <c r="AB316" i="5"/>
  <c r="AA316" i="5"/>
  <c r="Z315" i="5"/>
  <c r="W315" i="5"/>
  <c r="Q315" i="5"/>
  <c r="N315" i="5"/>
  <c r="K315" i="5"/>
  <c r="H315" i="5"/>
  <c r="E315" i="5"/>
  <c r="AB314" i="5"/>
  <c r="AA314" i="5"/>
  <c r="AC314" i="5"/>
  <c r="Z313" i="5"/>
  <c r="Z328" i="5" s="1"/>
  <c r="W313" i="5"/>
  <c r="Q313" i="5"/>
  <c r="Q328" i="5"/>
  <c r="K313" i="5"/>
  <c r="Y309" i="5"/>
  <c r="X309" i="5"/>
  <c r="V309" i="5"/>
  <c r="U309" i="5"/>
  <c r="T309" i="5"/>
  <c r="P309" i="5"/>
  <c r="O309" i="5"/>
  <c r="M309" i="5"/>
  <c r="L309" i="5"/>
  <c r="J309" i="5"/>
  <c r="I309" i="5"/>
  <c r="G309" i="5"/>
  <c r="F309" i="5"/>
  <c r="D309" i="5"/>
  <c r="C309" i="5"/>
  <c r="AB308" i="5"/>
  <c r="AA308" i="5"/>
  <c r="AC308" i="5"/>
  <c r="AB307" i="5"/>
  <c r="AA307" i="5"/>
  <c r="K309" i="5"/>
  <c r="Z306" i="5"/>
  <c r="W306" i="5"/>
  <c r="W309" i="5" s="1"/>
  <c r="Q306" i="5"/>
  <c r="Q309" i="5" s="1"/>
  <c r="Q311" i="5" s="1"/>
  <c r="N306" i="5"/>
  <c r="K306" i="5"/>
  <c r="H306" i="5"/>
  <c r="H309" i="5" s="1"/>
  <c r="E306" i="5"/>
  <c r="E309" i="5" s="1"/>
  <c r="Z305" i="5"/>
  <c r="Y305" i="5"/>
  <c r="X305" i="5"/>
  <c r="V305" i="5"/>
  <c r="U305" i="5"/>
  <c r="S305" i="5"/>
  <c r="S311" i="5"/>
  <c r="R305" i="5"/>
  <c r="R311" i="5"/>
  <c r="Q305" i="5"/>
  <c r="P305" i="5"/>
  <c r="O305" i="5"/>
  <c r="M305" i="5"/>
  <c r="L305" i="5"/>
  <c r="J305" i="5"/>
  <c r="I305" i="5"/>
  <c r="G305" i="5"/>
  <c r="F305" i="5"/>
  <c r="D305" i="5"/>
  <c r="C305" i="5"/>
  <c r="AB304" i="5"/>
  <c r="AA304" i="5"/>
  <c r="N305" i="5"/>
  <c r="AC304" i="5"/>
  <c r="AB303" i="5"/>
  <c r="AA303" i="5"/>
  <c r="W305" i="5"/>
  <c r="K305" i="5"/>
  <c r="Z302" i="5"/>
  <c r="W302" i="5"/>
  <c r="Q302" i="5"/>
  <c r="N302" i="5"/>
  <c r="K302" i="5"/>
  <c r="H302" i="5"/>
  <c r="E302" i="5"/>
  <c r="Y301" i="5"/>
  <c r="X301" i="5"/>
  <c r="V301" i="5"/>
  <c r="U301" i="5"/>
  <c r="T301" i="5"/>
  <c r="P301" i="5"/>
  <c r="O301" i="5"/>
  <c r="M301" i="5"/>
  <c r="L301" i="5"/>
  <c r="J301" i="5"/>
  <c r="I301" i="5"/>
  <c r="G301" i="5"/>
  <c r="F301" i="5"/>
  <c r="D301" i="5"/>
  <c r="C301" i="5"/>
  <c r="AB300" i="5"/>
  <c r="AA300" i="5"/>
  <c r="AC300" i="5"/>
  <c r="AB299" i="5"/>
  <c r="AA299" i="5"/>
  <c r="AC299" i="5"/>
  <c r="AB298" i="5"/>
  <c r="AA298" i="5"/>
  <c r="AC298" i="5"/>
  <c r="AB297" i="5"/>
  <c r="AA297" i="5"/>
  <c r="AC297" i="5"/>
  <c r="AB296" i="5"/>
  <c r="AA296" i="5"/>
  <c r="Z296" i="5"/>
  <c r="Z301" i="5" s="1"/>
  <c r="W296" i="5"/>
  <c r="T296" i="5"/>
  <c r="Q296" i="5"/>
  <c r="N296" i="5"/>
  <c r="K296" i="5"/>
  <c r="H296" i="5"/>
  <c r="H301" i="5" s="1"/>
  <c r="H311" i="5" s="1"/>
  <c r="E296" i="5"/>
  <c r="AB295" i="5"/>
  <c r="AA295" i="5"/>
  <c r="AC295" i="5"/>
  <c r="AB294" i="5"/>
  <c r="AA294" i="5"/>
  <c r="AB293" i="5"/>
  <c r="AA293" i="5"/>
  <c r="W301" i="5"/>
  <c r="K301" i="5"/>
  <c r="AB292" i="5"/>
  <c r="AA292" i="5"/>
  <c r="AC292" i="5"/>
  <c r="Z291" i="5"/>
  <c r="W291" i="5"/>
  <c r="Q291" i="5"/>
  <c r="N291" i="5"/>
  <c r="K291" i="5"/>
  <c r="H291" i="5"/>
  <c r="E291" i="5"/>
  <c r="Y290" i="5"/>
  <c r="X290" i="5"/>
  <c r="V290" i="5"/>
  <c r="U290" i="5"/>
  <c r="T290" i="5"/>
  <c r="P290" i="5"/>
  <c r="O290" i="5"/>
  <c r="M290" i="5"/>
  <c r="L290" i="5"/>
  <c r="J290" i="5"/>
  <c r="I290" i="5"/>
  <c r="H290" i="5"/>
  <c r="G290" i="5"/>
  <c r="F290" i="5"/>
  <c r="D290" i="5"/>
  <c r="C290" i="5"/>
  <c r="AB289" i="5"/>
  <c r="AA289" i="5"/>
  <c r="AC289" i="5"/>
  <c r="AB288" i="5"/>
  <c r="AA288" i="5"/>
  <c r="Z288" i="5"/>
  <c r="Z290" i="5" s="1"/>
  <c r="Z311" i="5" s="1"/>
  <c r="W288" i="5"/>
  <c r="W290" i="5" s="1"/>
  <c r="T288" i="5"/>
  <c r="Q288" i="5"/>
  <c r="Q290" i="5"/>
  <c r="N288" i="5"/>
  <c r="N290" i="5"/>
  <c r="K288" i="5"/>
  <c r="K290" i="5"/>
  <c r="H288" i="5"/>
  <c r="E288" i="5"/>
  <c r="E290" i="5" s="1"/>
  <c r="E311" i="5" s="1"/>
  <c r="Z287" i="5"/>
  <c r="W287" i="5"/>
  <c r="Q287" i="5"/>
  <c r="N287" i="5"/>
  <c r="K287" i="5"/>
  <c r="H287" i="5"/>
  <c r="E287" i="5"/>
  <c r="AB286" i="5"/>
  <c r="AA286" i="5"/>
  <c r="AC286" i="5"/>
  <c r="AB284" i="5"/>
  <c r="AA284" i="5"/>
  <c r="AB282" i="5"/>
  <c r="AA282" i="5"/>
  <c r="AC282" i="5"/>
  <c r="AB281" i="5"/>
  <c r="AA281" i="5"/>
  <c r="Z280" i="5"/>
  <c r="W280" i="5"/>
  <c r="Q280" i="5"/>
  <c r="K280" i="5"/>
  <c r="H280" i="5"/>
  <c r="E280" i="5"/>
  <c r="Q276" i="5"/>
  <c r="S275" i="5"/>
  <c r="R275" i="5"/>
  <c r="AB274" i="5"/>
  <c r="AA274" i="5"/>
  <c r="AC274" i="5"/>
  <c r="AB273" i="5"/>
  <c r="AA273" i="5"/>
  <c r="AC273" i="5"/>
  <c r="AB271" i="5"/>
  <c r="AA271" i="5"/>
  <c r="Z271" i="5"/>
  <c r="W271" i="5"/>
  <c r="Q271" i="5"/>
  <c r="N271" i="5"/>
  <c r="K271" i="5"/>
  <c r="H271" i="5"/>
  <c r="E271" i="5"/>
  <c r="AB270" i="5"/>
  <c r="AA270" i="5"/>
  <c r="AB269" i="5"/>
  <c r="AA269" i="5"/>
  <c r="AB267" i="5"/>
  <c r="AA267" i="5"/>
  <c r="AB265" i="5"/>
  <c r="AA265" i="5"/>
  <c r="AB263" i="5"/>
  <c r="AA263" i="5"/>
  <c r="Z262" i="5"/>
  <c r="W262" i="5"/>
  <c r="Q262" i="5"/>
  <c r="N262" i="5"/>
  <c r="K262" i="5"/>
  <c r="H262" i="5"/>
  <c r="E262" i="5"/>
  <c r="Y261" i="5"/>
  <c r="Z261" i="5" s="1"/>
  <c r="X261" i="5"/>
  <c r="V261" i="5"/>
  <c r="U261" i="5"/>
  <c r="P261" i="5"/>
  <c r="O261" i="5"/>
  <c r="M261" i="5"/>
  <c r="L261" i="5"/>
  <c r="J261" i="5"/>
  <c r="I261" i="5"/>
  <c r="G261" i="5"/>
  <c r="F261" i="5"/>
  <c r="D261" i="5"/>
  <c r="C261" i="5"/>
  <c r="AB260" i="5"/>
  <c r="AA260" i="5"/>
  <c r="AC260" i="5"/>
  <c r="AB259" i="5"/>
  <c r="AA259" i="5"/>
  <c r="Z259" i="5"/>
  <c r="W259" i="5"/>
  <c r="Q259" i="5"/>
  <c r="Q261" i="5" s="1"/>
  <c r="N259" i="5"/>
  <c r="N261" i="5" s="1"/>
  <c r="N275" i="5" s="1"/>
  <c r="K259" i="5"/>
  <c r="K261" i="5" s="1"/>
  <c r="H259" i="5"/>
  <c r="H261" i="5" s="1"/>
  <c r="E259" i="5"/>
  <c r="Z258" i="5"/>
  <c r="W258" i="5"/>
  <c r="Q258" i="5"/>
  <c r="N258" i="5"/>
  <c r="K258" i="5"/>
  <c r="H258" i="5"/>
  <c r="E258" i="5"/>
  <c r="Y257" i="5"/>
  <c r="X257" i="5"/>
  <c r="V257" i="5"/>
  <c r="U257" i="5"/>
  <c r="P257" i="5"/>
  <c r="O257" i="5"/>
  <c r="M257" i="5"/>
  <c r="L257" i="5"/>
  <c r="K257" i="5"/>
  <c r="J257" i="5"/>
  <c r="I257" i="5"/>
  <c r="G257" i="5"/>
  <c r="F257" i="5"/>
  <c r="D257" i="5"/>
  <c r="C257" i="5"/>
  <c r="AB256" i="5"/>
  <c r="AA256" i="5"/>
  <c r="Z256" i="5"/>
  <c r="Z257" i="5" s="1"/>
  <c r="W256" i="5"/>
  <c r="W257" i="5" s="1"/>
  <c r="T256" i="5"/>
  <c r="Q256" i="5"/>
  <c r="Q257" i="5" s="1"/>
  <c r="N256" i="5"/>
  <c r="K256" i="5"/>
  <c r="H256" i="5"/>
  <c r="H257" i="5"/>
  <c r="E256" i="5"/>
  <c r="AB255" i="5"/>
  <c r="AA255" i="5"/>
  <c r="N257" i="5"/>
  <c r="Z254" i="5"/>
  <c r="W254" i="5"/>
  <c r="Q254" i="5"/>
  <c r="N254" i="5"/>
  <c r="K254" i="5"/>
  <c r="H254" i="5"/>
  <c r="E254" i="5"/>
  <c r="Y253" i="5"/>
  <c r="X253" i="5"/>
  <c r="W253" i="5"/>
  <c r="V253" i="5"/>
  <c r="U253" i="5"/>
  <c r="Q253" i="5"/>
  <c r="P253" i="5"/>
  <c r="O253" i="5"/>
  <c r="N253" i="5"/>
  <c r="M253" i="5"/>
  <c r="L253" i="5"/>
  <c r="J253" i="5"/>
  <c r="I253" i="5"/>
  <c r="G253" i="5"/>
  <c r="F253" i="5"/>
  <c r="D253" i="5"/>
  <c r="C253" i="5"/>
  <c r="AB252" i="5"/>
  <c r="AA252" i="5"/>
  <c r="AC252" i="5"/>
  <c r="AB251" i="5"/>
  <c r="AA251" i="5"/>
  <c r="Z253" i="5"/>
  <c r="K253" i="5"/>
  <c r="H253" i="5"/>
  <c r="Z250" i="5"/>
  <c r="W250" i="5"/>
  <c r="Q250" i="5"/>
  <c r="N250" i="5"/>
  <c r="K250" i="5"/>
  <c r="H250" i="5"/>
  <c r="E250" i="5"/>
  <c r="Z249" i="5"/>
  <c r="Y249" i="5"/>
  <c r="X249" i="5"/>
  <c r="V249" i="5"/>
  <c r="U249" i="5"/>
  <c r="P249" i="5"/>
  <c r="O249" i="5"/>
  <c r="N249" i="5"/>
  <c r="M249" i="5"/>
  <c r="L249" i="5"/>
  <c r="K249" i="5"/>
  <c r="K275" i="5" s="1"/>
  <c r="J249" i="5"/>
  <c r="I249" i="5"/>
  <c r="G249" i="5"/>
  <c r="F249" i="5"/>
  <c r="D249" i="5"/>
  <c r="C249" i="5"/>
  <c r="AB248" i="5"/>
  <c r="AA248" i="5"/>
  <c r="AC248" i="5"/>
  <c r="AB247" i="5"/>
  <c r="AA247" i="5"/>
  <c r="Q249" i="5"/>
  <c r="H249" i="5"/>
  <c r="Z246" i="5"/>
  <c r="W246" i="5"/>
  <c r="Q246" i="5"/>
  <c r="N246" i="5"/>
  <c r="K246" i="5"/>
  <c r="H246" i="5"/>
  <c r="E246" i="5"/>
  <c r="Z245" i="5"/>
  <c r="W245" i="5"/>
  <c r="Q245" i="5"/>
  <c r="N245" i="5"/>
  <c r="K245" i="5"/>
  <c r="H245" i="5"/>
  <c r="E245" i="5"/>
  <c r="Z244" i="5"/>
  <c r="W244" i="5"/>
  <c r="Q244" i="5"/>
  <c r="N244" i="5"/>
  <c r="K244" i="5"/>
  <c r="H244" i="5"/>
  <c r="E244" i="5"/>
  <c r="AB242" i="5"/>
  <c r="AA242" i="5"/>
  <c r="AB241" i="5"/>
  <c r="AA241" i="5"/>
  <c r="AC241" i="5"/>
  <c r="AB239" i="5"/>
  <c r="AA239" i="5"/>
  <c r="Z239" i="5"/>
  <c r="W239" i="5"/>
  <c r="T239" i="5"/>
  <c r="Q239" i="5"/>
  <c r="N239" i="5"/>
  <c r="K239" i="5"/>
  <c r="H239" i="5"/>
  <c r="E239" i="5"/>
  <c r="AC239" i="5" s="1"/>
  <c r="AB238" i="5"/>
  <c r="AA238" i="5"/>
  <c r="Z238" i="5"/>
  <c r="W238" i="5"/>
  <c r="T238" i="5"/>
  <c r="Q238" i="5"/>
  <c r="N238" i="5"/>
  <c r="K238" i="5"/>
  <c r="H238" i="5"/>
  <c r="E238" i="5"/>
  <c r="AC238" i="5" s="1"/>
  <c r="Z237" i="5"/>
  <c r="W237" i="5"/>
  <c r="Q237" i="5"/>
  <c r="N237" i="5"/>
  <c r="K237" i="5"/>
  <c r="H237" i="5"/>
  <c r="E237" i="5"/>
  <c r="Y236" i="5"/>
  <c r="X236" i="5"/>
  <c r="V236" i="5"/>
  <c r="U236" i="5"/>
  <c r="S236" i="5"/>
  <c r="R236" i="5"/>
  <c r="P236" i="5"/>
  <c r="O236" i="5"/>
  <c r="M236" i="5"/>
  <c r="L236" i="5"/>
  <c r="J236" i="5"/>
  <c r="I236" i="5"/>
  <c r="G236" i="5"/>
  <c r="F236" i="5"/>
  <c r="D236" i="5"/>
  <c r="C236" i="5"/>
  <c r="AB235" i="5"/>
  <c r="AA235" i="5"/>
  <c r="Z235" i="5"/>
  <c r="W235" i="5"/>
  <c r="T235" i="5"/>
  <c r="Q235" i="5"/>
  <c r="N235" i="5"/>
  <c r="K235" i="5"/>
  <c r="H235" i="5"/>
  <c r="AC235" i="5" s="1"/>
  <c r="E235" i="5"/>
  <c r="AB234" i="5"/>
  <c r="AA234" i="5"/>
  <c r="Z234" i="5"/>
  <c r="Z236" i="5" s="1"/>
  <c r="Z243" i="5" s="1"/>
  <c r="W234" i="5"/>
  <c r="T234" i="5"/>
  <c r="Q234" i="5"/>
  <c r="Q236" i="5" s="1"/>
  <c r="N234" i="5"/>
  <c r="K234" i="5"/>
  <c r="K236" i="5" s="1"/>
  <c r="K243" i="5" s="1"/>
  <c r="H234" i="5"/>
  <c r="E234" i="5"/>
  <c r="AC234" i="5" s="1"/>
  <c r="AB233" i="5"/>
  <c r="AA233" i="5"/>
  <c r="AB232" i="5"/>
  <c r="AA232" i="5"/>
  <c r="AC232" i="5"/>
  <c r="AB231" i="5"/>
  <c r="AA231" i="5"/>
  <c r="T236" i="5"/>
  <c r="Z230" i="5"/>
  <c r="W230" i="5"/>
  <c r="Q230" i="5"/>
  <c r="N230" i="5"/>
  <c r="K230" i="5"/>
  <c r="H230" i="5"/>
  <c r="E230" i="5"/>
  <c r="Y229" i="5"/>
  <c r="Y243" i="5" s="1"/>
  <c r="Y344" i="5" s="1"/>
  <c r="X229" i="5"/>
  <c r="W229" i="5"/>
  <c r="V229" i="5"/>
  <c r="U229" i="5"/>
  <c r="S229" i="5"/>
  <c r="R229" i="5"/>
  <c r="P229" i="5"/>
  <c r="P243" i="5" s="1"/>
  <c r="P344" i="5" s="1"/>
  <c r="O229" i="5"/>
  <c r="O243" i="5" s="1"/>
  <c r="O344" i="5" s="1"/>
  <c r="M229" i="5"/>
  <c r="L229" i="5"/>
  <c r="L243" i="5" s="1"/>
  <c r="J229" i="5"/>
  <c r="J243" i="5"/>
  <c r="I229" i="5"/>
  <c r="H229" i="5"/>
  <c r="G229" i="5"/>
  <c r="G243" i="5" s="1"/>
  <c r="F229" i="5"/>
  <c r="D229" i="5"/>
  <c r="C229" i="5"/>
  <c r="AB228" i="5"/>
  <c r="AA228" i="5"/>
  <c r="N229" i="5"/>
  <c r="AB227" i="5"/>
  <c r="AA227" i="5"/>
  <c r="AB226" i="5"/>
  <c r="AA226" i="5"/>
  <c r="T229" i="5"/>
  <c r="Z225" i="5"/>
  <c r="W225" i="5"/>
  <c r="Q225" i="5"/>
  <c r="N225" i="5"/>
  <c r="K225" i="5"/>
  <c r="H225" i="5"/>
  <c r="E225" i="5"/>
  <c r="S221" i="5"/>
  <c r="R221" i="5"/>
  <c r="Z220" i="5"/>
  <c r="W220" i="5"/>
  <c r="Q220" i="5"/>
  <c r="N220" i="5"/>
  <c r="K220" i="5"/>
  <c r="H220" i="5"/>
  <c r="E220" i="5"/>
  <c r="AB219" i="5"/>
  <c r="AA219" i="5"/>
  <c r="AB217" i="5"/>
  <c r="AA217" i="5"/>
  <c r="Z217" i="5"/>
  <c r="W217" i="5"/>
  <c r="T217" i="5"/>
  <c r="Q217" i="5"/>
  <c r="N217" i="5"/>
  <c r="K217" i="5"/>
  <c r="H217" i="5"/>
  <c r="E217" i="5"/>
  <c r="Z216" i="5"/>
  <c r="W216" i="5"/>
  <c r="Q216" i="5"/>
  <c r="N216" i="5"/>
  <c r="K216" i="5"/>
  <c r="H216" i="5"/>
  <c r="E216" i="5"/>
  <c r="AB215" i="5"/>
  <c r="AA215" i="5"/>
  <c r="AC215" i="5"/>
  <c r="Z214" i="5"/>
  <c r="W214" i="5"/>
  <c r="Q214" i="5"/>
  <c r="N214" i="5"/>
  <c r="K214" i="5"/>
  <c r="H214" i="5"/>
  <c r="E214" i="5"/>
  <c r="AB213" i="5"/>
  <c r="AA213" i="5"/>
  <c r="AB211" i="5"/>
  <c r="AA211" i="5"/>
  <c r="AC211" i="5"/>
  <c r="Z210" i="5"/>
  <c r="W210" i="5"/>
  <c r="Q210" i="5"/>
  <c r="N210" i="5"/>
  <c r="K210" i="5"/>
  <c r="H210" i="5"/>
  <c r="E210" i="5"/>
  <c r="AB209" i="5"/>
  <c r="AA209" i="5"/>
  <c r="Z208" i="5"/>
  <c r="W208" i="5"/>
  <c r="Q208" i="5"/>
  <c r="N208" i="5"/>
  <c r="K208" i="5"/>
  <c r="H208" i="5"/>
  <c r="E208" i="5"/>
  <c r="AB207" i="5"/>
  <c r="AA207" i="5"/>
  <c r="AC207" i="5"/>
  <c r="Z206" i="5"/>
  <c r="W206" i="5"/>
  <c r="Q206" i="5"/>
  <c r="N206" i="5"/>
  <c r="K206" i="5"/>
  <c r="H206" i="5"/>
  <c r="E206" i="5"/>
  <c r="AB205" i="5"/>
  <c r="AA205" i="5"/>
  <c r="Z204" i="5"/>
  <c r="W204" i="5"/>
  <c r="Q204" i="5"/>
  <c r="N204" i="5"/>
  <c r="K204" i="5"/>
  <c r="H204" i="5"/>
  <c r="E204" i="5"/>
  <c r="AB203" i="5"/>
  <c r="AA203" i="5"/>
  <c r="AC203" i="5"/>
  <c r="Z202" i="5"/>
  <c r="W202" i="5"/>
  <c r="Q202" i="5"/>
  <c r="N202" i="5"/>
  <c r="K202" i="5"/>
  <c r="H202" i="5"/>
  <c r="E202" i="5"/>
  <c r="AB201" i="5"/>
  <c r="AA201" i="5"/>
  <c r="Y199" i="5"/>
  <c r="X199" i="5"/>
  <c r="W199" i="5"/>
  <c r="V199" i="5"/>
  <c r="U199" i="5"/>
  <c r="T199" i="5"/>
  <c r="Q199" i="5"/>
  <c r="P199" i="5"/>
  <c r="O199" i="5"/>
  <c r="M199" i="5"/>
  <c r="L199" i="5"/>
  <c r="J199" i="5"/>
  <c r="I199" i="5"/>
  <c r="H199" i="5"/>
  <c r="G199" i="5"/>
  <c r="F199" i="5"/>
  <c r="D199" i="5"/>
  <c r="AB199" i="5" s="1"/>
  <c r="C199" i="5"/>
  <c r="AB198" i="5"/>
  <c r="AA198" i="5"/>
  <c r="Z199" i="5"/>
  <c r="AB197" i="5"/>
  <c r="AA197" i="5"/>
  <c r="K199" i="5"/>
  <c r="Z196" i="5"/>
  <c r="W196" i="5"/>
  <c r="Q196" i="5"/>
  <c r="N196" i="5"/>
  <c r="K196" i="5"/>
  <c r="H196" i="5"/>
  <c r="E196" i="5"/>
  <c r="Y195" i="5"/>
  <c r="X195" i="5"/>
  <c r="X221" i="5"/>
  <c r="V195" i="5"/>
  <c r="V221" i="5" s="1"/>
  <c r="V344" i="5" s="1"/>
  <c r="U195" i="5"/>
  <c r="U221" i="5" s="1"/>
  <c r="T195" i="5"/>
  <c r="P195" i="5"/>
  <c r="O195" i="5"/>
  <c r="O221" i="5"/>
  <c r="M195" i="5"/>
  <c r="M221" i="5" s="1"/>
  <c r="M344" i="5" s="1"/>
  <c r="L195" i="5"/>
  <c r="J195" i="5"/>
  <c r="J221" i="5" s="1"/>
  <c r="I195" i="5"/>
  <c r="I221" i="5" s="1"/>
  <c r="I344" i="5" s="1"/>
  <c r="G195" i="5"/>
  <c r="F195" i="5"/>
  <c r="F221" i="5" s="1"/>
  <c r="D195" i="5"/>
  <c r="D221" i="5" s="1"/>
  <c r="C195" i="5"/>
  <c r="AB194" i="5"/>
  <c r="AA194" i="5"/>
  <c r="Z194" i="5"/>
  <c r="W194" i="5"/>
  <c r="T194" i="5"/>
  <c r="Q194" i="5"/>
  <c r="Q195" i="5" s="1"/>
  <c r="Q221" i="5" s="1"/>
  <c r="N194" i="5"/>
  <c r="N195" i="5"/>
  <c r="K194" i="5"/>
  <c r="K195" i="5" s="1"/>
  <c r="K221" i="5" s="1"/>
  <c r="H194" i="5"/>
  <c r="E194" i="5"/>
  <c r="E195" i="5" s="1"/>
  <c r="AB193" i="5"/>
  <c r="AA193" i="5"/>
  <c r="Z192" i="5"/>
  <c r="W192" i="5"/>
  <c r="N192" i="5"/>
  <c r="K192" i="5"/>
  <c r="Z187" i="5"/>
  <c r="W187" i="5"/>
  <c r="Q187" i="5"/>
  <c r="N187" i="5"/>
  <c r="K187" i="5"/>
  <c r="Y186" i="5"/>
  <c r="X186" i="5"/>
  <c r="W186" i="5"/>
  <c r="V186" i="5"/>
  <c r="U186" i="5"/>
  <c r="S186" i="5"/>
  <c r="R186" i="5"/>
  <c r="P186" i="5"/>
  <c r="O186" i="5"/>
  <c r="N186" i="5"/>
  <c r="M186" i="5"/>
  <c r="L186" i="5"/>
  <c r="J186" i="5"/>
  <c r="I186" i="5"/>
  <c r="G186" i="5"/>
  <c r="F186" i="5"/>
  <c r="D186" i="5"/>
  <c r="C186" i="5"/>
  <c r="AB185" i="5"/>
  <c r="AA185" i="5"/>
  <c r="AC185" i="5"/>
  <c r="AB184" i="5"/>
  <c r="AA184" i="5"/>
  <c r="AC184" i="5"/>
  <c r="AB183" i="5"/>
  <c r="AA183" i="5"/>
  <c r="AC183" i="5"/>
  <c r="AB182" i="5"/>
  <c r="AA182" i="5"/>
  <c r="AB181" i="5"/>
  <c r="AA181" i="5"/>
  <c r="AC181" i="5"/>
  <c r="AB180" i="5"/>
  <c r="AA180" i="5"/>
  <c r="AB179" i="5"/>
  <c r="AA179" i="5"/>
  <c r="K186" i="5"/>
  <c r="AB178" i="5"/>
  <c r="AA178" i="5"/>
  <c r="Z186" i="5"/>
  <c r="H186" i="5"/>
  <c r="W177" i="5"/>
  <c r="Q177" i="5"/>
  <c r="N177" i="5"/>
  <c r="K177" i="5"/>
  <c r="H177" i="5"/>
  <c r="E177" i="5"/>
  <c r="AB176" i="5"/>
  <c r="AA176" i="5"/>
  <c r="AC176" i="5"/>
  <c r="AB174" i="5"/>
  <c r="AA174" i="5"/>
  <c r="Z173" i="5"/>
  <c r="W173" i="5"/>
  <c r="Q173" i="5"/>
  <c r="N173" i="5"/>
  <c r="K173" i="5"/>
  <c r="H173" i="5"/>
  <c r="E173" i="5"/>
  <c r="AB172" i="5"/>
  <c r="AA172" i="5"/>
  <c r="AC172" i="5"/>
  <c r="Z171" i="5"/>
  <c r="W171" i="5"/>
  <c r="Q171" i="5"/>
  <c r="N171" i="5"/>
  <c r="K171" i="5"/>
  <c r="H171" i="5"/>
  <c r="E171" i="5"/>
  <c r="Y170" i="5"/>
  <c r="X170" i="5"/>
  <c r="V170" i="5"/>
  <c r="U170" i="5"/>
  <c r="S170" i="5"/>
  <c r="R170" i="5"/>
  <c r="P170" i="5"/>
  <c r="O170" i="5"/>
  <c r="M170" i="5"/>
  <c r="L170" i="5"/>
  <c r="J170" i="5"/>
  <c r="I170" i="5"/>
  <c r="G170" i="5"/>
  <c r="F170" i="5"/>
  <c r="D170" i="5"/>
  <c r="C170" i="5"/>
  <c r="AB169" i="5"/>
  <c r="AA169" i="5"/>
  <c r="AB168" i="5"/>
  <c r="AA168" i="5"/>
  <c r="AC168" i="5"/>
  <c r="AB167" i="5"/>
  <c r="AA167" i="5"/>
  <c r="AC167" i="5"/>
  <c r="AB166" i="5"/>
  <c r="AA166" i="5"/>
  <c r="Z166" i="5"/>
  <c r="Z170" i="5"/>
  <c r="W166" i="5"/>
  <c r="T166" i="5"/>
  <c r="Q166" i="5"/>
  <c r="N166" i="5"/>
  <c r="K166" i="5"/>
  <c r="H166" i="5"/>
  <c r="H170" i="5" s="1"/>
  <c r="H188" i="5" s="1"/>
  <c r="E166" i="5"/>
  <c r="AB165" i="5"/>
  <c r="AA165" i="5"/>
  <c r="AC165" i="5"/>
  <c r="AB164" i="5"/>
  <c r="AA164" i="5"/>
  <c r="AC164" i="5"/>
  <c r="AB163" i="5"/>
  <c r="AA163" i="5"/>
  <c r="Q170" i="5"/>
  <c r="Z162" i="5"/>
  <c r="W162" i="5"/>
  <c r="Q162" i="5"/>
  <c r="N162" i="5"/>
  <c r="K162" i="5"/>
  <c r="H162" i="5"/>
  <c r="E162" i="5"/>
  <c r="Y161" i="5"/>
  <c r="X161" i="5"/>
  <c r="V161" i="5"/>
  <c r="U161" i="5"/>
  <c r="S161" i="5"/>
  <c r="R161" i="5"/>
  <c r="Q161" i="5"/>
  <c r="P161" i="5"/>
  <c r="O161" i="5"/>
  <c r="M161" i="5"/>
  <c r="L161" i="5"/>
  <c r="K161" i="5"/>
  <c r="J161" i="5"/>
  <c r="I161" i="5"/>
  <c r="G161" i="5"/>
  <c r="F161" i="5"/>
  <c r="D161" i="5"/>
  <c r="C161" i="5"/>
  <c r="AB160" i="5"/>
  <c r="AA160" i="5"/>
  <c r="Z161" i="5"/>
  <c r="N161" i="5"/>
  <c r="AC160" i="5"/>
  <c r="AB159" i="5"/>
  <c r="AA159" i="5"/>
  <c r="T161" i="5"/>
  <c r="H161" i="5"/>
  <c r="E161" i="5"/>
  <c r="Z158" i="5"/>
  <c r="W158" i="5"/>
  <c r="Q158" i="5"/>
  <c r="N158" i="5"/>
  <c r="K158" i="5"/>
  <c r="H158" i="5"/>
  <c r="E158" i="5"/>
  <c r="Y157" i="5"/>
  <c r="X157" i="5"/>
  <c r="V157" i="5"/>
  <c r="U157" i="5"/>
  <c r="S157" i="5"/>
  <c r="R157" i="5"/>
  <c r="P157" i="5"/>
  <c r="O157" i="5"/>
  <c r="M157" i="5"/>
  <c r="L157" i="5"/>
  <c r="J157" i="5"/>
  <c r="I157" i="5"/>
  <c r="G157" i="5"/>
  <c r="F157" i="5"/>
  <c r="D157" i="5"/>
  <c r="C157" i="5"/>
  <c r="AB156" i="5"/>
  <c r="AA156" i="5"/>
  <c r="AB155" i="5"/>
  <c r="AA155" i="5"/>
  <c r="AC155" i="5"/>
  <c r="AB154" i="5"/>
  <c r="AA154" i="5"/>
  <c r="Z154" i="5"/>
  <c r="Z157" i="5" s="1"/>
  <c r="Z188" i="5" s="1"/>
  <c r="W154" i="5"/>
  <c r="T154" i="5"/>
  <c r="Q154" i="5"/>
  <c r="Q157" i="5"/>
  <c r="N154" i="5"/>
  <c r="K154" i="5"/>
  <c r="H154" i="5"/>
  <c r="E154" i="5"/>
  <c r="AC154" i="5" s="1"/>
  <c r="AB153" i="5"/>
  <c r="AA153" i="5"/>
  <c r="AB152" i="5"/>
  <c r="AA152" i="5"/>
  <c r="AC152" i="5"/>
  <c r="AB151" i="5"/>
  <c r="AA151" i="5"/>
  <c r="T157" i="5"/>
  <c r="H157" i="5"/>
  <c r="Z150" i="5"/>
  <c r="W150" i="5"/>
  <c r="Q150" i="5"/>
  <c r="N150" i="5"/>
  <c r="K150" i="5"/>
  <c r="H150" i="5"/>
  <c r="E150" i="5"/>
  <c r="Y149" i="5"/>
  <c r="X149" i="5"/>
  <c r="V149" i="5"/>
  <c r="U149" i="5"/>
  <c r="S149" i="5"/>
  <c r="R149" i="5"/>
  <c r="P149" i="5"/>
  <c r="O149" i="5"/>
  <c r="M149" i="5"/>
  <c r="L149" i="5"/>
  <c r="J149" i="5"/>
  <c r="I149" i="5"/>
  <c r="G149" i="5"/>
  <c r="F149" i="5"/>
  <c r="D149" i="5"/>
  <c r="AB149" i="5"/>
  <c r="C149" i="5"/>
  <c r="AB148" i="5"/>
  <c r="AA148" i="5"/>
  <c r="AB147" i="5"/>
  <c r="AA147" i="5"/>
  <c r="AC147" i="5"/>
  <c r="AB146" i="5"/>
  <c r="AA146" i="5"/>
  <c r="Z145" i="5"/>
  <c r="Z149" i="5" s="1"/>
  <c r="W145" i="5"/>
  <c r="W149" i="5" s="1"/>
  <c r="Q145" i="5"/>
  <c r="Q149" i="5" s="1"/>
  <c r="N145" i="5"/>
  <c r="K145" i="5"/>
  <c r="K149" i="5"/>
  <c r="H145" i="5"/>
  <c r="E145" i="5"/>
  <c r="Y144" i="5"/>
  <c r="X144" i="5"/>
  <c r="W144" i="5"/>
  <c r="V144" i="5"/>
  <c r="U144" i="5"/>
  <c r="S144" i="5"/>
  <c r="R144" i="5"/>
  <c r="P144" i="5"/>
  <c r="O144" i="5"/>
  <c r="M144" i="5"/>
  <c r="L144" i="5"/>
  <c r="K144" i="5"/>
  <c r="J144" i="5"/>
  <c r="I144" i="5"/>
  <c r="G144" i="5"/>
  <c r="F144" i="5"/>
  <c r="D144" i="5"/>
  <c r="C144" i="5"/>
  <c r="AB143" i="5"/>
  <c r="AA143" i="5"/>
  <c r="T144" i="5"/>
  <c r="H144" i="5"/>
  <c r="AB142" i="5"/>
  <c r="AA142" i="5"/>
  <c r="AA144" i="5" s="1"/>
  <c r="Q144" i="5"/>
  <c r="W139" i="5"/>
  <c r="W138" i="5"/>
  <c r="Y135" i="5"/>
  <c r="X135" i="5"/>
  <c r="V135" i="5"/>
  <c r="U135" i="5"/>
  <c r="S135" i="5"/>
  <c r="R135" i="5"/>
  <c r="P135" i="5"/>
  <c r="O135" i="5"/>
  <c r="M135" i="5"/>
  <c r="L135" i="5"/>
  <c r="J135" i="5"/>
  <c r="I135" i="5"/>
  <c r="G135" i="5"/>
  <c r="F135" i="5"/>
  <c r="D135" i="5"/>
  <c r="C135" i="5"/>
  <c r="AB134" i="5"/>
  <c r="AA134" i="5"/>
  <c r="AC134" i="5"/>
  <c r="AB133" i="5"/>
  <c r="AA133" i="5"/>
  <c r="AB132" i="5"/>
  <c r="AA132" i="5"/>
  <c r="AB131" i="5"/>
  <c r="AA131" i="5"/>
  <c r="AC131" i="5"/>
  <c r="AB130" i="5"/>
  <c r="AA130" i="5"/>
  <c r="AC130" i="5"/>
  <c r="AB129" i="5"/>
  <c r="AA129" i="5"/>
  <c r="AC129" i="5"/>
  <c r="AB128" i="5"/>
  <c r="AA128" i="5"/>
  <c r="AB127" i="5"/>
  <c r="AA127" i="5"/>
  <c r="Z127" i="5"/>
  <c r="W127" i="5"/>
  <c r="T127" i="5"/>
  <c r="Q127" i="5"/>
  <c r="N127" i="5"/>
  <c r="K127" i="5"/>
  <c r="H127" i="5"/>
  <c r="E127" i="5"/>
  <c r="AC127" i="5"/>
  <c r="AB126" i="5"/>
  <c r="AA126" i="5"/>
  <c r="Z126" i="5"/>
  <c r="W126" i="5"/>
  <c r="W135" i="5" s="1"/>
  <c r="T126" i="5"/>
  <c r="Q126" i="5"/>
  <c r="N126" i="5"/>
  <c r="N135" i="5" s="1"/>
  <c r="K126" i="5"/>
  <c r="K135" i="5" s="1"/>
  <c r="H126" i="5"/>
  <c r="AC126" i="5" s="1"/>
  <c r="E126" i="5"/>
  <c r="AB125" i="5"/>
  <c r="AA125" i="5"/>
  <c r="Q135" i="5"/>
  <c r="Y123" i="5"/>
  <c r="X123" i="5"/>
  <c r="V123" i="5"/>
  <c r="U123" i="5"/>
  <c r="S123" i="5"/>
  <c r="R123" i="5"/>
  <c r="P123" i="5"/>
  <c r="O123" i="5"/>
  <c r="M123" i="5"/>
  <c r="L123" i="5"/>
  <c r="J123" i="5"/>
  <c r="I123" i="5"/>
  <c r="G123" i="5"/>
  <c r="F123" i="5"/>
  <c r="D123" i="5"/>
  <c r="C123" i="5"/>
  <c r="AB122" i="5"/>
  <c r="AA122" i="5"/>
  <c r="AC122" i="5"/>
  <c r="AB121" i="5"/>
  <c r="AA121" i="5"/>
  <c r="Z121" i="5"/>
  <c r="Z123" i="5" s="1"/>
  <c r="Z137" i="5" s="1"/>
  <c r="W121" i="5"/>
  <c r="W123" i="5" s="1"/>
  <c r="T121" i="5"/>
  <c r="T123" i="5" s="1"/>
  <c r="Q121" i="5"/>
  <c r="Q123" i="5" s="1"/>
  <c r="N121" i="5"/>
  <c r="N123" i="5" s="1"/>
  <c r="K121" i="5"/>
  <c r="K123" i="5" s="1"/>
  <c r="K137" i="5" s="1"/>
  <c r="H121" i="5"/>
  <c r="H123" i="5" s="1"/>
  <c r="H137" i="5" s="1"/>
  <c r="E121" i="5"/>
  <c r="AB120" i="5"/>
  <c r="AB123" i="5"/>
  <c r="AA120" i="5"/>
  <c r="AB118" i="5"/>
  <c r="AA118" i="5"/>
  <c r="Z118" i="5"/>
  <c r="W118" i="5"/>
  <c r="T118" i="5"/>
  <c r="Q118" i="5"/>
  <c r="N118" i="5"/>
  <c r="K118" i="5"/>
  <c r="H118" i="5"/>
  <c r="E118" i="5"/>
  <c r="Y116" i="5"/>
  <c r="X116" i="5"/>
  <c r="V116" i="5"/>
  <c r="U116" i="5"/>
  <c r="S116" i="5"/>
  <c r="R116" i="5"/>
  <c r="P116" i="5"/>
  <c r="O116" i="5"/>
  <c r="M116" i="5"/>
  <c r="L116" i="5"/>
  <c r="J116" i="5"/>
  <c r="I116" i="5"/>
  <c r="G116" i="5"/>
  <c r="F116" i="5"/>
  <c r="D116" i="5"/>
  <c r="C116" i="5"/>
  <c r="AB115" i="5"/>
  <c r="AA115" i="5"/>
  <c r="AC115" i="5"/>
  <c r="AB114" i="5"/>
  <c r="AA114" i="5"/>
  <c r="AC114" i="5"/>
  <c r="AB113" i="5"/>
  <c r="AA113" i="5"/>
  <c r="Z113" i="5"/>
  <c r="W113" i="5"/>
  <c r="T113" i="5"/>
  <c r="Q113" i="5"/>
  <c r="N113" i="5"/>
  <c r="K113" i="5"/>
  <c r="H113" i="5"/>
  <c r="E113" i="5"/>
  <c r="AB112" i="5"/>
  <c r="AA112" i="5"/>
  <c r="Z112" i="5"/>
  <c r="W112" i="5"/>
  <c r="T112" i="5"/>
  <c r="Q112" i="5"/>
  <c r="N112" i="5"/>
  <c r="K112" i="5"/>
  <c r="H112" i="5"/>
  <c r="E112" i="5"/>
  <c r="AC112" i="5" s="1"/>
  <c r="AB111" i="5"/>
  <c r="AA111" i="5"/>
  <c r="AB110" i="5"/>
  <c r="AA110" i="5"/>
  <c r="AC110" i="5"/>
  <c r="AB109" i="5"/>
  <c r="AA109" i="5"/>
  <c r="AC109" i="5"/>
  <c r="AB108" i="5"/>
  <c r="AA108" i="5"/>
  <c r="Z108" i="5"/>
  <c r="W108" i="5"/>
  <c r="T108" i="5"/>
  <c r="Q108" i="5"/>
  <c r="N108" i="5"/>
  <c r="K108" i="5"/>
  <c r="H108" i="5"/>
  <c r="E108" i="5"/>
  <c r="AB107" i="5"/>
  <c r="AA107" i="5"/>
  <c r="AC107" i="5"/>
  <c r="AB106" i="5"/>
  <c r="AA106" i="5"/>
  <c r="AC106" i="5"/>
  <c r="AB105" i="5"/>
  <c r="AA105" i="5"/>
  <c r="AB104" i="5"/>
  <c r="AA104" i="5"/>
  <c r="Z104" i="5"/>
  <c r="W104" i="5"/>
  <c r="W116" i="5" s="1"/>
  <c r="T104" i="5"/>
  <c r="Q104" i="5"/>
  <c r="Q116" i="5" s="1"/>
  <c r="Q137" i="5" s="1"/>
  <c r="N104" i="5"/>
  <c r="K104" i="5"/>
  <c r="AC104" i="5"/>
  <c r="H104" i="5"/>
  <c r="E104" i="5"/>
  <c r="AB103" i="5"/>
  <c r="AA103" i="5"/>
  <c r="AC103" i="5"/>
  <c r="AB102" i="5"/>
  <c r="AA102" i="5"/>
  <c r="K116" i="5"/>
  <c r="AB101" i="5"/>
  <c r="AA101" i="5"/>
  <c r="Z116" i="5"/>
  <c r="N116" i="5"/>
  <c r="N137" i="5" s="1"/>
  <c r="N188" i="5" s="1"/>
  <c r="Z99" i="5"/>
  <c r="W99" i="5"/>
  <c r="Q99" i="5"/>
  <c r="N99" i="5"/>
  <c r="K99" i="5"/>
  <c r="H99" i="5"/>
  <c r="E99" i="5"/>
  <c r="Y98" i="5"/>
  <c r="X98" i="5"/>
  <c r="V98" i="5"/>
  <c r="U98" i="5"/>
  <c r="S98" i="5"/>
  <c r="R98" i="5"/>
  <c r="P98" i="5"/>
  <c r="O98" i="5"/>
  <c r="M98" i="5"/>
  <c r="L98" i="5"/>
  <c r="J98" i="5"/>
  <c r="I98" i="5"/>
  <c r="G98" i="5"/>
  <c r="F98" i="5"/>
  <c r="D98" i="5"/>
  <c r="C98" i="5"/>
  <c r="AB97" i="5"/>
  <c r="AA97" i="5"/>
  <c r="AC97" i="5"/>
  <c r="AB96" i="5"/>
  <c r="AA96" i="5"/>
  <c r="AB95" i="5"/>
  <c r="AA95" i="5"/>
  <c r="AC95" i="5"/>
  <c r="AB94" i="5"/>
  <c r="AA94" i="5"/>
  <c r="AC94" i="5"/>
  <c r="AB93" i="5"/>
  <c r="AA93" i="5"/>
  <c r="AC93" i="5"/>
  <c r="AB92" i="5"/>
  <c r="AA92" i="5"/>
  <c r="AB91" i="5"/>
  <c r="AA91" i="5"/>
  <c r="AC91" i="5"/>
  <c r="AB90" i="5"/>
  <c r="AA90" i="5"/>
  <c r="AC90" i="5"/>
  <c r="AB89" i="5"/>
  <c r="AA89" i="5"/>
  <c r="AC89" i="5"/>
  <c r="AB88" i="5"/>
  <c r="AA88" i="5"/>
  <c r="AC88" i="5"/>
  <c r="AB87" i="5"/>
  <c r="AA87" i="5"/>
  <c r="Z87" i="5"/>
  <c r="W87" i="5"/>
  <c r="T87" i="5"/>
  <c r="Q87" i="5"/>
  <c r="N87" i="5"/>
  <c r="K87" i="5"/>
  <c r="AC87" i="5" s="1"/>
  <c r="H87" i="5"/>
  <c r="E87" i="5"/>
  <c r="AB86" i="5"/>
  <c r="AA86" i="5"/>
  <c r="AC86" i="5"/>
  <c r="AB85" i="5"/>
  <c r="AA85" i="5"/>
  <c r="AC85" i="5"/>
  <c r="AB84" i="5"/>
  <c r="AA84" i="5"/>
  <c r="Z84" i="5"/>
  <c r="W84" i="5"/>
  <c r="T84" i="5"/>
  <c r="Q84" i="5"/>
  <c r="N84" i="5"/>
  <c r="K84" i="5"/>
  <c r="H84" i="5"/>
  <c r="E84" i="5"/>
  <c r="AC84" i="5"/>
  <c r="AB83" i="5"/>
  <c r="AA83" i="5"/>
  <c r="AC83" i="5"/>
  <c r="AB82" i="5"/>
  <c r="AA82" i="5"/>
  <c r="Z82" i="5"/>
  <c r="W82" i="5"/>
  <c r="T82" i="5"/>
  <c r="Q82" i="5"/>
  <c r="N82" i="5"/>
  <c r="K82" i="5"/>
  <c r="H82" i="5"/>
  <c r="E82" i="5"/>
  <c r="AC82" i="5" s="1"/>
  <c r="AB81" i="5"/>
  <c r="AA81" i="5"/>
  <c r="AC81" i="5"/>
  <c r="AB80" i="5"/>
  <c r="AA80" i="5"/>
  <c r="Z80" i="5"/>
  <c r="Z98" i="5" s="1"/>
  <c r="W80" i="5"/>
  <c r="W98" i="5"/>
  <c r="T80" i="5"/>
  <c r="Q80" i="5"/>
  <c r="Q98" i="5" s="1"/>
  <c r="N80" i="5"/>
  <c r="N98" i="5"/>
  <c r="K80" i="5"/>
  <c r="K98" i="5" s="1"/>
  <c r="K188" i="5" s="1"/>
  <c r="H80" i="5"/>
  <c r="H98" i="5" s="1"/>
  <c r="E80" i="5"/>
  <c r="Z79" i="5"/>
  <c r="W79" i="5"/>
  <c r="Q79" i="5"/>
  <c r="N79" i="5"/>
  <c r="K79" i="5"/>
  <c r="H79" i="5"/>
  <c r="E79" i="5"/>
  <c r="Y78" i="5"/>
  <c r="X78" i="5"/>
  <c r="V78" i="5"/>
  <c r="U78" i="5"/>
  <c r="S78" i="5"/>
  <c r="R78" i="5"/>
  <c r="P78" i="5"/>
  <c r="O78" i="5"/>
  <c r="M78" i="5"/>
  <c r="L78" i="5"/>
  <c r="J78" i="5"/>
  <c r="I78" i="5"/>
  <c r="G78" i="5"/>
  <c r="F78" i="5"/>
  <c r="D78" i="5"/>
  <c r="C78" i="5"/>
  <c r="AB77" i="5"/>
  <c r="AA77" i="5"/>
  <c r="AB76" i="5"/>
  <c r="AA76" i="5"/>
  <c r="Z78" i="5"/>
  <c r="N78" i="5"/>
  <c r="AB75" i="5"/>
  <c r="AA75" i="5"/>
  <c r="AC75" i="5"/>
  <c r="AB74" i="5"/>
  <c r="AA74" i="5"/>
  <c r="AC74" i="5"/>
  <c r="AB73" i="5"/>
  <c r="AA73" i="5"/>
  <c r="Q78" i="5"/>
  <c r="AC73" i="5"/>
  <c r="Z72" i="5"/>
  <c r="W72" i="5"/>
  <c r="Q72" i="5"/>
  <c r="N72" i="5"/>
  <c r="K72" i="5"/>
  <c r="H72" i="5"/>
  <c r="E72" i="5"/>
  <c r="Y71" i="5"/>
  <c r="X71" i="5"/>
  <c r="V71" i="5"/>
  <c r="U71" i="5"/>
  <c r="S71" i="5"/>
  <c r="R71" i="5"/>
  <c r="P71" i="5"/>
  <c r="O71" i="5"/>
  <c r="M71" i="5"/>
  <c r="L71" i="5"/>
  <c r="J71" i="5"/>
  <c r="I71" i="5"/>
  <c r="G71" i="5"/>
  <c r="F71" i="5"/>
  <c r="D71" i="5"/>
  <c r="C71" i="5"/>
  <c r="AB70" i="5"/>
  <c r="AA70" i="5"/>
  <c r="Z70" i="5"/>
  <c r="Z71" i="5"/>
  <c r="W70" i="5"/>
  <c r="W71" i="5"/>
  <c r="T70" i="5"/>
  <c r="Q70" i="5"/>
  <c r="N70" i="5"/>
  <c r="N71" i="5" s="1"/>
  <c r="K70" i="5"/>
  <c r="K71" i="5" s="1"/>
  <c r="H70" i="5"/>
  <c r="E70" i="5"/>
  <c r="AB69" i="5"/>
  <c r="AA69" i="5"/>
  <c r="T71" i="5"/>
  <c r="Q71" i="5"/>
  <c r="H71" i="5"/>
  <c r="AC69" i="5"/>
  <c r="Z68" i="5"/>
  <c r="W68" i="5"/>
  <c r="Q68" i="5"/>
  <c r="N68" i="5"/>
  <c r="K68" i="5"/>
  <c r="H68" i="5"/>
  <c r="E68" i="5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AB66" i="5"/>
  <c r="AA66" i="5"/>
  <c r="Z66" i="5"/>
  <c r="W66" i="5"/>
  <c r="T66" i="5"/>
  <c r="Q66" i="5"/>
  <c r="N66" i="5"/>
  <c r="K66" i="5"/>
  <c r="H66" i="5"/>
  <c r="E66" i="5"/>
  <c r="AC66" i="5" s="1"/>
  <c r="AB65" i="5"/>
  <c r="AA65" i="5"/>
  <c r="AC65" i="5"/>
  <c r="AB64" i="5"/>
  <c r="AA64" i="5"/>
  <c r="Z64" i="5"/>
  <c r="W64" i="5"/>
  <c r="T64" i="5"/>
  <c r="Q64" i="5"/>
  <c r="N64" i="5"/>
  <c r="K64" i="5"/>
  <c r="K67" i="5" s="1"/>
  <c r="H64" i="5"/>
  <c r="AB63" i="5"/>
  <c r="AA63" i="5"/>
  <c r="AC63" i="5"/>
  <c r="AB62" i="5"/>
  <c r="AA62" i="5"/>
  <c r="AC62" i="5"/>
  <c r="AB61" i="5"/>
  <c r="AA61" i="5"/>
  <c r="AB60" i="5"/>
  <c r="AA60" i="5"/>
  <c r="Z60" i="5"/>
  <c r="Z67" i="5"/>
  <c r="W60" i="5"/>
  <c r="W67" i="5" s="1"/>
  <c r="T60" i="5"/>
  <c r="Q60" i="5"/>
  <c r="Q67" i="5"/>
  <c r="N60" i="5"/>
  <c r="N67" i="5"/>
  <c r="H60" i="5"/>
  <c r="Z59" i="5"/>
  <c r="W59" i="5"/>
  <c r="Q59" i="5"/>
  <c r="N59" i="5"/>
  <c r="K59" i="5"/>
  <c r="H59" i="5"/>
  <c r="Y58" i="5"/>
  <c r="X58" i="5"/>
  <c r="V58" i="5"/>
  <c r="U58" i="5"/>
  <c r="S58" i="5"/>
  <c r="R58" i="5"/>
  <c r="P58" i="5"/>
  <c r="O58" i="5"/>
  <c r="M58" i="5"/>
  <c r="L58" i="5"/>
  <c r="J58" i="5"/>
  <c r="I58" i="5"/>
  <c r="H58" i="5"/>
  <c r="G58" i="5"/>
  <c r="AB58" i="5" s="1"/>
  <c r="AB57" i="5"/>
  <c r="AA57" i="5"/>
  <c r="AC57" i="5"/>
  <c r="AB56" i="5"/>
  <c r="AA56" i="5"/>
  <c r="Q58" i="5"/>
  <c r="AB55" i="5"/>
  <c r="AA55" i="5"/>
  <c r="W58" i="5"/>
  <c r="T58" i="5"/>
  <c r="K58" i="5"/>
  <c r="Z54" i="5"/>
  <c r="W54" i="5"/>
  <c r="Q54" i="5"/>
  <c r="N54" i="5"/>
  <c r="K54" i="5"/>
  <c r="H54" i="5"/>
  <c r="Y53" i="5"/>
  <c r="X53" i="5"/>
  <c r="V53" i="5"/>
  <c r="U53" i="5"/>
  <c r="S53" i="5"/>
  <c r="R53" i="5"/>
  <c r="P53" i="5"/>
  <c r="O53" i="5"/>
  <c r="M53" i="5"/>
  <c r="L53" i="5"/>
  <c r="J53" i="5"/>
  <c r="AB53" i="5" s="1"/>
  <c r="I53" i="5"/>
  <c r="G53" i="5"/>
  <c r="AA53" i="5"/>
  <c r="AB52" i="5"/>
  <c r="AA52" i="5"/>
  <c r="AB51" i="5"/>
  <c r="AA51" i="5"/>
  <c r="W53" i="5"/>
  <c r="AC51" i="5"/>
  <c r="AB50" i="5"/>
  <c r="AA50" i="5"/>
  <c r="T53" i="5"/>
  <c r="K53" i="5"/>
  <c r="AC50" i="5"/>
  <c r="AB49" i="5"/>
  <c r="AA49" i="5"/>
  <c r="H53" i="5"/>
  <c r="AC49" i="5"/>
  <c r="AB48" i="5"/>
  <c r="AA48" i="5"/>
  <c r="Z46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AB45" i="5"/>
  <c r="AA45" i="5"/>
  <c r="AC45" i="5"/>
  <c r="AB44" i="5"/>
  <c r="AA44" i="5"/>
  <c r="Q46" i="5"/>
  <c r="AC44" i="5"/>
  <c r="AB43" i="5"/>
  <c r="AA43" i="5"/>
  <c r="AB42" i="5"/>
  <c r="AA42" i="5"/>
  <c r="N46" i="5"/>
  <c r="Z41" i="5"/>
  <c r="W41" i="5"/>
  <c r="Q41" i="5"/>
  <c r="N41" i="5"/>
  <c r="K41" i="5"/>
  <c r="H41" i="5"/>
  <c r="E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AB39" i="5"/>
  <c r="AA39" i="5"/>
  <c r="AB38" i="5"/>
  <c r="AA38" i="5"/>
  <c r="Z38" i="5"/>
  <c r="W38" i="5"/>
  <c r="W40" i="5" s="1"/>
  <c r="T38" i="5"/>
  <c r="T40" i="5" s="1"/>
  <c r="Q38" i="5"/>
  <c r="N38" i="5"/>
  <c r="K38" i="5"/>
  <c r="H38" i="5"/>
  <c r="E38" i="5"/>
  <c r="AC38" i="5" s="1"/>
  <c r="AB37" i="5"/>
  <c r="AA37" i="5"/>
  <c r="AC37" i="5"/>
  <c r="AB36" i="5"/>
  <c r="AA36" i="5"/>
  <c r="AC36" i="5"/>
  <c r="AB35" i="5"/>
  <c r="AA35" i="5"/>
  <c r="AB34" i="5"/>
  <c r="AA34" i="5"/>
  <c r="Q40" i="5"/>
  <c r="K40" i="5"/>
  <c r="E40" i="5"/>
  <c r="AB33" i="5"/>
  <c r="AA33" i="5"/>
  <c r="Z40" i="5"/>
  <c r="N40" i="5"/>
  <c r="H40" i="5"/>
  <c r="AB31" i="5"/>
  <c r="AA31" i="5"/>
  <c r="Z30" i="5"/>
  <c r="W30" i="5"/>
  <c r="Q30" i="5"/>
  <c r="N30" i="5"/>
  <c r="K30" i="5"/>
  <c r="H30" i="5"/>
  <c r="E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AB28" i="5"/>
  <c r="AA28" i="5"/>
  <c r="Z28" i="5"/>
  <c r="W28" i="5"/>
  <c r="T28" i="5"/>
  <c r="Q28" i="5"/>
  <c r="N28" i="5"/>
  <c r="K28" i="5"/>
  <c r="H28" i="5"/>
  <c r="AC28" i="5" s="1"/>
  <c r="AC29" i="5" s="1"/>
  <c r="E28" i="5"/>
  <c r="AB27" i="5"/>
  <c r="AA27" i="5"/>
  <c r="AC27" i="5"/>
  <c r="AB26" i="5"/>
  <c r="AA26" i="5"/>
  <c r="AC26" i="5"/>
  <c r="AB25" i="5"/>
  <c r="AA25" i="5"/>
  <c r="Z29" i="5"/>
  <c r="N29" i="5"/>
  <c r="AC25" i="5"/>
  <c r="AB24" i="5"/>
  <c r="AA24" i="5"/>
  <c r="AC24" i="5"/>
  <c r="AB23" i="5"/>
  <c r="AA23" i="5"/>
  <c r="T29" i="5"/>
  <c r="Q29" i="5"/>
  <c r="H29" i="5"/>
  <c r="AC23" i="5"/>
  <c r="Z22" i="5"/>
  <c r="W22" i="5"/>
  <c r="Q22" i="5"/>
  <c r="N22" i="5"/>
  <c r="K22" i="5"/>
  <c r="H22" i="5"/>
  <c r="E22" i="5"/>
  <c r="Y21" i="5"/>
  <c r="X21" i="5"/>
  <c r="V21" i="5"/>
  <c r="U21" i="5"/>
  <c r="S21" i="5"/>
  <c r="R21" i="5"/>
  <c r="P21" i="5"/>
  <c r="O21" i="5"/>
  <c r="M21" i="5"/>
  <c r="L21" i="5"/>
  <c r="J21" i="5"/>
  <c r="I21" i="5"/>
  <c r="G21" i="5"/>
  <c r="F21" i="5"/>
  <c r="D21" i="5"/>
  <c r="C21" i="5"/>
  <c r="AB20" i="5"/>
  <c r="AA20" i="5"/>
  <c r="AC20" i="5"/>
  <c r="AB19" i="5"/>
  <c r="AA19" i="5"/>
  <c r="AB18" i="5"/>
  <c r="AA18" i="5"/>
  <c r="AB17" i="5"/>
  <c r="AA17" i="5"/>
  <c r="AC17" i="5"/>
  <c r="AB16" i="5"/>
  <c r="AA16" i="5"/>
  <c r="AC16" i="5"/>
  <c r="AB15" i="5"/>
  <c r="AA15" i="5"/>
  <c r="AB14" i="5"/>
  <c r="AA14" i="5"/>
  <c r="AC14" i="5"/>
  <c r="AB13" i="5"/>
  <c r="AA13" i="5"/>
  <c r="AC13" i="5"/>
  <c r="AB12" i="5"/>
  <c r="AA12" i="5"/>
  <c r="AC12" i="5"/>
  <c r="AB11" i="5"/>
  <c r="AA11" i="5"/>
  <c r="AC11" i="5"/>
  <c r="AB10" i="5"/>
  <c r="AA10" i="5"/>
  <c r="AC10" i="5"/>
  <c r="AB9" i="5"/>
  <c r="AA9" i="5"/>
  <c r="AC9" i="5"/>
  <c r="AB8" i="5"/>
  <c r="AA8" i="5"/>
  <c r="Q21" i="5"/>
  <c r="AC8" i="5"/>
  <c r="AB7" i="5"/>
  <c r="AA7" i="5"/>
  <c r="N21" i="5"/>
  <c r="AB6" i="5"/>
  <c r="AA6" i="5"/>
  <c r="Z21" i="5"/>
  <c r="AC6" i="5"/>
  <c r="AB5" i="5"/>
  <c r="AA5" i="5"/>
  <c r="AA342" i="5"/>
  <c r="AA335" i="5"/>
  <c r="AB326" i="5"/>
  <c r="AA326" i="5"/>
  <c r="AB328" i="5"/>
  <c r="Y311" i="5"/>
  <c r="AA309" i="5"/>
  <c r="AA305" i="5"/>
  <c r="D311" i="5"/>
  <c r="F311" i="5"/>
  <c r="J311" i="5"/>
  <c r="P311" i="5"/>
  <c r="X311" i="5"/>
  <c r="AB301" i="5"/>
  <c r="L311" i="5"/>
  <c r="U311" i="5"/>
  <c r="AA261" i="5"/>
  <c r="AC263" i="5"/>
  <c r="F275" i="5"/>
  <c r="AA257" i="5"/>
  <c r="Y275" i="5"/>
  <c r="AB253" i="5"/>
  <c r="O275" i="5"/>
  <c r="I275" i="5"/>
  <c r="G275" i="5"/>
  <c r="J275" i="5"/>
  <c r="R243" i="5"/>
  <c r="C243" i="5"/>
  <c r="S243" i="5"/>
  <c r="X243" i="5"/>
  <c r="AB229" i="5"/>
  <c r="U243" i="5"/>
  <c r="I243" i="5"/>
  <c r="M243" i="5"/>
  <c r="Y221" i="5"/>
  <c r="AA199" i="5"/>
  <c r="AB186" i="5"/>
  <c r="AB170" i="5"/>
  <c r="AA157" i="5"/>
  <c r="AB144" i="5"/>
  <c r="V137" i="5"/>
  <c r="P137" i="5"/>
  <c r="AA135" i="5"/>
  <c r="AA137" i="5" s="1"/>
  <c r="AA188" i="5" s="1"/>
  <c r="AA123" i="5"/>
  <c r="L137" i="5"/>
  <c r="AA116" i="5"/>
  <c r="F137" i="5"/>
  <c r="F188" i="5"/>
  <c r="X137" i="5"/>
  <c r="X188" i="5" s="1"/>
  <c r="X344" i="5" s="1"/>
  <c r="G137" i="5"/>
  <c r="G188" i="5"/>
  <c r="R137" i="5"/>
  <c r="R188" i="5" s="1"/>
  <c r="R344" i="5" s="1"/>
  <c r="Y137" i="5"/>
  <c r="Y188" i="5" s="1"/>
  <c r="D137" i="5"/>
  <c r="C137" i="5"/>
  <c r="U137" i="5"/>
  <c r="U188" i="5" s="1"/>
  <c r="D188" i="5"/>
  <c r="AB98" i="5"/>
  <c r="AB78" i="5"/>
  <c r="AA71" i="5"/>
  <c r="AA58" i="5"/>
  <c r="C188" i="5"/>
  <c r="AA40" i="5"/>
  <c r="AB40" i="5"/>
  <c r="AA29" i="5"/>
  <c r="P188" i="5"/>
  <c r="AB29" i="5"/>
  <c r="V188" i="5"/>
  <c r="AC70" i="5"/>
  <c r="AC71" i="5" s="1"/>
  <c r="E123" i="5"/>
  <c r="AC120" i="5"/>
  <c r="H236" i="5"/>
  <c r="H243" i="5"/>
  <c r="AC231" i="5"/>
  <c r="AC267" i="5"/>
  <c r="E301" i="5"/>
  <c r="AC338" i="5"/>
  <c r="H21" i="5"/>
  <c r="T21" i="5"/>
  <c r="AB21" i="5"/>
  <c r="AC18" i="5"/>
  <c r="E29" i="5"/>
  <c r="AC39" i="5"/>
  <c r="H46" i="5"/>
  <c r="T46" i="5"/>
  <c r="AC52" i="5"/>
  <c r="AB157" i="5"/>
  <c r="E170" i="5"/>
  <c r="AC163" i="5"/>
  <c r="AC166" i="5"/>
  <c r="AC169" i="5"/>
  <c r="E186" i="5"/>
  <c r="AC178" i="5"/>
  <c r="Q186" i="5"/>
  <c r="AC179" i="5"/>
  <c r="T186" i="5"/>
  <c r="H195" i="5"/>
  <c r="T221" i="5"/>
  <c r="G221" i="5"/>
  <c r="AB195" i="5"/>
  <c r="AC197" i="5"/>
  <c r="AC217" i="5"/>
  <c r="AC227" i="5"/>
  <c r="T243" i="5"/>
  <c r="AC247" i="5"/>
  <c r="E249" i="5"/>
  <c r="AC255" i="5"/>
  <c r="E257" i="5"/>
  <c r="C275" i="5"/>
  <c r="Q301" i="5"/>
  <c r="AA301" i="5"/>
  <c r="AC293" i="5"/>
  <c r="AC307" i="5"/>
  <c r="AC309" i="5" s="1"/>
  <c r="W328" i="5"/>
  <c r="N328" i="5"/>
  <c r="AA328" i="5"/>
  <c r="K21" i="5"/>
  <c r="W21" i="5"/>
  <c r="AC5" i="5"/>
  <c r="AC7" i="5"/>
  <c r="AC15" i="5"/>
  <c r="E21" i="5"/>
  <c r="K29" i="5"/>
  <c r="W29" i="5"/>
  <c r="AC34" i="5"/>
  <c r="K46" i="5"/>
  <c r="W46" i="5"/>
  <c r="AC42" i="5"/>
  <c r="AA46" i="5"/>
  <c r="N53" i="5"/>
  <c r="Z53" i="5"/>
  <c r="AC55" i="5"/>
  <c r="H78" i="5"/>
  <c r="E98" i="5"/>
  <c r="E116" i="5"/>
  <c r="E135" i="5"/>
  <c r="J137" i="5"/>
  <c r="J188" i="5"/>
  <c r="S137" i="5"/>
  <c r="S188" i="5"/>
  <c r="E144" i="5"/>
  <c r="AC142" i="5"/>
  <c r="N149" i="5"/>
  <c r="AC146" i="5"/>
  <c r="E149" i="5"/>
  <c r="AC148" i="5"/>
  <c r="T170" i="5"/>
  <c r="N170" i="5"/>
  <c r="AC174" i="5"/>
  <c r="L188" i="5"/>
  <c r="W221" i="5"/>
  <c r="W195" i="5"/>
  <c r="AC193" i="5"/>
  <c r="C221" i="5"/>
  <c r="AC209" i="5"/>
  <c r="AC213" i="5"/>
  <c r="AC226" i="5"/>
  <c r="Z229" i="5"/>
  <c r="M275" i="5"/>
  <c r="U275" i="5"/>
  <c r="AB257" i="5"/>
  <c r="E261" i="5"/>
  <c r="AC281" i="5"/>
  <c r="AC284" i="5"/>
  <c r="M311" i="5"/>
  <c r="E305" i="5"/>
  <c r="AC303" i="5"/>
  <c r="AC305" i="5"/>
  <c r="Z309" i="5"/>
  <c r="AC320" i="5"/>
  <c r="Z335" i="5"/>
  <c r="AA21" i="5"/>
  <c r="AC19" i="5"/>
  <c r="AC31" i="5"/>
  <c r="AC33" i="5"/>
  <c r="AC35" i="5"/>
  <c r="AC43" i="5"/>
  <c r="AB46" i="5"/>
  <c r="AC48" i="5"/>
  <c r="AC53" i="5" s="1"/>
  <c r="Q53" i="5"/>
  <c r="N58" i="5"/>
  <c r="Z58" i="5"/>
  <c r="AC56" i="5"/>
  <c r="H67" i="5"/>
  <c r="AC61" i="5"/>
  <c r="AC64" i="5"/>
  <c r="AA67" i="5"/>
  <c r="E71" i="5"/>
  <c r="T78" i="5"/>
  <c r="AC77" i="5"/>
  <c r="E78" i="5"/>
  <c r="T98" i="5"/>
  <c r="AC102" i="5"/>
  <c r="AC105" i="5"/>
  <c r="AC108" i="5"/>
  <c r="AC111" i="5"/>
  <c r="AC125" i="5"/>
  <c r="Z135" i="5"/>
  <c r="AC133" i="5"/>
  <c r="O137" i="5"/>
  <c r="O188" i="5"/>
  <c r="AA149" i="5"/>
  <c r="K157" i="5"/>
  <c r="W157" i="5"/>
  <c r="AC151" i="5"/>
  <c r="N157" i="5"/>
  <c r="AC153" i="5"/>
  <c r="E157" i="5"/>
  <c r="AC156" i="5"/>
  <c r="W161" i="5"/>
  <c r="AC161" i="5" s="1"/>
  <c r="AC159" i="5"/>
  <c r="AA161" i="5"/>
  <c r="K170" i="5"/>
  <c r="W170" i="5"/>
  <c r="AA170" i="5"/>
  <c r="AC180" i="5"/>
  <c r="AA186" i="5"/>
  <c r="AA195" i="5"/>
  <c r="AC219" i="5"/>
  <c r="AA229" i="5"/>
  <c r="D243" i="5"/>
  <c r="V275" i="5"/>
  <c r="AB249" i="5"/>
  <c r="I311" i="5"/>
  <c r="V311" i="5"/>
  <c r="AB309" i="5"/>
  <c r="K328" i="5"/>
  <c r="AC316" i="5"/>
  <c r="W326" i="5"/>
  <c r="Q335" i="5"/>
  <c r="AC340" i="5"/>
  <c r="AB67" i="5"/>
  <c r="AC76" i="5"/>
  <c r="AC78" i="5"/>
  <c r="AC80" i="5"/>
  <c r="AC96" i="5"/>
  <c r="AC101" i="5"/>
  <c r="AC132" i="5"/>
  <c r="T149" i="5"/>
  <c r="AB161" i="5"/>
  <c r="Z195" i="5"/>
  <c r="Z221" i="5"/>
  <c r="N199" i="5"/>
  <c r="N221" i="5"/>
  <c r="AC198" i="5"/>
  <c r="E199" i="5"/>
  <c r="AC205" i="5"/>
  <c r="K229" i="5"/>
  <c r="AC228" i="5"/>
  <c r="F243" i="5"/>
  <c r="W236" i="5"/>
  <c r="W243" i="5"/>
  <c r="AC233" i="5"/>
  <c r="AA236" i="5"/>
  <c r="AC242" i="5"/>
  <c r="D275" i="5"/>
  <c r="E253" i="5"/>
  <c r="AC253" i="5"/>
  <c r="C311" i="5"/>
  <c r="AA290" i="5"/>
  <c r="AC294" i="5"/>
  <c r="AC301" i="5" s="1"/>
  <c r="AB305" i="5"/>
  <c r="N309" i="5"/>
  <c r="AC331" i="5"/>
  <c r="AC334" i="5"/>
  <c r="N342" i="5"/>
  <c r="AC339" i="5"/>
  <c r="AB342" i="5"/>
  <c r="AC60" i="5"/>
  <c r="T67" i="5"/>
  <c r="E67" i="5"/>
  <c r="AB71" i="5"/>
  <c r="K78" i="5"/>
  <c r="W78" i="5"/>
  <c r="AA78" i="5"/>
  <c r="AC92" i="5"/>
  <c r="AA98" i="5"/>
  <c r="H116" i="5"/>
  <c r="T116" i="5"/>
  <c r="AB116" i="5"/>
  <c r="AC113" i="5"/>
  <c r="AC118" i="5"/>
  <c r="H135" i="5"/>
  <c r="T135" i="5"/>
  <c r="AB135" i="5"/>
  <c r="AC128" i="5"/>
  <c r="I137" i="5"/>
  <c r="I188" i="5"/>
  <c r="M137" i="5"/>
  <c r="M188" i="5"/>
  <c r="N144" i="5"/>
  <c r="Z144" i="5"/>
  <c r="AC143" i="5"/>
  <c r="H149" i="5"/>
  <c r="AC182" i="5"/>
  <c r="AC201" i="5"/>
  <c r="V243" i="5"/>
  <c r="N236" i="5"/>
  <c r="N243" i="5" s="1"/>
  <c r="N344" i="5" s="1"/>
  <c r="E236" i="5"/>
  <c r="AB236" i="5"/>
  <c r="AA253" i="5"/>
  <c r="W261" i="5"/>
  <c r="AC259" i="5"/>
  <c r="AB261" i="5"/>
  <c r="K311" i="5"/>
  <c r="AC288" i="5"/>
  <c r="AC290" i="5" s="1"/>
  <c r="AB290" i="5"/>
  <c r="E328" i="5"/>
  <c r="H328" i="5"/>
  <c r="H335" i="5"/>
  <c r="T335" i="5"/>
  <c r="L221" i="5"/>
  <c r="P221" i="5"/>
  <c r="E229" i="5"/>
  <c r="Q229" i="5"/>
  <c r="Q243" i="5" s="1"/>
  <c r="W249" i="5"/>
  <c r="W275" i="5" s="1"/>
  <c r="AA249" i="5"/>
  <c r="L275" i="5"/>
  <c r="P275" i="5"/>
  <c r="X275" i="5"/>
  <c r="AC251" i="5"/>
  <c r="AC265" i="5"/>
  <c r="G311" i="5"/>
  <c r="O311" i="5"/>
  <c r="N301" i="5"/>
  <c r="AC296" i="5"/>
  <c r="H305" i="5"/>
  <c r="T305" i="5"/>
  <c r="T311" i="5" s="1"/>
  <c r="AC323" i="5"/>
  <c r="AC326" i="5" s="1"/>
  <c r="AC328" i="5" s="1"/>
  <c r="AC335" i="5"/>
  <c r="N311" i="5"/>
  <c r="AB311" i="5"/>
  <c r="AC269" i="5"/>
  <c r="E188" i="5"/>
  <c r="E137" i="5"/>
  <c r="AC98" i="5"/>
  <c r="AC46" i="5"/>
  <c r="L344" i="5"/>
  <c r="U344" i="5"/>
  <c r="AC229" i="5"/>
  <c r="AC186" i="5"/>
  <c r="E243" i="5"/>
  <c r="AB137" i="5"/>
  <c r="AB188" i="5" s="1"/>
  <c r="AC67" i="5"/>
  <c r="AA311" i="5"/>
  <c r="AC40" i="5"/>
  <c r="AC144" i="5"/>
  <c r="H221" i="5"/>
  <c r="AC236" i="5"/>
  <c r="AC243" i="5"/>
  <c r="AA275" i="5"/>
  <c r="AC199" i="5"/>
  <c r="AC116" i="5"/>
  <c r="AC135" i="5"/>
  <c r="AC58" i="5"/>
  <c r="AC342" i="5"/>
  <c r="T137" i="5"/>
  <c r="T188" i="5" s="1"/>
  <c r="AB275" i="5"/>
  <c r="AC157" i="5"/>
  <c r="AC311" i="5"/>
  <c r="AC149" i="5"/>
  <c r="AC21" i="5"/>
  <c r="AC249" i="5"/>
  <c r="E275" i="5"/>
  <c r="AC170" i="5"/>
  <c r="T271" i="5"/>
  <c r="AC271" i="5"/>
  <c r="AC270" i="5"/>
  <c r="T275" i="5"/>
  <c r="T344" i="5" s="1"/>
  <c r="Z309" i="4"/>
  <c r="W309" i="4"/>
  <c r="Q309" i="4"/>
  <c r="N309" i="4"/>
  <c r="K309" i="4"/>
  <c r="H309" i="4"/>
  <c r="E309" i="4"/>
  <c r="Z308" i="4"/>
  <c r="Y308" i="4"/>
  <c r="X308" i="4"/>
  <c r="W308" i="4"/>
  <c r="V308" i="4"/>
  <c r="U308" i="4"/>
  <c r="T308" i="4"/>
  <c r="S308" i="4"/>
  <c r="R308" i="4"/>
  <c r="Q308" i="4"/>
  <c r="P308" i="4"/>
  <c r="O308" i="4"/>
  <c r="N308" i="4"/>
  <c r="M308" i="4"/>
  <c r="L308" i="4"/>
  <c r="K308" i="4"/>
  <c r="J308" i="4"/>
  <c r="I308" i="4"/>
  <c r="H308" i="4"/>
  <c r="G308" i="4"/>
  <c r="F308" i="4"/>
  <c r="E308" i="4"/>
  <c r="D308" i="4"/>
  <c r="C308" i="4"/>
  <c r="AA308" i="4" s="1"/>
  <c r="Z303" i="4"/>
  <c r="W303" i="4"/>
  <c r="Q303" i="4"/>
  <c r="N303" i="4"/>
  <c r="K303" i="4"/>
  <c r="H303" i="4"/>
  <c r="E303" i="4"/>
  <c r="Z302" i="4"/>
  <c r="W302" i="4"/>
  <c r="Q302" i="4"/>
  <c r="N302" i="4"/>
  <c r="K302" i="4"/>
  <c r="H302" i="4"/>
  <c r="E302" i="4"/>
  <c r="Z301" i="4"/>
  <c r="Y301" i="4"/>
  <c r="X301" i="4"/>
  <c r="W301" i="4"/>
  <c r="V301" i="4"/>
  <c r="U301" i="4"/>
  <c r="T301" i="4"/>
  <c r="S301" i="4"/>
  <c r="R301" i="4"/>
  <c r="Q301" i="4"/>
  <c r="P301" i="4"/>
  <c r="O301" i="4"/>
  <c r="N301" i="4"/>
  <c r="M301" i="4"/>
  <c r="L301" i="4"/>
  <c r="K301" i="4"/>
  <c r="J301" i="4"/>
  <c r="I301" i="4"/>
  <c r="H301" i="4"/>
  <c r="G301" i="4"/>
  <c r="F301" i="4"/>
  <c r="E301" i="4"/>
  <c r="D301" i="4"/>
  <c r="C301" i="4"/>
  <c r="Z297" i="4"/>
  <c r="W297" i="4"/>
  <c r="Q297" i="4"/>
  <c r="N297" i="4"/>
  <c r="K297" i="4"/>
  <c r="H297" i="4"/>
  <c r="E297" i="4"/>
  <c r="AC293" i="4"/>
  <c r="AB293" i="4"/>
  <c r="AA293" i="4"/>
  <c r="Z293" i="4"/>
  <c r="Z295" i="4"/>
  <c r="Y293" i="4"/>
  <c r="Y295" i="4" s="1"/>
  <c r="X293" i="4"/>
  <c r="X295" i="4"/>
  <c r="W293" i="4"/>
  <c r="W295" i="4" s="1"/>
  <c r="V293" i="4"/>
  <c r="V295" i="4"/>
  <c r="U293" i="4"/>
  <c r="U295" i="4" s="1"/>
  <c r="T293" i="4"/>
  <c r="T295" i="4"/>
  <c r="S293" i="4"/>
  <c r="S295" i="4" s="1"/>
  <c r="R293" i="4"/>
  <c r="R295" i="4"/>
  <c r="Q293" i="4"/>
  <c r="Q295" i="4" s="1"/>
  <c r="Q310" i="4" s="1"/>
  <c r="P293" i="4"/>
  <c r="P295" i="4"/>
  <c r="O293" i="4"/>
  <c r="O295" i="4" s="1"/>
  <c r="N293" i="4"/>
  <c r="N295" i="4"/>
  <c r="M293" i="4"/>
  <c r="M295" i="4" s="1"/>
  <c r="L293" i="4"/>
  <c r="L295" i="4"/>
  <c r="K293" i="4"/>
  <c r="K295" i="4" s="1"/>
  <c r="J293" i="4"/>
  <c r="J295" i="4"/>
  <c r="I293" i="4"/>
  <c r="I295" i="4" s="1"/>
  <c r="I310" i="4" s="1"/>
  <c r="H293" i="4"/>
  <c r="H295" i="4"/>
  <c r="G293" i="4"/>
  <c r="G295" i="4" s="1"/>
  <c r="F293" i="4"/>
  <c r="F295" i="4"/>
  <c r="E293" i="4"/>
  <c r="E295" i="4" s="1"/>
  <c r="D293" i="4"/>
  <c r="D295" i="4"/>
  <c r="C293" i="4"/>
  <c r="C295" i="4" s="1"/>
  <c r="Z288" i="4"/>
  <c r="W288" i="4"/>
  <c r="Q288" i="4"/>
  <c r="N288" i="4"/>
  <c r="K288" i="4"/>
  <c r="H288" i="4"/>
  <c r="E288" i="4"/>
  <c r="Z286" i="4"/>
  <c r="W286" i="4"/>
  <c r="Q286" i="4"/>
  <c r="N286" i="4"/>
  <c r="K286" i="4"/>
  <c r="H286" i="4"/>
  <c r="E286" i="4"/>
  <c r="Z284" i="4"/>
  <c r="W284" i="4"/>
  <c r="Q284" i="4"/>
  <c r="N284" i="4"/>
  <c r="K284" i="4"/>
  <c r="H284" i="4"/>
  <c r="E284" i="4"/>
  <c r="Z282" i="4"/>
  <c r="W282" i="4"/>
  <c r="Q282" i="4"/>
  <c r="K282" i="4"/>
  <c r="AC275" i="4"/>
  <c r="Y275" i="4"/>
  <c r="X275" i="4"/>
  <c r="V275" i="4"/>
  <c r="U275" i="4"/>
  <c r="T275" i="4"/>
  <c r="P275" i="4"/>
  <c r="O275" i="4"/>
  <c r="M275" i="4"/>
  <c r="L275" i="4"/>
  <c r="J275" i="4"/>
  <c r="I275" i="4"/>
  <c r="G275" i="4"/>
  <c r="F275" i="4"/>
  <c r="D275" i="4"/>
  <c r="C275" i="4"/>
  <c r="AA275" i="4" s="1"/>
  <c r="Z272" i="4"/>
  <c r="Z275" i="4" s="1"/>
  <c r="Z279" i="4" s="1"/>
  <c r="W272" i="4"/>
  <c r="W275" i="4" s="1"/>
  <c r="Q272" i="4"/>
  <c r="Q275" i="4"/>
  <c r="N272" i="4"/>
  <c r="N275" i="4" s="1"/>
  <c r="N279" i="4" s="1"/>
  <c r="K272" i="4"/>
  <c r="K275" i="4" s="1"/>
  <c r="H272" i="4"/>
  <c r="H275" i="4"/>
  <c r="E272" i="4"/>
  <c r="E275" i="4" s="1"/>
  <c r="E279" i="4" s="1"/>
  <c r="AC271" i="4"/>
  <c r="Z271" i="4"/>
  <c r="Y271" i="4"/>
  <c r="X271" i="4"/>
  <c r="X279" i="4"/>
  <c r="W271" i="4"/>
  <c r="V271" i="4"/>
  <c r="U271" i="4"/>
  <c r="T271" i="4"/>
  <c r="S271" i="4"/>
  <c r="R271" i="4"/>
  <c r="Q271" i="4"/>
  <c r="P271" i="4"/>
  <c r="P279" i="4"/>
  <c r="O271" i="4"/>
  <c r="N271" i="4"/>
  <c r="M271" i="4"/>
  <c r="L271" i="4"/>
  <c r="K271" i="4"/>
  <c r="J271" i="4"/>
  <c r="J279" i="4" s="1"/>
  <c r="I271" i="4"/>
  <c r="H271" i="4"/>
  <c r="G271" i="4"/>
  <c r="F271" i="4"/>
  <c r="E271" i="4"/>
  <c r="D271" i="4"/>
  <c r="C271" i="4"/>
  <c r="Z268" i="4"/>
  <c r="W268" i="4"/>
  <c r="Q268" i="4"/>
  <c r="N268" i="4"/>
  <c r="K268" i="4"/>
  <c r="H268" i="4"/>
  <c r="E268" i="4"/>
  <c r="AC267" i="4"/>
  <c r="AB267" i="4"/>
  <c r="AA267" i="4"/>
  <c r="Z267" i="4"/>
  <c r="Y267" i="4"/>
  <c r="Y279" i="4" s="1"/>
  <c r="X267" i="4"/>
  <c r="W267" i="4"/>
  <c r="W279" i="4" s="1"/>
  <c r="V267" i="4"/>
  <c r="V279" i="4" s="1"/>
  <c r="V310" i="4" s="1"/>
  <c r="U267" i="4"/>
  <c r="T267" i="4"/>
  <c r="T279" i="4" s="1"/>
  <c r="T310" i="4" s="1"/>
  <c r="S267" i="4"/>
  <c r="S279" i="4" s="1"/>
  <c r="R267" i="4"/>
  <c r="R279" i="4" s="1"/>
  <c r="R310" i="4" s="1"/>
  <c r="Q267" i="4"/>
  <c r="P267" i="4"/>
  <c r="O267" i="4"/>
  <c r="O279" i="4" s="1"/>
  <c r="N267" i="4"/>
  <c r="M267" i="4"/>
  <c r="L267" i="4"/>
  <c r="L279" i="4" s="1"/>
  <c r="L310" i="4" s="1"/>
  <c r="K267" i="4"/>
  <c r="K279" i="4" s="1"/>
  <c r="J267" i="4"/>
  <c r="I267" i="4"/>
  <c r="H267" i="4"/>
  <c r="H279" i="4" s="1"/>
  <c r="H310" i="4" s="1"/>
  <c r="G267" i="4"/>
  <c r="G279" i="4" s="1"/>
  <c r="F267" i="4"/>
  <c r="F279" i="4" s="1"/>
  <c r="E267" i="4"/>
  <c r="D267" i="4"/>
  <c r="C267" i="4"/>
  <c r="Z230" i="4"/>
  <c r="W230" i="4"/>
  <c r="Q230" i="4"/>
  <c r="N230" i="4"/>
  <c r="K230" i="4"/>
  <c r="H230" i="4"/>
  <c r="E230" i="4"/>
  <c r="Y229" i="4"/>
  <c r="X229" i="4"/>
  <c r="Z229" i="4" s="1"/>
  <c r="W229" i="4"/>
  <c r="V229" i="4"/>
  <c r="U229" i="4"/>
  <c r="Q229" i="4"/>
  <c r="P229" i="4"/>
  <c r="O229" i="4"/>
  <c r="N229" i="4"/>
  <c r="AC229" i="4" s="1"/>
  <c r="M229" i="4"/>
  <c r="L229" i="4"/>
  <c r="K229" i="4"/>
  <c r="J229" i="4"/>
  <c r="I229" i="4"/>
  <c r="H229" i="4"/>
  <c r="G229" i="4"/>
  <c r="F229" i="4"/>
  <c r="E229" i="4"/>
  <c r="D229" i="4"/>
  <c r="Z226" i="4"/>
  <c r="W226" i="4"/>
  <c r="Q226" i="4"/>
  <c r="N226" i="4"/>
  <c r="K226" i="4"/>
  <c r="H226" i="4"/>
  <c r="E226" i="4"/>
  <c r="Z225" i="4"/>
  <c r="Y225" i="4"/>
  <c r="X225" i="4"/>
  <c r="W225" i="4"/>
  <c r="V225" i="4"/>
  <c r="U225" i="4"/>
  <c r="Q225" i="4"/>
  <c r="P225" i="4"/>
  <c r="O225" i="4"/>
  <c r="N225" i="4"/>
  <c r="M225" i="4"/>
  <c r="L225" i="4"/>
  <c r="K225" i="4"/>
  <c r="J225" i="4"/>
  <c r="I225" i="4"/>
  <c r="H225" i="4"/>
  <c r="G225" i="4"/>
  <c r="F225" i="4"/>
  <c r="AA225" i="4" s="1"/>
  <c r="E225" i="4"/>
  <c r="D225" i="4"/>
  <c r="Z223" i="4"/>
  <c r="W223" i="4"/>
  <c r="Q223" i="4"/>
  <c r="N223" i="4"/>
  <c r="K223" i="4"/>
  <c r="H223" i="4"/>
  <c r="E223" i="4"/>
  <c r="Z222" i="4"/>
  <c r="Y222" i="4"/>
  <c r="X222" i="4"/>
  <c r="W222" i="4"/>
  <c r="V222" i="4"/>
  <c r="U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D222" i="4"/>
  <c r="Z219" i="4"/>
  <c r="W219" i="4"/>
  <c r="Q219" i="4"/>
  <c r="N219" i="4"/>
  <c r="K219" i="4"/>
  <c r="H219" i="4"/>
  <c r="E219" i="4"/>
  <c r="Z218" i="4"/>
  <c r="Y218" i="4"/>
  <c r="X218" i="4"/>
  <c r="X242" i="4" s="1"/>
  <c r="W218" i="4"/>
  <c r="W242" i="4" s="1"/>
  <c r="V218" i="4"/>
  <c r="V242" i="4" s="1"/>
  <c r="U218" i="4"/>
  <c r="T218" i="4"/>
  <c r="T242" i="4" s="1"/>
  <c r="S218" i="4"/>
  <c r="S242" i="4" s="1"/>
  <c r="R218" i="4"/>
  <c r="R242" i="4" s="1"/>
  <c r="Q218" i="4"/>
  <c r="Q242" i="4" s="1"/>
  <c r="P218" i="4"/>
  <c r="P242" i="4" s="1"/>
  <c r="O218" i="4"/>
  <c r="O242" i="4" s="1"/>
  <c r="N218" i="4"/>
  <c r="M218" i="4"/>
  <c r="M242" i="4" s="1"/>
  <c r="L218" i="4"/>
  <c r="L242" i="4" s="1"/>
  <c r="K218" i="4"/>
  <c r="K242" i="4" s="1"/>
  <c r="J218" i="4"/>
  <c r="I218" i="4"/>
  <c r="I242" i="4" s="1"/>
  <c r="H218" i="4"/>
  <c r="H242" i="4" s="1"/>
  <c r="G218" i="4"/>
  <c r="G242" i="4" s="1"/>
  <c r="F218" i="4"/>
  <c r="E218" i="4"/>
  <c r="E242" i="4" s="1"/>
  <c r="D218" i="4"/>
  <c r="D242" i="4" s="1"/>
  <c r="Z215" i="4"/>
  <c r="W215" i="4"/>
  <c r="Q215" i="4"/>
  <c r="N215" i="4"/>
  <c r="K215" i="4"/>
  <c r="H215" i="4"/>
  <c r="E215" i="4"/>
  <c r="Z214" i="4"/>
  <c r="W214" i="4"/>
  <c r="Q214" i="4"/>
  <c r="N214" i="4"/>
  <c r="K214" i="4"/>
  <c r="H214" i="4"/>
  <c r="E214" i="4"/>
  <c r="AB206" i="4"/>
  <c r="AA206" i="4"/>
  <c r="Z206" i="4"/>
  <c r="W206" i="4"/>
  <c r="T206" i="4"/>
  <c r="Q206" i="4"/>
  <c r="N206" i="4"/>
  <c r="K206" i="4"/>
  <c r="H206" i="4"/>
  <c r="AC206" i="4"/>
  <c r="E206" i="4"/>
  <c r="AB205" i="4"/>
  <c r="AA205" i="4"/>
  <c r="Z205" i="4"/>
  <c r="W205" i="4"/>
  <c r="T205" i="4"/>
  <c r="Q205" i="4"/>
  <c r="N205" i="4"/>
  <c r="K205" i="4"/>
  <c r="H205" i="4"/>
  <c r="E205" i="4"/>
  <c r="AC205" i="4"/>
  <c r="Z204" i="4"/>
  <c r="W204" i="4"/>
  <c r="Q204" i="4"/>
  <c r="N204" i="4"/>
  <c r="K204" i="4"/>
  <c r="H204" i="4"/>
  <c r="E204" i="4"/>
  <c r="AC203" i="4"/>
  <c r="Z203" i="4"/>
  <c r="Y203" i="4"/>
  <c r="X203" i="4"/>
  <c r="W203" i="4"/>
  <c r="W212" i="4" s="1"/>
  <c r="V203" i="4"/>
  <c r="U203" i="4"/>
  <c r="T203" i="4"/>
  <c r="S203" i="4"/>
  <c r="R203" i="4"/>
  <c r="Q203" i="4"/>
  <c r="P203" i="4"/>
  <c r="O203" i="4"/>
  <c r="O212" i="4" s="1"/>
  <c r="N203" i="4"/>
  <c r="M203" i="4"/>
  <c r="L203" i="4"/>
  <c r="K203" i="4"/>
  <c r="J203" i="4"/>
  <c r="I203" i="4"/>
  <c r="H203" i="4"/>
  <c r="G203" i="4"/>
  <c r="G212" i="4" s="1"/>
  <c r="F203" i="4"/>
  <c r="E203" i="4"/>
  <c r="D203" i="4"/>
  <c r="C203" i="4"/>
  <c r="Z199" i="4"/>
  <c r="W199" i="4"/>
  <c r="Q199" i="4"/>
  <c r="N199" i="4"/>
  <c r="K199" i="4"/>
  <c r="H199" i="4"/>
  <c r="E199" i="4"/>
  <c r="AC198" i="4"/>
  <c r="Z198" i="4"/>
  <c r="Y198" i="4"/>
  <c r="X198" i="4"/>
  <c r="X212" i="4"/>
  <c r="W198" i="4"/>
  <c r="V198" i="4"/>
  <c r="U198" i="4"/>
  <c r="T198" i="4"/>
  <c r="T212" i="4"/>
  <c r="S198" i="4"/>
  <c r="S212" i="4"/>
  <c r="R198" i="4"/>
  <c r="Q198" i="4"/>
  <c r="P198" i="4"/>
  <c r="P212" i="4"/>
  <c r="O198" i="4"/>
  <c r="N198" i="4"/>
  <c r="M198" i="4"/>
  <c r="L198" i="4"/>
  <c r="L212" i="4"/>
  <c r="K198" i="4"/>
  <c r="K212" i="4"/>
  <c r="J198" i="4"/>
  <c r="I198" i="4"/>
  <c r="H198" i="4"/>
  <c r="H212" i="4"/>
  <c r="G198" i="4"/>
  <c r="F198" i="4"/>
  <c r="E198" i="4"/>
  <c r="D198" i="4"/>
  <c r="D212" i="4"/>
  <c r="C198" i="4"/>
  <c r="Z194" i="4"/>
  <c r="W194" i="4"/>
  <c r="Q194" i="4"/>
  <c r="N194" i="4"/>
  <c r="K194" i="4"/>
  <c r="H194" i="4"/>
  <c r="E194" i="4"/>
  <c r="S191" i="4"/>
  <c r="R191" i="4"/>
  <c r="Z190" i="4"/>
  <c r="W190" i="4"/>
  <c r="Q190" i="4"/>
  <c r="N190" i="4"/>
  <c r="K190" i="4"/>
  <c r="H190" i="4"/>
  <c r="E190" i="4"/>
  <c r="Z186" i="4"/>
  <c r="W186" i="4"/>
  <c r="Q186" i="4"/>
  <c r="N186" i="4"/>
  <c r="K186" i="4"/>
  <c r="H186" i="4"/>
  <c r="E186" i="4"/>
  <c r="Z182" i="4"/>
  <c r="W182" i="4"/>
  <c r="Q182" i="4"/>
  <c r="N182" i="4"/>
  <c r="K182" i="4"/>
  <c r="H182" i="4"/>
  <c r="E182" i="4"/>
  <c r="Z180" i="4"/>
  <c r="W180" i="4"/>
  <c r="Q180" i="4"/>
  <c r="N180" i="4"/>
  <c r="K180" i="4"/>
  <c r="H180" i="4"/>
  <c r="E180" i="4"/>
  <c r="Z178" i="4"/>
  <c r="W178" i="4"/>
  <c r="Q178" i="4"/>
  <c r="N178" i="4"/>
  <c r="K178" i="4"/>
  <c r="H178" i="4"/>
  <c r="E178" i="4"/>
  <c r="Z176" i="4"/>
  <c r="W176" i="4"/>
  <c r="Q176" i="4"/>
  <c r="N176" i="4"/>
  <c r="K176" i="4"/>
  <c r="H176" i="4"/>
  <c r="E176" i="4"/>
  <c r="Z174" i="4"/>
  <c r="W174" i="4"/>
  <c r="Q174" i="4"/>
  <c r="N174" i="4"/>
  <c r="K174" i="4"/>
  <c r="H174" i="4"/>
  <c r="E174" i="4"/>
  <c r="Z171" i="4"/>
  <c r="Y171" i="4"/>
  <c r="X171" i="4"/>
  <c r="W171" i="4"/>
  <c r="V171" i="4"/>
  <c r="U171" i="4"/>
  <c r="T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AB171" i="4" s="1"/>
  <c r="C171" i="4"/>
  <c r="Z168" i="4"/>
  <c r="W168" i="4"/>
  <c r="Q168" i="4"/>
  <c r="N168" i="4"/>
  <c r="K168" i="4"/>
  <c r="H168" i="4"/>
  <c r="E168" i="4"/>
  <c r="Z167" i="4"/>
  <c r="Y167" i="4"/>
  <c r="Y191" i="4" s="1"/>
  <c r="X167" i="4"/>
  <c r="X191" i="4"/>
  <c r="W167" i="4"/>
  <c r="V167" i="4"/>
  <c r="V191" i="4"/>
  <c r="U167" i="4"/>
  <c r="U191" i="4" s="1"/>
  <c r="T167" i="4"/>
  <c r="T191" i="4"/>
  <c r="Q167" i="4"/>
  <c r="P167" i="4"/>
  <c r="O167" i="4"/>
  <c r="O191" i="4"/>
  <c r="N167" i="4"/>
  <c r="M167" i="4"/>
  <c r="M191" i="4" s="1"/>
  <c r="L167" i="4"/>
  <c r="K167" i="4"/>
  <c r="J167" i="4"/>
  <c r="J191" i="4" s="1"/>
  <c r="I167" i="4"/>
  <c r="I191" i="4"/>
  <c r="H167" i="4"/>
  <c r="G167" i="4"/>
  <c r="G191" i="4"/>
  <c r="F167" i="4"/>
  <c r="F191" i="4" s="1"/>
  <c r="E167" i="4"/>
  <c r="D167" i="4"/>
  <c r="C167" i="4"/>
  <c r="C191" i="4" s="1"/>
  <c r="Z165" i="4"/>
  <c r="Z191" i="4" s="1"/>
  <c r="W165" i="4"/>
  <c r="W191" i="4"/>
  <c r="N165" i="4"/>
  <c r="K165" i="4"/>
  <c r="K191" i="4" s="1"/>
  <c r="Z161" i="4"/>
  <c r="W161" i="4"/>
  <c r="Q161" i="4"/>
  <c r="N161" i="4"/>
  <c r="K161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W149" i="4"/>
  <c r="Q149" i="4"/>
  <c r="N149" i="4"/>
  <c r="K149" i="4"/>
  <c r="H149" i="4"/>
  <c r="E149" i="4"/>
  <c r="Z145" i="4"/>
  <c r="W145" i="4"/>
  <c r="Q145" i="4"/>
  <c r="N145" i="4"/>
  <c r="K145" i="4"/>
  <c r="H145" i="4"/>
  <c r="Z143" i="4"/>
  <c r="W143" i="4"/>
  <c r="Q143" i="4"/>
  <c r="N143" i="4"/>
  <c r="K143" i="4"/>
  <c r="H143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Z135" i="4"/>
  <c r="W135" i="4"/>
  <c r="Q135" i="4"/>
  <c r="N135" i="4"/>
  <c r="K135" i="4"/>
  <c r="H135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Z132" i="4"/>
  <c r="W132" i="4"/>
  <c r="Q132" i="4"/>
  <c r="N132" i="4"/>
  <c r="K132" i="4"/>
  <c r="H132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Z127" i="4"/>
  <c r="W127" i="4"/>
  <c r="Q127" i="4"/>
  <c r="N127" i="4"/>
  <c r="K127" i="4"/>
  <c r="H127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Z122" i="4"/>
  <c r="W122" i="4"/>
  <c r="Q122" i="4"/>
  <c r="N122" i="4"/>
  <c r="K122" i="4"/>
  <c r="H122" i="4"/>
  <c r="E122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W117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AC104" i="4"/>
  <c r="AC116" i="4" s="1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AC100" i="4"/>
  <c r="AB100" i="4"/>
  <c r="AB116" i="4" s="1"/>
  <c r="AA100" i="4"/>
  <c r="AA116" i="4" s="1"/>
  <c r="Z100" i="4"/>
  <c r="Y100" i="4"/>
  <c r="X100" i="4"/>
  <c r="W100" i="4"/>
  <c r="V100" i="4"/>
  <c r="U100" i="4"/>
  <c r="U116" i="4" s="1"/>
  <c r="U162" i="4" s="1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Z88" i="4"/>
  <c r="W88" i="4"/>
  <c r="Q88" i="4"/>
  <c r="N88" i="4"/>
  <c r="K88" i="4"/>
  <c r="H88" i="4"/>
  <c r="E88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Z71" i="4"/>
  <c r="W71" i="4"/>
  <c r="Q71" i="4"/>
  <c r="N71" i="4"/>
  <c r="K71" i="4"/>
  <c r="H71" i="4"/>
  <c r="E71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Z62" i="4"/>
  <c r="W62" i="4"/>
  <c r="Q62" i="4"/>
  <c r="N62" i="4"/>
  <c r="K62" i="4"/>
  <c r="H62" i="4"/>
  <c r="E62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Z59" i="4"/>
  <c r="W59" i="4"/>
  <c r="Q59" i="4"/>
  <c r="N59" i="4"/>
  <c r="K59" i="4"/>
  <c r="H59" i="4"/>
  <c r="E59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Z53" i="4"/>
  <c r="W53" i="4"/>
  <c r="Q53" i="4"/>
  <c r="N53" i="4"/>
  <c r="K53" i="4"/>
  <c r="H53" i="4"/>
  <c r="E53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Z48" i="4"/>
  <c r="W48" i="4"/>
  <c r="Q48" i="4"/>
  <c r="N48" i="4"/>
  <c r="K48" i="4"/>
  <c r="H48" i="4"/>
  <c r="E48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Z37" i="4"/>
  <c r="W37" i="4"/>
  <c r="Q37" i="4"/>
  <c r="N37" i="4"/>
  <c r="K37" i="4"/>
  <c r="H37" i="4"/>
  <c r="E37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Z28" i="4"/>
  <c r="W28" i="4"/>
  <c r="Q28" i="4"/>
  <c r="N28" i="4"/>
  <c r="K28" i="4"/>
  <c r="H28" i="4"/>
  <c r="E28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Z21" i="4"/>
  <c r="W21" i="4"/>
  <c r="Q21" i="4"/>
  <c r="N21" i="4"/>
  <c r="K21" i="4"/>
  <c r="H21" i="4"/>
  <c r="E21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AB275" i="4"/>
  <c r="I279" i="4"/>
  <c r="M279" i="4"/>
  <c r="Q279" i="4"/>
  <c r="U279" i="4"/>
  <c r="AA271" i="4"/>
  <c r="AB271" i="4"/>
  <c r="AB229" i="4"/>
  <c r="AA229" i="4"/>
  <c r="AB225" i="4"/>
  <c r="AC225" i="4"/>
  <c r="AA222" i="4"/>
  <c r="AC222" i="4"/>
  <c r="AB222" i="4"/>
  <c r="AA218" i="4"/>
  <c r="AC218" i="4"/>
  <c r="AA203" i="4"/>
  <c r="AB203" i="4"/>
  <c r="J212" i="4"/>
  <c r="R212" i="4"/>
  <c r="Z212" i="4"/>
  <c r="E212" i="4"/>
  <c r="I212" i="4"/>
  <c r="M212" i="4"/>
  <c r="Q212" i="4"/>
  <c r="U212" i="4"/>
  <c r="Y212" i="4"/>
  <c r="F212" i="4"/>
  <c r="N212" i="4"/>
  <c r="V212" i="4"/>
  <c r="D191" i="4"/>
  <c r="H191" i="4"/>
  <c r="L191" i="4"/>
  <c r="P191" i="4"/>
  <c r="AA171" i="4"/>
  <c r="AC171" i="4"/>
  <c r="AC167" i="4"/>
  <c r="N191" i="4"/>
  <c r="E191" i="4"/>
  <c r="Q191" i="4"/>
  <c r="E116" i="4"/>
  <c r="I116" i="4"/>
  <c r="M116" i="4"/>
  <c r="M162" i="4"/>
  <c r="Q116" i="4"/>
  <c r="Y116" i="4"/>
  <c r="F116" i="4"/>
  <c r="J116" i="4"/>
  <c r="J162" i="4" s="1"/>
  <c r="N116" i="4"/>
  <c r="N162" i="4"/>
  <c r="R116" i="4"/>
  <c r="R162" i="4"/>
  <c r="V116" i="4"/>
  <c r="Z116" i="4"/>
  <c r="Z162" i="4" s="1"/>
  <c r="G116" i="4"/>
  <c r="G162" i="4" s="1"/>
  <c r="K116" i="4"/>
  <c r="K162" i="4" s="1"/>
  <c r="O116" i="4"/>
  <c r="O162" i="4" s="1"/>
  <c r="S116" i="4"/>
  <c r="S162" i="4" s="1"/>
  <c r="W116" i="4"/>
  <c r="W162" i="4"/>
  <c r="H116" i="4"/>
  <c r="L116" i="4"/>
  <c r="L162" i="4"/>
  <c r="P116" i="4"/>
  <c r="P162" i="4"/>
  <c r="T116" i="4"/>
  <c r="T162" i="4"/>
  <c r="X116" i="4"/>
  <c r="X162" i="4" s="1"/>
  <c r="X310" i="4" s="1"/>
  <c r="H162" i="4"/>
  <c r="F162" i="4"/>
  <c r="V162" i="4"/>
  <c r="E162" i="4"/>
  <c r="Q162" i="4"/>
  <c r="Y162" i="4"/>
  <c r="I162" i="4"/>
  <c r="AA198" i="4"/>
  <c r="AB218" i="4"/>
  <c r="AB308" i="4"/>
  <c r="AB198" i="4"/>
  <c r="AB212" i="4" s="1"/>
  <c r="C279" i="4"/>
  <c r="AA167" i="4"/>
  <c r="D279" i="4"/>
  <c r="AB167" i="4"/>
  <c r="P310" i="4"/>
  <c r="Z347" i="2"/>
  <c r="W347" i="2"/>
  <c r="Q347" i="2"/>
  <c r="N347" i="2"/>
  <c r="K347" i="2"/>
  <c r="H347" i="2"/>
  <c r="E347" i="2"/>
  <c r="Y346" i="2"/>
  <c r="X346" i="2"/>
  <c r="V346" i="2"/>
  <c r="U346" i="2"/>
  <c r="T346" i="2"/>
  <c r="S346" i="2"/>
  <c r="R346" i="2"/>
  <c r="P346" i="2"/>
  <c r="O346" i="2"/>
  <c r="N346" i="2"/>
  <c r="M346" i="2"/>
  <c r="L346" i="2"/>
  <c r="J346" i="2"/>
  <c r="I346" i="2"/>
  <c r="G346" i="2"/>
  <c r="F346" i="2"/>
  <c r="D346" i="2"/>
  <c r="C346" i="2"/>
  <c r="AB345" i="2"/>
  <c r="AA345" i="2"/>
  <c r="E346" i="2"/>
  <c r="AB344" i="2"/>
  <c r="AA344" i="2"/>
  <c r="AB343" i="2"/>
  <c r="AC343" i="2" s="1"/>
  <c r="AA343" i="2"/>
  <c r="AB342" i="2"/>
  <c r="AA342" i="2"/>
  <c r="AC342" i="2" s="1"/>
  <c r="Q346" i="2"/>
  <c r="AB341" i="2"/>
  <c r="AA341" i="2"/>
  <c r="W346" i="2"/>
  <c r="K346" i="2"/>
  <c r="H346" i="2"/>
  <c r="Z340" i="2"/>
  <c r="W340" i="2"/>
  <c r="Q340" i="2"/>
  <c r="N340" i="2"/>
  <c r="K340" i="2"/>
  <c r="H340" i="2"/>
  <c r="E340" i="2"/>
  <c r="Z339" i="2"/>
  <c r="W339" i="2"/>
  <c r="Q339" i="2"/>
  <c r="N339" i="2"/>
  <c r="K339" i="2"/>
  <c r="H339" i="2"/>
  <c r="E339" i="2"/>
  <c r="Y338" i="2"/>
  <c r="X338" i="2"/>
  <c r="V338" i="2"/>
  <c r="U338" i="2"/>
  <c r="S338" i="2"/>
  <c r="R338" i="2"/>
  <c r="P338" i="2"/>
  <c r="O338" i="2"/>
  <c r="M338" i="2"/>
  <c r="L338" i="2"/>
  <c r="J338" i="2"/>
  <c r="I338" i="2"/>
  <c r="G338" i="2"/>
  <c r="F338" i="2"/>
  <c r="D338" i="2"/>
  <c r="C338" i="2"/>
  <c r="AB337" i="2"/>
  <c r="AC337" i="2"/>
  <c r="AA337" i="2"/>
  <c r="AB336" i="2"/>
  <c r="AA336" i="2"/>
  <c r="AC336" i="2"/>
  <c r="AB335" i="2"/>
  <c r="AC335" i="2" s="1"/>
  <c r="AC338" i="2" s="1"/>
  <c r="AA335" i="2"/>
  <c r="Z335" i="2"/>
  <c r="Z338" i="2" s="1"/>
  <c r="W335" i="2"/>
  <c r="T335" i="2"/>
  <c r="T338" i="2" s="1"/>
  <c r="Q335" i="2"/>
  <c r="Q338" i="2" s="1"/>
  <c r="N335" i="2"/>
  <c r="N338" i="2"/>
  <c r="K335" i="2"/>
  <c r="H335" i="2"/>
  <c r="H338" i="2" s="1"/>
  <c r="E335" i="2"/>
  <c r="Z334" i="2"/>
  <c r="W334" i="2"/>
  <c r="Q334" i="2"/>
  <c r="N334" i="2"/>
  <c r="K334" i="2"/>
  <c r="H334" i="2"/>
  <c r="E334" i="2"/>
  <c r="Y330" i="2"/>
  <c r="Y332" i="2" s="1"/>
  <c r="X330" i="2"/>
  <c r="X332" i="2"/>
  <c r="V330" i="2"/>
  <c r="V332" i="2" s="1"/>
  <c r="U330" i="2"/>
  <c r="U332" i="2" s="1"/>
  <c r="S330" i="2"/>
  <c r="S332" i="2" s="1"/>
  <c r="S348" i="2" s="1"/>
  <c r="R330" i="2"/>
  <c r="R332" i="2" s="1"/>
  <c r="P330" i="2"/>
  <c r="P332" i="2" s="1"/>
  <c r="O330" i="2"/>
  <c r="O332" i="2" s="1"/>
  <c r="M330" i="2"/>
  <c r="M332" i="2" s="1"/>
  <c r="L330" i="2"/>
  <c r="L332" i="2" s="1"/>
  <c r="J330" i="2"/>
  <c r="J332" i="2" s="1"/>
  <c r="I330" i="2"/>
  <c r="I332" i="2" s="1"/>
  <c r="G330" i="2"/>
  <c r="G332" i="2" s="1"/>
  <c r="G348" i="2" s="1"/>
  <c r="F330" i="2"/>
  <c r="F332" i="2" s="1"/>
  <c r="D330" i="2"/>
  <c r="D332" i="2" s="1"/>
  <c r="C330" i="2"/>
  <c r="C332" i="2" s="1"/>
  <c r="AB329" i="2"/>
  <c r="AC329" i="2" s="1"/>
  <c r="AA329" i="2"/>
  <c r="AB328" i="2"/>
  <c r="AA328" i="2"/>
  <c r="AC328" i="2" s="1"/>
  <c r="AB327" i="2"/>
  <c r="AA327" i="2"/>
  <c r="AC327" i="2" s="1"/>
  <c r="Z327" i="2"/>
  <c r="Z330" i="2" s="1"/>
  <c r="W327" i="2"/>
  <c r="T327" i="2"/>
  <c r="Q327" i="2"/>
  <c r="N327" i="2"/>
  <c r="K327" i="2"/>
  <c r="K330" i="2" s="1"/>
  <c r="K332" i="2" s="1"/>
  <c r="H327" i="2"/>
  <c r="E327" i="2"/>
  <c r="AB326" i="2"/>
  <c r="AA326" i="2"/>
  <c r="N330" i="2"/>
  <c r="Z325" i="2"/>
  <c r="W325" i="2"/>
  <c r="Q325" i="2"/>
  <c r="N325" i="2"/>
  <c r="K325" i="2"/>
  <c r="H325" i="2"/>
  <c r="E325" i="2"/>
  <c r="AB324" i="2"/>
  <c r="AA324" i="2"/>
  <c r="AC324" i="2" s="1"/>
  <c r="AB322" i="2"/>
  <c r="AA322" i="2"/>
  <c r="AC322" i="2" s="1"/>
  <c r="AB320" i="2"/>
  <c r="AA320" i="2"/>
  <c r="AB318" i="2"/>
  <c r="AC318" i="2" s="1"/>
  <c r="AA318" i="2"/>
  <c r="Z317" i="2"/>
  <c r="W317" i="2"/>
  <c r="Q317" i="2"/>
  <c r="K317" i="2"/>
  <c r="AB312" i="2"/>
  <c r="AA312" i="2"/>
  <c r="Y310" i="2"/>
  <c r="X310" i="2"/>
  <c r="V310" i="2"/>
  <c r="U310" i="2"/>
  <c r="S310" i="2"/>
  <c r="R310" i="2"/>
  <c r="T310" i="2" s="1"/>
  <c r="P310" i="2"/>
  <c r="O310" i="2"/>
  <c r="M310" i="2"/>
  <c r="L310" i="2"/>
  <c r="J310" i="2"/>
  <c r="I310" i="2"/>
  <c r="G310" i="2"/>
  <c r="F310" i="2"/>
  <c r="D310" i="2"/>
  <c r="C310" i="2"/>
  <c r="AB309" i="2"/>
  <c r="AA309" i="2"/>
  <c r="AB308" i="2"/>
  <c r="AA308" i="2"/>
  <c r="N310" i="2"/>
  <c r="Z307" i="2"/>
  <c r="Z310" i="2"/>
  <c r="W307" i="2"/>
  <c r="Q307" i="2"/>
  <c r="N307" i="2"/>
  <c r="K307" i="2"/>
  <c r="K310" i="2" s="1"/>
  <c r="H307" i="2"/>
  <c r="H310" i="2" s="1"/>
  <c r="E307" i="2"/>
  <c r="Y306" i="2"/>
  <c r="X306" i="2"/>
  <c r="W306" i="2"/>
  <c r="V306" i="2"/>
  <c r="U306" i="2"/>
  <c r="S306" i="2"/>
  <c r="R306" i="2"/>
  <c r="P306" i="2"/>
  <c r="O306" i="2"/>
  <c r="M306" i="2"/>
  <c r="L306" i="2"/>
  <c r="J306" i="2"/>
  <c r="I306" i="2"/>
  <c r="G306" i="2"/>
  <c r="F306" i="2"/>
  <c r="D306" i="2"/>
  <c r="C306" i="2"/>
  <c r="AB305" i="2"/>
  <c r="AA305" i="2"/>
  <c r="AB304" i="2"/>
  <c r="AA304" i="2"/>
  <c r="AC304" i="2" s="1"/>
  <c r="Z304" i="2"/>
  <c r="Z306" i="2" s="1"/>
  <c r="W304" i="2"/>
  <c r="T304" i="2"/>
  <c r="T306" i="2" s="1"/>
  <c r="Q304" i="2"/>
  <c r="Q306" i="2" s="1"/>
  <c r="N304" i="2"/>
  <c r="N306" i="2" s="1"/>
  <c r="N314" i="2" s="1"/>
  <c r="K304" i="2"/>
  <c r="K306" i="2"/>
  <c r="H304" i="2"/>
  <c r="H306" i="2" s="1"/>
  <c r="E304" i="2"/>
  <c r="E306" i="2" s="1"/>
  <c r="E314" i="2" s="1"/>
  <c r="E348" i="2" s="1"/>
  <c r="Z303" i="2"/>
  <c r="W303" i="2"/>
  <c r="Q303" i="2"/>
  <c r="N303" i="2"/>
  <c r="K303" i="2"/>
  <c r="H303" i="2"/>
  <c r="E303" i="2"/>
  <c r="Y302" i="2"/>
  <c r="X302" i="2"/>
  <c r="V302" i="2"/>
  <c r="U302" i="2"/>
  <c r="S302" i="2"/>
  <c r="R302" i="2"/>
  <c r="P302" i="2"/>
  <c r="O302" i="2"/>
  <c r="M302" i="2"/>
  <c r="L302" i="2"/>
  <c r="J302" i="2"/>
  <c r="I302" i="2"/>
  <c r="G302" i="2"/>
  <c r="F302" i="2"/>
  <c r="D302" i="2"/>
  <c r="C302" i="2"/>
  <c r="AB301" i="2"/>
  <c r="AA301" i="2"/>
  <c r="AC301" i="2" s="1"/>
  <c r="AB300" i="2"/>
  <c r="AA300" i="2"/>
  <c r="AC300" i="2" s="1"/>
  <c r="AB299" i="2"/>
  <c r="AA299" i="2"/>
  <c r="AC299" i="2" s="1"/>
  <c r="AB298" i="2"/>
  <c r="AA298" i="2"/>
  <c r="AC298" i="2" s="1"/>
  <c r="AB297" i="2"/>
  <c r="AA297" i="2"/>
  <c r="AC297" i="2"/>
  <c r="Z297" i="2"/>
  <c r="W297" i="2"/>
  <c r="T297" i="2"/>
  <c r="Q297" i="2"/>
  <c r="N297" i="2"/>
  <c r="K297" i="2"/>
  <c r="H297" i="2"/>
  <c r="E297" i="2"/>
  <c r="AB296" i="2"/>
  <c r="AA296" i="2"/>
  <c r="AC296" i="2" s="1"/>
  <c r="AB295" i="2"/>
  <c r="AA295" i="2"/>
  <c r="AB294" i="2"/>
  <c r="AA294" i="2"/>
  <c r="AC294" i="2"/>
  <c r="AB293" i="2"/>
  <c r="AA293" i="2"/>
  <c r="AC293" i="2" s="1"/>
  <c r="Z293" i="2"/>
  <c r="W293" i="2"/>
  <c r="T293" i="2"/>
  <c r="Q293" i="2"/>
  <c r="N293" i="2"/>
  <c r="K293" i="2"/>
  <c r="H293" i="2"/>
  <c r="E293" i="2"/>
  <c r="AB292" i="2"/>
  <c r="AA292" i="2"/>
  <c r="AB291" i="2"/>
  <c r="AA291" i="2"/>
  <c r="AC291" i="2"/>
  <c r="Z291" i="2"/>
  <c r="W291" i="2"/>
  <c r="T291" i="2"/>
  <c r="Q291" i="2"/>
  <c r="N291" i="2"/>
  <c r="K291" i="2"/>
  <c r="H291" i="2"/>
  <c r="E291" i="2"/>
  <c r="AB290" i="2"/>
  <c r="AA290" i="2"/>
  <c r="AC290" i="2" s="1"/>
  <c r="Z290" i="2"/>
  <c r="W290" i="2"/>
  <c r="T290" i="2"/>
  <c r="T302" i="2" s="1"/>
  <c r="Q290" i="2"/>
  <c r="N290" i="2"/>
  <c r="K290" i="2"/>
  <c r="H290" i="2"/>
  <c r="E290" i="2"/>
  <c r="AB289" i="2"/>
  <c r="AA289" i="2"/>
  <c r="AC289" i="2" s="1"/>
  <c r="Z289" i="2"/>
  <c r="W289" i="2"/>
  <c r="T289" i="2"/>
  <c r="Q289" i="2"/>
  <c r="N289" i="2"/>
  <c r="K289" i="2"/>
  <c r="K302" i="2" s="1"/>
  <c r="H289" i="2"/>
  <c r="E289" i="2"/>
  <c r="AB288" i="2"/>
  <c r="AA288" i="2"/>
  <c r="AB287" i="2"/>
  <c r="AA287" i="2"/>
  <c r="H302" i="2"/>
  <c r="Z286" i="2"/>
  <c r="W286" i="2"/>
  <c r="Q286" i="2"/>
  <c r="N286" i="2"/>
  <c r="K286" i="2"/>
  <c r="H286" i="2"/>
  <c r="E286" i="2"/>
  <c r="Y285" i="2"/>
  <c r="X285" i="2"/>
  <c r="V285" i="2"/>
  <c r="U285" i="2"/>
  <c r="S285" i="2"/>
  <c r="R285" i="2"/>
  <c r="Q285" i="2"/>
  <c r="P285" i="2"/>
  <c r="O285" i="2"/>
  <c r="M285" i="2"/>
  <c r="L285" i="2"/>
  <c r="J285" i="2"/>
  <c r="I285" i="2"/>
  <c r="G285" i="2"/>
  <c r="F285" i="2"/>
  <c r="E285" i="2"/>
  <c r="D285" i="2"/>
  <c r="C285" i="2"/>
  <c r="AB284" i="2"/>
  <c r="AC284" i="2" s="1"/>
  <c r="AC285" i="2" s="1"/>
  <c r="AA284" i="2"/>
  <c r="Z285" i="2"/>
  <c r="W285" i="2"/>
  <c r="N285" i="2"/>
  <c r="K285" i="2"/>
  <c r="H285" i="2"/>
  <c r="AB282" i="2"/>
  <c r="AA282" i="2"/>
  <c r="AB280" i="2"/>
  <c r="AA280" i="2"/>
  <c r="AB279" i="2"/>
  <c r="AA279" i="2"/>
  <c r="AC279" i="2" s="1"/>
  <c r="Z278" i="2"/>
  <c r="W278" i="2"/>
  <c r="Q278" i="2"/>
  <c r="K278" i="2"/>
  <c r="H278" i="2"/>
  <c r="E278" i="2"/>
  <c r="AB273" i="2"/>
  <c r="AC273" i="2" s="1"/>
  <c r="AA273" i="2"/>
  <c r="AB271" i="2"/>
  <c r="AA271" i="2"/>
  <c r="AB270" i="2"/>
  <c r="AA270" i="2"/>
  <c r="AB269" i="2"/>
  <c r="AA269" i="2"/>
  <c r="AC269" i="2" s="1"/>
  <c r="AB267" i="2"/>
  <c r="AA267" i="2"/>
  <c r="AC267" i="2"/>
  <c r="AB265" i="2"/>
  <c r="AA265" i="2"/>
  <c r="AB263" i="2"/>
  <c r="AA263" i="2"/>
  <c r="AC263" i="2" s="1"/>
  <c r="Z262" i="2"/>
  <c r="W262" i="2"/>
  <c r="Q262" i="2"/>
  <c r="N262" i="2"/>
  <c r="K262" i="2"/>
  <c r="H262" i="2"/>
  <c r="E262" i="2"/>
  <c r="Y261" i="2"/>
  <c r="X261" i="2"/>
  <c r="V261" i="2"/>
  <c r="U261" i="2"/>
  <c r="S261" i="2"/>
  <c r="R261" i="2"/>
  <c r="P261" i="2"/>
  <c r="O261" i="2"/>
  <c r="M261" i="2"/>
  <c r="L261" i="2"/>
  <c r="J261" i="2"/>
  <c r="I261" i="2"/>
  <c r="G261" i="2"/>
  <c r="F261" i="2"/>
  <c r="D261" i="2"/>
  <c r="C261" i="2"/>
  <c r="AB260" i="2"/>
  <c r="AC260" i="2"/>
  <c r="AA260" i="2"/>
  <c r="N261" i="2"/>
  <c r="AB259" i="2"/>
  <c r="AA259" i="2"/>
  <c r="T261" i="2"/>
  <c r="Q261" i="2"/>
  <c r="K261" i="2"/>
  <c r="H261" i="2"/>
  <c r="E261" i="2"/>
  <c r="Z258" i="2"/>
  <c r="W258" i="2"/>
  <c r="Q258" i="2"/>
  <c r="N258" i="2"/>
  <c r="K258" i="2"/>
  <c r="H258" i="2"/>
  <c r="E258" i="2"/>
  <c r="Z257" i="2"/>
  <c r="Y257" i="2"/>
  <c r="X257" i="2"/>
  <c r="V257" i="2"/>
  <c r="U257" i="2"/>
  <c r="S257" i="2"/>
  <c r="R257" i="2"/>
  <c r="Q257" i="2"/>
  <c r="P257" i="2"/>
  <c r="O257" i="2"/>
  <c r="M257" i="2"/>
  <c r="L257" i="2"/>
  <c r="J257" i="2"/>
  <c r="I257" i="2"/>
  <c r="G257" i="2"/>
  <c r="F257" i="2"/>
  <c r="E257" i="2"/>
  <c r="D257" i="2"/>
  <c r="C257" i="2"/>
  <c r="AB256" i="2"/>
  <c r="AC256" i="2" s="1"/>
  <c r="AA256" i="2"/>
  <c r="W257" i="2"/>
  <c r="N257" i="2"/>
  <c r="K257" i="2"/>
  <c r="H257" i="2"/>
  <c r="Z255" i="2"/>
  <c r="W255" i="2"/>
  <c r="Q255" i="2"/>
  <c r="N255" i="2"/>
  <c r="K255" i="2"/>
  <c r="H255" i="2"/>
  <c r="E255" i="2"/>
  <c r="Y254" i="2"/>
  <c r="X254" i="2"/>
  <c r="V254" i="2"/>
  <c r="U254" i="2"/>
  <c r="T254" i="2"/>
  <c r="S254" i="2"/>
  <c r="R254" i="2"/>
  <c r="P254" i="2"/>
  <c r="O254" i="2"/>
  <c r="M254" i="2"/>
  <c r="L254" i="2"/>
  <c r="K254" i="2"/>
  <c r="J254" i="2"/>
  <c r="I254" i="2"/>
  <c r="G254" i="2"/>
  <c r="F254" i="2"/>
  <c r="D254" i="2"/>
  <c r="C254" i="2"/>
  <c r="AB253" i="2"/>
  <c r="AC253" i="2" s="1"/>
  <c r="AA253" i="2"/>
  <c r="W254" i="2"/>
  <c r="AB252" i="2"/>
  <c r="AA252" i="2"/>
  <c r="Z254" i="2"/>
  <c r="Q254" i="2"/>
  <c r="N254" i="2"/>
  <c r="H254" i="2"/>
  <c r="E254" i="2"/>
  <c r="Z251" i="2"/>
  <c r="W251" i="2"/>
  <c r="Q251" i="2"/>
  <c r="N251" i="2"/>
  <c r="K251" i="2"/>
  <c r="H251" i="2"/>
  <c r="E251" i="2"/>
  <c r="Y250" i="2"/>
  <c r="X250" i="2"/>
  <c r="W250" i="2"/>
  <c r="V250" i="2"/>
  <c r="U250" i="2"/>
  <c r="S250" i="2"/>
  <c r="R250" i="2"/>
  <c r="P250" i="2"/>
  <c r="O250" i="2"/>
  <c r="N250" i="2"/>
  <c r="M250" i="2"/>
  <c r="L250" i="2"/>
  <c r="J250" i="2"/>
  <c r="I250" i="2"/>
  <c r="G250" i="2"/>
  <c r="F250" i="2"/>
  <c r="D250" i="2"/>
  <c r="C250" i="2"/>
  <c r="AB249" i="2"/>
  <c r="AA249" i="2"/>
  <c r="AC249" i="2" s="1"/>
  <c r="K250" i="2"/>
  <c r="AB248" i="2"/>
  <c r="AA248" i="2"/>
  <c r="AC248" i="2" s="1"/>
  <c r="Z250" i="2"/>
  <c r="T250" i="2"/>
  <c r="Q250" i="2"/>
  <c r="H250" i="2"/>
  <c r="E250" i="2"/>
  <c r="Z247" i="2"/>
  <c r="W247" i="2"/>
  <c r="Q247" i="2"/>
  <c r="N247" i="2"/>
  <c r="K247" i="2"/>
  <c r="H247" i="2"/>
  <c r="E247" i="2"/>
  <c r="Z246" i="2"/>
  <c r="W246" i="2"/>
  <c r="Q246" i="2"/>
  <c r="N246" i="2"/>
  <c r="K246" i="2"/>
  <c r="H246" i="2"/>
  <c r="E246" i="2"/>
  <c r="AB242" i="2"/>
  <c r="AA242" i="2"/>
  <c r="AB240" i="2"/>
  <c r="AA240" i="2"/>
  <c r="AC240" i="2"/>
  <c r="AB238" i="2"/>
  <c r="AA238" i="2"/>
  <c r="Z238" i="2"/>
  <c r="W238" i="2"/>
  <c r="T238" i="2"/>
  <c r="Q238" i="2"/>
  <c r="N238" i="2"/>
  <c r="K238" i="2"/>
  <c r="H238" i="2"/>
  <c r="E238" i="2"/>
  <c r="AC238" i="2" s="1"/>
  <c r="AB237" i="2"/>
  <c r="AA237" i="2"/>
  <c r="Z237" i="2"/>
  <c r="W237" i="2"/>
  <c r="T237" i="2"/>
  <c r="Q237" i="2"/>
  <c r="N237" i="2"/>
  <c r="K237" i="2"/>
  <c r="H237" i="2"/>
  <c r="E237" i="2"/>
  <c r="AC237" i="2" s="1"/>
  <c r="Z236" i="2"/>
  <c r="W236" i="2"/>
  <c r="Q236" i="2"/>
  <c r="N236" i="2"/>
  <c r="K236" i="2"/>
  <c r="H236" i="2"/>
  <c r="E236" i="2"/>
  <c r="Y235" i="2"/>
  <c r="X235" i="2"/>
  <c r="W235" i="2"/>
  <c r="V235" i="2"/>
  <c r="U235" i="2"/>
  <c r="S235" i="2"/>
  <c r="R235" i="2"/>
  <c r="Q235" i="2"/>
  <c r="P235" i="2"/>
  <c r="O235" i="2"/>
  <c r="M235" i="2"/>
  <c r="L235" i="2"/>
  <c r="J235" i="2"/>
  <c r="I235" i="2"/>
  <c r="G235" i="2"/>
  <c r="F235" i="2"/>
  <c r="D235" i="2"/>
  <c r="C235" i="2"/>
  <c r="AB234" i="2"/>
  <c r="AC234" i="2" s="1"/>
  <c r="AA234" i="2"/>
  <c r="E235" i="2"/>
  <c r="AB233" i="2"/>
  <c r="AA233" i="2"/>
  <c r="AC233" i="2" s="1"/>
  <c r="AC235" i="2" s="1"/>
  <c r="AB232" i="2"/>
  <c r="AC232" i="2"/>
  <c r="AA232" i="2"/>
  <c r="T235" i="2"/>
  <c r="H235" i="2"/>
  <c r="Z231" i="2"/>
  <c r="W231" i="2"/>
  <c r="Q231" i="2"/>
  <c r="N231" i="2"/>
  <c r="K231" i="2"/>
  <c r="H231" i="2"/>
  <c r="E231" i="2"/>
  <c r="Y230" i="2"/>
  <c r="Y244" i="2"/>
  <c r="X230" i="2"/>
  <c r="X244" i="2"/>
  <c r="V230" i="2"/>
  <c r="U230" i="2"/>
  <c r="S230" i="2"/>
  <c r="R230" i="2"/>
  <c r="P230" i="2"/>
  <c r="P244" i="2"/>
  <c r="O230" i="2"/>
  <c r="O244" i="2"/>
  <c r="M230" i="2"/>
  <c r="L230" i="2"/>
  <c r="J230" i="2"/>
  <c r="I230" i="2"/>
  <c r="G230" i="2"/>
  <c r="F230" i="2"/>
  <c r="F244" i="2"/>
  <c r="D230" i="2"/>
  <c r="C230" i="2"/>
  <c r="C244" i="2" s="1"/>
  <c r="AB229" i="2"/>
  <c r="AA229" i="2"/>
  <c r="AC229" i="2"/>
  <c r="Z229" i="2"/>
  <c r="W229" i="2"/>
  <c r="W230" i="2" s="1"/>
  <c r="W244" i="2" s="1"/>
  <c r="T229" i="2"/>
  <c r="Q229" i="2"/>
  <c r="N229" i="2"/>
  <c r="N230" i="2"/>
  <c r="K229" i="2"/>
  <c r="H229" i="2"/>
  <c r="H230" i="2" s="1"/>
  <c r="H244" i="2" s="1"/>
  <c r="E229" i="2"/>
  <c r="AB228" i="2"/>
  <c r="AA228" i="2"/>
  <c r="AC228" i="2" s="1"/>
  <c r="AC230" i="2" s="1"/>
  <c r="AC244" i="2" s="1"/>
  <c r="AB227" i="2"/>
  <c r="AA227" i="2"/>
  <c r="AB226" i="2"/>
  <c r="AA226" i="2"/>
  <c r="Q230" i="2"/>
  <c r="K230" i="2"/>
  <c r="E230" i="2"/>
  <c r="Z225" i="2"/>
  <c r="W225" i="2"/>
  <c r="Q225" i="2"/>
  <c r="N225" i="2"/>
  <c r="K225" i="2"/>
  <c r="H225" i="2"/>
  <c r="E225" i="2"/>
  <c r="Z221" i="2"/>
  <c r="W221" i="2"/>
  <c r="Q221" i="2"/>
  <c r="N221" i="2"/>
  <c r="K221" i="2"/>
  <c r="H221" i="2"/>
  <c r="E221" i="2"/>
  <c r="AB220" i="2"/>
  <c r="AA220" i="2"/>
  <c r="AB218" i="2"/>
  <c r="AA218" i="2"/>
  <c r="AC218" i="2" s="1"/>
  <c r="E217" i="2"/>
  <c r="AB216" i="2"/>
  <c r="AA216" i="2"/>
  <c r="AC216" i="2" s="1"/>
  <c r="AB214" i="2"/>
  <c r="AA214" i="2"/>
  <c r="AC214" i="2" s="1"/>
  <c r="AB212" i="2"/>
  <c r="AA212" i="2"/>
  <c r="AC212" i="2" s="1"/>
  <c r="AB210" i="2"/>
  <c r="AA210" i="2"/>
  <c r="AB208" i="2"/>
  <c r="AA208" i="2"/>
  <c r="AC208" i="2" s="1"/>
  <c r="AB206" i="2"/>
  <c r="AA206" i="2"/>
  <c r="AC206" i="2" s="1"/>
  <c r="AB204" i="2"/>
  <c r="AA204" i="2"/>
  <c r="AC204" i="2" s="1"/>
  <c r="Y202" i="2"/>
  <c r="X202" i="2"/>
  <c r="W202" i="2"/>
  <c r="V202" i="2"/>
  <c r="U202" i="2"/>
  <c r="S202" i="2"/>
  <c r="R202" i="2"/>
  <c r="P202" i="2"/>
  <c r="O202" i="2"/>
  <c r="N202" i="2"/>
  <c r="M202" i="2"/>
  <c r="L202" i="2"/>
  <c r="K202" i="2"/>
  <c r="J202" i="2"/>
  <c r="I202" i="2"/>
  <c r="G202" i="2"/>
  <c r="F202" i="2"/>
  <c r="D202" i="2"/>
  <c r="C202" i="2"/>
  <c r="AA202" i="2" s="1"/>
  <c r="AC202" i="2" s="1"/>
  <c r="AB201" i="2"/>
  <c r="AA201" i="2"/>
  <c r="AC201" i="2" s="1"/>
  <c r="AB200" i="2"/>
  <c r="AA200" i="2"/>
  <c r="Z202" i="2"/>
  <c r="Q202" i="2"/>
  <c r="H202" i="2"/>
  <c r="E202" i="2"/>
  <c r="Z199" i="2"/>
  <c r="W199" i="2"/>
  <c r="Q199" i="2"/>
  <c r="N199" i="2"/>
  <c r="K199" i="2"/>
  <c r="H199" i="2"/>
  <c r="E199" i="2"/>
  <c r="Y198" i="2"/>
  <c r="X198" i="2"/>
  <c r="X222" i="2"/>
  <c r="V198" i="2"/>
  <c r="U198" i="2"/>
  <c r="U222" i="2" s="1"/>
  <c r="W222" i="2" s="1"/>
  <c r="S198" i="2"/>
  <c r="R198" i="2"/>
  <c r="R222" i="2" s="1"/>
  <c r="P198" i="2"/>
  <c r="O198" i="2"/>
  <c r="M198" i="2"/>
  <c r="M222" i="2" s="1"/>
  <c r="L198" i="2"/>
  <c r="L222" i="2"/>
  <c r="J198" i="2"/>
  <c r="I198" i="2"/>
  <c r="I222" i="2" s="1"/>
  <c r="K222" i="2" s="1"/>
  <c r="H198" i="2"/>
  <c r="G198" i="2"/>
  <c r="G222" i="2" s="1"/>
  <c r="F198" i="2"/>
  <c r="D198" i="2"/>
  <c r="C198" i="2"/>
  <c r="AB197" i="2"/>
  <c r="AC197" i="2" s="1"/>
  <c r="AA197" i="2"/>
  <c r="Z198" i="2"/>
  <c r="W198" i="2"/>
  <c r="Q198" i="2"/>
  <c r="N198" i="2"/>
  <c r="K198" i="2"/>
  <c r="E198" i="2"/>
  <c r="Z196" i="2"/>
  <c r="W196" i="2"/>
  <c r="N196" i="2"/>
  <c r="K196" i="2"/>
  <c r="Z192" i="2"/>
  <c r="W192" i="2"/>
  <c r="Q192" i="2"/>
  <c r="N192" i="2"/>
  <c r="K192" i="2"/>
  <c r="AB191" i="2"/>
  <c r="AA191" i="2"/>
  <c r="AC191" i="2" s="1"/>
  <c r="Y189" i="2"/>
  <c r="X189" i="2"/>
  <c r="V189" i="2"/>
  <c r="U189" i="2"/>
  <c r="S189" i="2"/>
  <c r="R189" i="2"/>
  <c r="P189" i="2"/>
  <c r="O189" i="2"/>
  <c r="M189" i="2"/>
  <c r="L189" i="2"/>
  <c r="J189" i="2"/>
  <c r="I189" i="2"/>
  <c r="G189" i="2"/>
  <c r="F189" i="2"/>
  <c r="D189" i="2"/>
  <c r="C189" i="2"/>
  <c r="AB188" i="2"/>
  <c r="AA188" i="2"/>
  <c r="Z188" i="2"/>
  <c r="W188" i="2"/>
  <c r="T188" i="2"/>
  <c r="Q188" i="2"/>
  <c r="N188" i="2"/>
  <c r="K188" i="2"/>
  <c r="H188" i="2"/>
  <c r="E188" i="2"/>
  <c r="AB187" i="2"/>
  <c r="AA187" i="2"/>
  <c r="AB186" i="2"/>
  <c r="AA186" i="2"/>
  <c r="AC186" i="2" s="1"/>
  <c r="AB185" i="2"/>
  <c r="AA185" i="2"/>
  <c r="AC185" i="2" s="1"/>
  <c r="AB184" i="2"/>
  <c r="AA184" i="2"/>
  <c r="AB183" i="2"/>
  <c r="AA183" i="2"/>
  <c r="AC183" i="2"/>
  <c r="Q189" i="2"/>
  <c r="AB182" i="2"/>
  <c r="AA182" i="2"/>
  <c r="AC182" i="2"/>
  <c r="K189" i="2"/>
  <c r="AB181" i="2"/>
  <c r="AB189" i="2" s="1"/>
  <c r="AA181" i="2"/>
  <c r="W189" i="2"/>
  <c r="T189" i="2"/>
  <c r="H189" i="2"/>
  <c r="W180" i="2"/>
  <c r="Q180" i="2"/>
  <c r="N180" i="2"/>
  <c r="K180" i="2"/>
  <c r="H180" i="2"/>
  <c r="AB179" i="2"/>
  <c r="AA179" i="2"/>
  <c r="AB177" i="2"/>
  <c r="AA177" i="2"/>
  <c r="AC177" i="2"/>
  <c r="AB175" i="2"/>
  <c r="AC175" i="2" s="1"/>
  <c r="AA175" i="2"/>
  <c r="Z174" i="2"/>
  <c r="W174" i="2"/>
  <c r="Q174" i="2"/>
  <c r="N174" i="2"/>
  <c r="K174" i="2"/>
  <c r="H174" i="2"/>
  <c r="Y173" i="2"/>
  <c r="X173" i="2"/>
  <c r="V173" i="2"/>
  <c r="U173" i="2"/>
  <c r="S173" i="2"/>
  <c r="R173" i="2"/>
  <c r="P173" i="2"/>
  <c r="O173" i="2"/>
  <c r="M173" i="2"/>
  <c r="L173" i="2"/>
  <c r="J173" i="2"/>
  <c r="I173" i="2"/>
  <c r="G173" i="2"/>
  <c r="F173" i="2"/>
  <c r="H173" i="2"/>
  <c r="D173" i="2"/>
  <c r="C173" i="2"/>
  <c r="AB172" i="2"/>
  <c r="AA172" i="2"/>
  <c r="AC172" i="2" s="1"/>
  <c r="AB171" i="2"/>
  <c r="AA171" i="2"/>
  <c r="AC171" i="2" s="1"/>
  <c r="AB170" i="2"/>
  <c r="AA170" i="2"/>
  <c r="AC170" i="2" s="1"/>
  <c r="AB169" i="2"/>
  <c r="AA169" i="2"/>
  <c r="AC169" i="2" s="1"/>
  <c r="AB168" i="2"/>
  <c r="AA168" i="2"/>
  <c r="AC168" i="2" s="1"/>
  <c r="AB167" i="2"/>
  <c r="AA167" i="2"/>
  <c r="AC167" i="2" s="1"/>
  <c r="AB166" i="2"/>
  <c r="AA166" i="2"/>
  <c r="AC166" i="2" s="1"/>
  <c r="AB165" i="2"/>
  <c r="AA165" i="2"/>
  <c r="AB164" i="2"/>
  <c r="AA164" i="2"/>
  <c r="AC164" i="2" s="1"/>
  <c r="Z164" i="2"/>
  <c r="Z173" i="2" s="1"/>
  <c r="W164" i="2"/>
  <c r="T164" i="2"/>
  <c r="Q164" i="2"/>
  <c r="N164" i="2"/>
  <c r="K164" i="2"/>
  <c r="H164" i="2"/>
  <c r="E164" i="2"/>
  <c r="AB163" i="2"/>
  <c r="AA163" i="2"/>
  <c r="AC163" i="2" s="1"/>
  <c r="AB162" i="2"/>
  <c r="AA162" i="2"/>
  <c r="AB161" i="2"/>
  <c r="AA161" i="2"/>
  <c r="N173" i="2"/>
  <c r="Z160" i="2"/>
  <c r="W160" i="2"/>
  <c r="Q160" i="2"/>
  <c r="N160" i="2"/>
  <c r="K160" i="2"/>
  <c r="H160" i="2"/>
  <c r="Y159" i="2"/>
  <c r="X159" i="2"/>
  <c r="V159" i="2"/>
  <c r="U159" i="2"/>
  <c r="S159" i="2"/>
  <c r="R159" i="2"/>
  <c r="P159" i="2"/>
  <c r="O159" i="2"/>
  <c r="M159" i="2"/>
  <c r="L159" i="2"/>
  <c r="J159" i="2"/>
  <c r="I159" i="2"/>
  <c r="G159" i="2"/>
  <c r="F159" i="2"/>
  <c r="D159" i="2"/>
  <c r="C159" i="2"/>
  <c r="E159" i="2"/>
  <c r="AB158" i="2"/>
  <c r="AA158" i="2"/>
  <c r="AC158" i="2" s="1"/>
  <c r="Z158" i="2"/>
  <c r="W158" i="2"/>
  <c r="T158" i="2"/>
  <c r="T159" i="2" s="1"/>
  <c r="Q158" i="2"/>
  <c r="Q159" i="2" s="1"/>
  <c r="N158" i="2"/>
  <c r="K158" i="2"/>
  <c r="K159" i="2" s="1"/>
  <c r="H158" i="2"/>
  <c r="H159" i="2" s="1"/>
  <c r="E158" i="2"/>
  <c r="AB157" i="2"/>
  <c r="AC157" i="2" s="1"/>
  <c r="AA157" i="2"/>
  <c r="W159" i="2"/>
  <c r="Z156" i="2"/>
  <c r="W156" i="2"/>
  <c r="Q156" i="2"/>
  <c r="N156" i="2"/>
  <c r="K156" i="2"/>
  <c r="H156" i="2"/>
  <c r="Y155" i="2"/>
  <c r="X155" i="2"/>
  <c r="V155" i="2"/>
  <c r="U155" i="2"/>
  <c r="S155" i="2"/>
  <c r="R155" i="2"/>
  <c r="P155" i="2"/>
  <c r="O155" i="2"/>
  <c r="M155" i="2"/>
  <c r="L155" i="2"/>
  <c r="J155" i="2"/>
  <c r="I155" i="2"/>
  <c r="G155" i="2"/>
  <c r="F155" i="2"/>
  <c r="D155" i="2"/>
  <c r="C155" i="2"/>
  <c r="E155" i="2" s="1"/>
  <c r="AB154" i="2"/>
  <c r="AC154" i="2" s="1"/>
  <c r="AA154" i="2"/>
  <c r="K155" i="2"/>
  <c r="AB153" i="2"/>
  <c r="AA153" i="2"/>
  <c r="AC153" i="2" s="1"/>
  <c r="Z155" i="2"/>
  <c r="N155" i="2"/>
  <c r="AB152" i="2"/>
  <c r="AA152" i="2"/>
  <c r="W155" i="2"/>
  <c r="T155" i="2"/>
  <c r="Q155" i="2"/>
  <c r="H155" i="2"/>
  <c r="Z151" i="2"/>
  <c r="W151" i="2"/>
  <c r="Q151" i="2"/>
  <c r="N151" i="2"/>
  <c r="K151" i="2"/>
  <c r="H151" i="2"/>
  <c r="Y150" i="2"/>
  <c r="X150" i="2"/>
  <c r="V150" i="2"/>
  <c r="U150" i="2"/>
  <c r="S150" i="2"/>
  <c r="R150" i="2"/>
  <c r="P150" i="2"/>
  <c r="O150" i="2"/>
  <c r="M150" i="2"/>
  <c r="L150" i="2"/>
  <c r="J150" i="2"/>
  <c r="I150" i="2"/>
  <c r="G150" i="2"/>
  <c r="F150" i="2"/>
  <c r="D150" i="2"/>
  <c r="C150" i="2"/>
  <c r="E150" i="2" s="1"/>
  <c r="AB149" i="2"/>
  <c r="AA149" i="2"/>
  <c r="AC149" i="2" s="1"/>
  <c r="Z149" i="2"/>
  <c r="W149" i="2"/>
  <c r="T149" i="2"/>
  <c r="Q149" i="2"/>
  <c r="N149" i="2"/>
  <c r="K149" i="2"/>
  <c r="H149" i="2"/>
  <c r="E149" i="2"/>
  <c r="AB148" i="2"/>
  <c r="AA148" i="2"/>
  <c r="AC148" i="2" s="1"/>
  <c r="T150" i="2"/>
  <c r="H150" i="2"/>
  <c r="AB147" i="2"/>
  <c r="AC147" i="2" s="1"/>
  <c r="AA147" i="2"/>
  <c r="Z150" i="2"/>
  <c r="N150" i="2"/>
  <c r="Z146" i="2"/>
  <c r="W146" i="2"/>
  <c r="Q146" i="2"/>
  <c r="N146" i="2"/>
  <c r="K146" i="2"/>
  <c r="H146" i="2"/>
  <c r="Y145" i="2"/>
  <c r="X145" i="2"/>
  <c r="V145" i="2"/>
  <c r="U145" i="2"/>
  <c r="S145" i="2"/>
  <c r="R145" i="2"/>
  <c r="P145" i="2"/>
  <c r="O145" i="2"/>
  <c r="M145" i="2"/>
  <c r="L145" i="2"/>
  <c r="J145" i="2"/>
  <c r="I145" i="2"/>
  <c r="G145" i="2"/>
  <c r="F145" i="2"/>
  <c r="D145" i="2"/>
  <c r="C145" i="2"/>
  <c r="E145" i="2" s="1"/>
  <c r="AB144" i="2"/>
  <c r="AA144" i="2"/>
  <c r="Z144" i="2"/>
  <c r="W144" i="2"/>
  <c r="T144" i="2"/>
  <c r="Q144" i="2"/>
  <c r="N144" i="2"/>
  <c r="K144" i="2"/>
  <c r="H144" i="2"/>
  <c r="E144" i="2"/>
  <c r="AB143" i="2"/>
  <c r="AA143" i="2"/>
  <c r="AC143" i="2" s="1"/>
  <c r="Z143" i="2"/>
  <c r="Z145" i="2" s="1"/>
  <c r="W143" i="2"/>
  <c r="T143" i="2"/>
  <c r="Q143" i="2"/>
  <c r="N143" i="2"/>
  <c r="K143" i="2"/>
  <c r="H143" i="2"/>
  <c r="H145" i="2" s="1"/>
  <c r="E143" i="2"/>
  <c r="AB142" i="2"/>
  <c r="AB145" i="2"/>
  <c r="AA142" i="2"/>
  <c r="T145" i="2"/>
  <c r="W141" i="2"/>
  <c r="Y138" i="2"/>
  <c r="X138" i="2"/>
  <c r="V138" i="2"/>
  <c r="U138" i="2"/>
  <c r="S138" i="2"/>
  <c r="R138" i="2"/>
  <c r="P138" i="2"/>
  <c r="O138" i="2"/>
  <c r="M138" i="2"/>
  <c r="L138" i="2"/>
  <c r="J138" i="2"/>
  <c r="I138" i="2"/>
  <c r="G138" i="2"/>
  <c r="F138" i="2"/>
  <c r="D138" i="2"/>
  <c r="C138" i="2"/>
  <c r="E138" i="2"/>
  <c r="AB137" i="2"/>
  <c r="AA137" i="2"/>
  <c r="AC137" i="2" s="1"/>
  <c r="AB136" i="2"/>
  <c r="AC136" i="2"/>
  <c r="AA136" i="2"/>
  <c r="AB135" i="2"/>
  <c r="AA135" i="2"/>
  <c r="AC135" i="2" s="1"/>
  <c r="AB134" i="2"/>
  <c r="AA134" i="2"/>
  <c r="AC134" i="2"/>
  <c r="AB133" i="2"/>
  <c r="AA133" i="2"/>
  <c r="AC133" i="2" s="1"/>
  <c r="AB132" i="2"/>
  <c r="AA132" i="2"/>
  <c r="AB131" i="2"/>
  <c r="AA131" i="2"/>
  <c r="AC131" i="2"/>
  <c r="AB130" i="2"/>
  <c r="AA130" i="2"/>
  <c r="Z130" i="2"/>
  <c r="Z138" i="2"/>
  <c r="W130" i="2"/>
  <c r="T130" i="2"/>
  <c r="T138" i="2" s="1"/>
  <c r="Q130" i="2"/>
  <c r="N130" i="2"/>
  <c r="N138" i="2" s="1"/>
  <c r="K130" i="2"/>
  <c r="K138" i="2" s="1"/>
  <c r="K140" i="2" s="1"/>
  <c r="H130" i="2"/>
  <c r="H138" i="2" s="1"/>
  <c r="E130" i="2"/>
  <c r="Z128" i="2"/>
  <c r="Y128" i="2"/>
  <c r="X128" i="2"/>
  <c r="W128" i="2"/>
  <c r="V128" i="2"/>
  <c r="U128" i="2"/>
  <c r="S128" i="2"/>
  <c r="R128" i="2"/>
  <c r="P128" i="2"/>
  <c r="O128" i="2"/>
  <c r="N128" i="2"/>
  <c r="M128" i="2"/>
  <c r="L128" i="2"/>
  <c r="J128" i="2"/>
  <c r="I128" i="2"/>
  <c r="G128" i="2"/>
  <c r="F128" i="2"/>
  <c r="D128" i="2"/>
  <c r="C128" i="2"/>
  <c r="E128" i="2" s="1"/>
  <c r="AB127" i="2"/>
  <c r="AA127" i="2"/>
  <c r="K128" i="2"/>
  <c r="AB126" i="2"/>
  <c r="AB128" i="2" s="1"/>
  <c r="AA126" i="2"/>
  <c r="AC126" i="2" s="1"/>
  <c r="AC128" i="2" s="1"/>
  <c r="Q128" i="2"/>
  <c r="Y124" i="2"/>
  <c r="Y140" i="2" s="1"/>
  <c r="X124" i="2"/>
  <c r="X140" i="2" s="1"/>
  <c r="V124" i="2"/>
  <c r="U124" i="2"/>
  <c r="U140" i="2" s="1"/>
  <c r="S124" i="2"/>
  <c r="R124" i="2"/>
  <c r="P124" i="2"/>
  <c r="O124" i="2"/>
  <c r="O140" i="2" s="1"/>
  <c r="M124" i="2"/>
  <c r="M140" i="2" s="1"/>
  <c r="L124" i="2"/>
  <c r="J124" i="2"/>
  <c r="I124" i="2"/>
  <c r="G124" i="2"/>
  <c r="F124" i="2"/>
  <c r="D124" i="2"/>
  <c r="D140" i="2" s="1"/>
  <c r="C124" i="2"/>
  <c r="AB123" i="2"/>
  <c r="AA123" i="2"/>
  <c r="AC123" i="2" s="1"/>
  <c r="AB122" i="2"/>
  <c r="AA122" i="2"/>
  <c r="AB121" i="2"/>
  <c r="AA121" i="2"/>
  <c r="AC121" i="2" s="1"/>
  <c r="AB120" i="2"/>
  <c r="AA120" i="2"/>
  <c r="AC120" i="2"/>
  <c r="AB119" i="2"/>
  <c r="AC119" i="2" s="1"/>
  <c r="AA119" i="2"/>
  <c r="AB118" i="2"/>
  <c r="AA118" i="2"/>
  <c r="AB117" i="2"/>
  <c r="AA117" i="2"/>
  <c r="AB116" i="2"/>
  <c r="AA116" i="2"/>
  <c r="AC116" i="2" s="1"/>
  <c r="AB115" i="2"/>
  <c r="AA115" i="2"/>
  <c r="AB114" i="2"/>
  <c r="AA114" i="2"/>
  <c r="AC114" i="2" s="1"/>
  <c r="AB113" i="2"/>
  <c r="AA113" i="2"/>
  <c r="AC113" i="2"/>
  <c r="AB112" i="2"/>
  <c r="AC112" i="2" s="1"/>
  <c r="AA112" i="2"/>
  <c r="AB111" i="2"/>
  <c r="AA111" i="2"/>
  <c r="AB110" i="2"/>
  <c r="AC110" i="2" s="1"/>
  <c r="AA110" i="2"/>
  <c r="AB109" i="2"/>
  <c r="AA109" i="2"/>
  <c r="AB108" i="2"/>
  <c r="AA108" i="2"/>
  <c r="AB107" i="2"/>
  <c r="AA107" i="2"/>
  <c r="AB106" i="2"/>
  <c r="AA106" i="2"/>
  <c r="T124" i="2"/>
  <c r="AB105" i="2"/>
  <c r="AA105" i="2"/>
  <c r="AC105" i="2" s="1"/>
  <c r="H124" i="2"/>
  <c r="AB104" i="2"/>
  <c r="AA104" i="2"/>
  <c r="AC104" i="2" s="1"/>
  <c r="AB103" i="2"/>
  <c r="AA103" i="2"/>
  <c r="K124" i="2"/>
  <c r="Z102" i="2"/>
  <c r="W102" i="2"/>
  <c r="Q102" i="2"/>
  <c r="N102" i="2"/>
  <c r="K102" i="2"/>
  <c r="H102" i="2"/>
  <c r="Y101" i="2"/>
  <c r="X101" i="2"/>
  <c r="V101" i="2"/>
  <c r="U101" i="2"/>
  <c r="S101" i="2"/>
  <c r="R101" i="2"/>
  <c r="P101" i="2"/>
  <c r="O101" i="2"/>
  <c r="O193" i="2" s="1"/>
  <c r="O348" i="2" s="1"/>
  <c r="M101" i="2"/>
  <c r="L101" i="2"/>
  <c r="J101" i="2"/>
  <c r="I101" i="2"/>
  <c r="I193" i="2" s="1"/>
  <c r="G101" i="2"/>
  <c r="F101" i="2"/>
  <c r="D101" i="2"/>
  <c r="C101" i="2"/>
  <c r="E101" i="2" s="1"/>
  <c r="AB100" i="2"/>
  <c r="AA100" i="2"/>
  <c r="AC100" i="2" s="1"/>
  <c r="Z100" i="2"/>
  <c r="W100" i="2"/>
  <c r="T100" i="2"/>
  <c r="Q100" i="2"/>
  <c r="N100" i="2"/>
  <c r="K100" i="2"/>
  <c r="H100" i="2"/>
  <c r="E100" i="2"/>
  <c r="AB99" i="2"/>
  <c r="AA99" i="2"/>
  <c r="AB98" i="2"/>
  <c r="AA98" i="2"/>
  <c r="AC98" i="2"/>
  <c r="AB97" i="2"/>
  <c r="AA97" i="2"/>
  <c r="AC97" i="2" s="1"/>
  <c r="AB96" i="2"/>
  <c r="AA96" i="2"/>
  <c r="AC96" i="2" s="1"/>
  <c r="AB95" i="2"/>
  <c r="AC95" i="2"/>
  <c r="AA95" i="2"/>
  <c r="Z95" i="2"/>
  <c r="W95" i="2"/>
  <c r="T95" i="2"/>
  <c r="Q95" i="2"/>
  <c r="N95" i="2"/>
  <c r="K95" i="2"/>
  <c r="H95" i="2"/>
  <c r="E95" i="2"/>
  <c r="AB94" i="2"/>
  <c r="AA94" i="2"/>
  <c r="AB93" i="2"/>
  <c r="AA93" i="2"/>
  <c r="AB92" i="2"/>
  <c r="AA92" i="2"/>
  <c r="AC92" i="2" s="1"/>
  <c r="Z92" i="2"/>
  <c r="W92" i="2"/>
  <c r="T92" i="2"/>
  <c r="Q92" i="2"/>
  <c r="N92" i="2"/>
  <c r="K92" i="2"/>
  <c r="H92" i="2"/>
  <c r="E92" i="2"/>
  <c r="AB91" i="2"/>
  <c r="AA91" i="2"/>
  <c r="AC91" i="2" s="1"/>
  <c r="AB90" i="2"/>
  <c r="AA90" i="2"/>
  <c r="AC90" i="2" s="1"/>
  <c r="Z90" i="2"/>
  <c r="W90" i="2"/>
  <c r="T90" i="2"/>
  <c r="Q90" i="2"/>
  <c r="N90" i="2"/>
  <c r="K90" i="2"/>
  <c r="H90" i="2"/>
  <c r="E90" i="2"/>
  <c r="AB89" i="2"/>
  <c r="AA89" i="2"/>
  <c r="Z89" i="2"/>
  <c r="W89" i="2"/>
  <c r="W101" i="2" s="1"/>
  <c r="T89" i="2"/>
  <c r="Q89" i="2"/>
  <c r="N89" i="2"/>
  <c r="K89" i="2"/>
  <c r="K101" i="2" s="1"/>
  <c r="H89" i="2"/>
  <c r="E89" i="2"/>
  <c r="AB88" i="2"/>
  <c r="AA88" i="2"/>
  <c r="AC88" i="2" s="1"/>
  <c r="AB87" i="2"/>
  <c r="AA87" i="2"/>
  <c r="AB86" i="2"/>
  <c r="AA86" i="2"/>
  <c r="AC86" i="2" s="1"/>
  <c r="AB85" i="2"/>
  <c r="AA85" i="2"/>
  <c r="AC85" i="2" s="1"/>
  <c r="AC84" i="2"/>
  <c r="AB84" i="2"/>
  <c r="AA84" i="2"/>
  <c r="Z84" i="2"/>
  <c r="Z101" i="2"/>
  <c r="W84" i="2"/>
  <c r="T84" i="2"/>
  <c r="Q84" i="2"/>
  <c r="N84" i="2"/>
  <c r="N101" i="2" s="1"/>
  <c r="K84" i="2"/>
  <c r="H84" i="2"/>
  <c r="E84" i="2"/>
  <c r="Z83" i="2"/>
  <c r="W83" i="2"/>
  <c r="Q83" i="2"/>
  <c r="N83" i="2"/>
  <c r="K83" i="2"/>
  <c r="H83" i="2"/>
  <c r="Y82" i="2"/>
  <c r="X82" i="2"/>
  <c r="V82" i="2"/>
  <c r="U82" i="2"/>
  <c r="S82" i="2"/>
  <c r="R82" i="2"/>
  <c r="P82" i="2"/>
  <c r="O82" i="2"/>
  <c r="M82" i="2"/>
  <c r="L82" i="2"/>
  <c r="J82" i="2"/>
  <c r="I82" i="2"/>
  <c r="H82" i="2"/>
  <c r="G82" i="2"/>
  <c r="F82" i="2"/>
  <c r="D82" i="2"/>
  <c r="C82" i="2"/>
  <c r="E82" i="2"/>
  <c r="AB81" i="2"/>
  <c r="AA81" i="2"/>
  <c r="AC81" i="2"/>
  <c r="AB80" i="2"/>
  <c r="AC80" i="2" s="1"/>
  <c r="AA80" i="2"/>
  <c r="AB79" i="2"/>
  <c r="AA79" i="2"/>
  <c r="AB78" i="2"/>
  <c r="AA78" i="2"/>
  <c r="Z82" i="2"/>
  <c r="T82" i="2"/>
  <c r="AB77" i="2"/>
  <c r="AB82" i="2" s="1"/>
  <c r="AA77" i="2"/>
  <c r="W82" i="2"/>
  <c r="K82" i="2"/>
  <c r="AB75" i="2"/>
  <c r="AA75" i="2"/>
  <c r="Z74" i="2"/>
  <c r="W74" i="2"/>
  <c r="Q74" i="2"/>
  <c r="N74" i="2"/>
  <c r="K74" i="2"/>
  <c r="H74" i="2"/>
  <c r="Y73" i="2"/>
  <c r="X73" i="2"/>
  <c r="V73" i="2"/>
  <c r="U73" i="2"/>
  <c r="S73" i="2"/>
  <c r="R73" i="2"/>
  <c r="Q73" i="2"/>
  <c r="P73" i="2"/>
  <c r="O73" i="2"/>
  <c r="M73" i="2"/>
  <c r="L73" i="2"/>
  <c r="K73" i="2"/>
  <c r="J73" i="2"/>
  <c r="I73" i="2"/>
  <c r="G73" i="2"/>
  <c r="F73" i="2"/>
  <c r="D73" i="2"/>
  <c r="C73" i="2"/>
  <c r="E73" i="2"/>
  <c r="AB72" i="2"/>
  <c r="AB73" i="2"/>
  <c r="AA72" i="2"/>
  <c r="AC72" i="2" s="1"/>
  <c r="AC73" i="2" s="1"/>
  <c r="Z73" i="2"/>
  <c r="W73" i="2"/>
  <c r="T73" i="2"/>
  <c r="N73" i="2"/>
  <c r="H73" i="2"/>
  <c r="Z71" i="2"/>
  <c r="W71" i="2"/>
  <c r="Q71" i="2"/>
  <c r="N71" i="2"/>
  <c r="K71" i="2"/>
  <c r="H71" i="2"/>
  <c r="Y70" i="2"/>
  <c r="X70" i="2"/>
  <c r="V70" i="2"/>
  <c r="U70" i="2"/>
  <c r="S70" i="2"/>
  <c r="R70" i="2"/>
  <c r="P70" i="2"/>
  <c r="O70" i="2"/>
  <c r="M70" i="2"/>
  <c r="L70" i="2"/>
  <c r="J70" i="2"/>
  <c r="I70" i="2"/>
  <c r="G70" i="2"/>
  <c r="F70" i="2"/>
  <c r="D70" i="2"/>
  <c r="C70" i="2"/>
  <c r="E70" i="2" s="1"/>
  <c r="AB69" i="2"/>
  <c r="AC69" i="2"/>
  <c r="AA69" i="2"/>
  <c r="Z70" i="2"/>
  <c r="AB68" i="2"/>
  <c r="AA68" i="2"/>
  <c r="AC68" i="2" s="1"/>
  <c r="W70" i="2"/>
  <c r="AB67" i="2"/>
  <c r="AA67" i="2"/>
  <c r="AA70" i="2" s="1"/>
  <c r="Q70" i="2"/>
  <c r="AB66" i="2"/>
  <c r="AA66" i="2"/>
  <c r="K70" i="2"/>
  <c r="Z65" i="2"/>
  <c r="W65" i="2"/>
  <c r="Q65" i="2"/>
  <c r="N65" i="2"/>
  <c r="K65" i="2"/>
  <c r="H65" i="2"/>
  <c r="Y64" i="2"/>
  <c r="X64" i="2"/>
  <c r="V64" i="2"/>
  <c r="U64" i="2"/>
  <c r="S64" i="2"/>
  <c r="R64" i="2"/>
  <c r="P64" i="2"/>
  <c r="O64" i="2"/>
  <c r="M64" i="2"/>
  <c r="L64" i="2"/>
  <c r="J64" i="2"/>
  <c r="I64" i="2"/>
  <c r="G64" i="2"/>
  <c r="F64" i="2"/>
  <c r="D64" i="2"/>
  <c r="C64" i="2"/>
  <c r="AB63" i="2"/>
  <c r="AB64" i="2" s="1"/>
  <c r="AA63" i="2"/>
  <c r="AC63" i="2" s="1"/>
  <c r="AB62" i="2"/>
  <c r="AA62" i="2"/>
  <c r="AC62" i="2" s="1"/>
  <c r="Z64" i="2"/>
  <c r="T64" i="2"/>
  <c r="N64" i="2"/>
  <c r="AC61" i="2"/>
  <c r="AB61" i="2"/>
  <c r="AA61" i="2"/>
  <c r="AA64" i="2" s="1"/>
  <c r="W64" i="2"/>
  <c r="K64" i="2"/>
  <c r="H64" i="2"/>
  <c r="Z60" i="2"/>
  <c r="W60" i="2"/>
  <c r="Q60" i="2"/>
  <c r="N60" i="2"/>
  <c r="K60" i="2"/>
  <c r="H60" i="2"/>
  <c r="Y59" i="2"/>
  <c r="X59" i="2"/>
  <c r="V59" i="2"/>
  <c r="U59" i="2"/>
  <c r="S59" i="2"/>
  <c r="R59" i="2"/>
  <c r="P59" i="2"/>
  <c r="O59" i="2"/>
  <c r="M59" i="2"/>
  <c r="L59" i="2"/>
  <c r="J59" i="2"/>
  <c r="I59" i="2"/>
  <c r="G59" i="2"/>
  <c r="F59" i="2"/>
  <c r="D59" i="2"/>
  <c r="C59" i="2"/>
  <c r="E59" i="2" s="1"/>
  <c r="AB58" i="2"/>
  <c r="AA58" i="2"/>
  <c r="AC58" i="2" s="1"/>
  <c r="AB57" i="2"/>
  <c r="AA57" i="2"/>
  <c r="AB56" i="2"/>
  <c r="AA56" i="2"/>
  <c r="AC56" i="2"/>
  <c r="AB55" i="2"/>
  <c r="AA55" i="2"/>
  <c r="AC55" i="2" s="1"/>
  <c r="Z59" i="2"/>
  <c r="N59" i="2"/>
  <c r="AB54" i="2"/>
  <c r="AA54" i="2"/>
  <c r="AB53" i="2"/>
  <c r="AA53" i="2"/>
  <c r="T59" i="2"/>
  <c r="Q59" i="2"/>
  <c r="H59" i="2"/>
  <c r="E52" i="2"/>
  <c r="Z51" i="2"/>
  <c r="Y51" i="2"/>
  <c r="X51" i="2"/>
  <c r="V51" i="2"/>
  <c r="U51" i="2"/>
  <c r="S51" i="2"/>
  <c r="R51" i="2"/>
  <c r="P51" i="2"/>
  <c r="O51" i="2"/>
  <c r="M51" i="2"/>
  <c r="L51" i="2"/>
  <c r="J51" i="2"/>
  <c r="I51" i="2"/>
  <c r="G51" i="2"/>
  <c r="F51" i="2"/>
  <c r="D51" i="2"/>
  <c r="C51" i="2"/>
  <c r="E51" i="2" s="1"/>
  <c r="AB50" i="2"/>
  <c r="AA50" i="2"/>
  <c r="AC50" i="2"/>
  <c r="W51" i="2"/>
  <c r="AB49" i="2"/>
  <c r="AA49" i="2"/>
  <c r="AC49" i="2" s="1"/>
  <c r="AB48" i="2"/>
  <c r="AC48" i="2" s="1"/>
  <c r="AA48" i="2"/>
  <c r="N51" i="2"/>
  <c r="AB47" i="2"/>
  <c r="AA47" i="2"/>
  <c r="AC47" i="2" s="1"/>
  <c r="K51" i="2"/>
  <c r="Z46" i="2"/>
  <c r="W46" i="2"/>
  <c r="Q46" i="2"/>
  <c r="N46" i="2"/>
  <c r="K46" i="2"/>
  <c r="Y45" i="2"/>
  <c r="X45" i="2"/>
  <c r="V45" i="2"/>
  <c r="U45" i="2"/>
  <c r="S45" i="2"/>
  <c r="R45" i="2"/>
  <c r="P45" i="2"/>
  <c r="O45" i="2"/>
  <c r="M45" i="2"/>
  <c r="L45" i="2"/>
  <c r="J45" i="2"/>
  <c r="I45" i="2"/>
  <c r="G45" i="2"/>
  <c r="G193" i="2" s="1"/>
  <c r="F45" i="2"/>
  <c r="D45" i="2"/>
  <c r="C45" i="2"/>
  <c r="AB44" i="2"/>
  <c r="AA44" i="2"/>
  <c r="AC44" i="2" s="1"/>
  <c r="Z44" i="2"/>
  <c r="W44" i="2"/>
  <c r="T44" i="2"/>
  <c r="Q44" i="2"/>
  <c r="N44" i="2"/>
  <c r="K44" i="2"/>
  <c r="K45" i="2" s="1"/>
  <c r="H44" i="2"/>
  <c r="E44" i="2"/>
  <c r="AB43" i="2"/>
  <c r="AA43" i="2"/>
  <c r="AB42" i="2"/>
  <c r="AC42" i="2"/>
  <c r="AA42" i="2"/>
  <c r="AB41" i="2"/>
  <c r="AA41" i="2"/>
  <c r="Z41" i="2"/>
  <c r="W41" i="2"/>
  <c r="T41" i="2"/>
  <c r="Q41" i="2"/>
  <c r="N41" i="2"/>
  <c r="K41" i="2"/>
  <c r="H41" i="2"/>
  <c r="H45" i="2" s="1"/>
  <c r="E41" i="2"/>
  <c r="AB40" i="2"/>
  <c r="AA40" i="2"/>
  <c r="AC40" i="2"/>
  <c r="Z40" i="2"/>
  <c r="W40" i="2"/>
  <c r="W45" i="2" s="1"/>
  <c r="T40" i="2"/>
  <c r="T45" i="2" s="1"/>
  <c r="Q40" i="2"/>
  <c r="N40" i="2"/>
  <c r="K40" i="2"/>
  <c r="H40" i="2"/>
  <c r="E40" i="2"/>
  <c r="AB39" i="2"/>
  <c r="AA39" i="2"/>
  <c r="AC39" i="2" s="1"/>
  <c r="Q45" i="2"/>
  <c r="AB38" i="2"/>
  <c r="AA38" i="2"/>
  <c r="Z45" i="2"/>
  <c r="N45" i="2"/>
  <c r="AB36" i="2"/>
  <c r="AA36" i="2"/>
  <c r="AC36" i="2" s="1"/>
  <c r="Z35" i="2"/>
  <c r="W35" i="2"/>
  <c r="Q35" i="2"/>
  <c r="N35" i="2"/>
  <c r="K35" i="2"/>
  <c r="H35" i="2"/>
  <c r="Y34" i="2"/>
  <c r="X34" i="2"/>
  <c r="X193" i="2" s="1"/>
  <c r="V34" i="2"/>
  <c r="V193" i="2" s="1"/>
  <c r="U34" i="2"/>
  <c r="S34" i="2"/>
  <c r="R34" i="2"/>
  <c r="P34" i="2"/>
  <c r="O34" i="2"/>
  <c r="M34" i="2"/>
  <c r="L34" i="2"/>
  <c r="L193" i="2" s="1"/>
  <c r="J34" i="2"/>
  <c r="I34" i="2"/>
  <c r="G34" i="2"/>
  <c r="F34" i="2"/>
  <c r="D34" i="2"/>
  <c r="E34" i="2" s="1"/>
  <c r="C34" i="2"/>
  <c r="AB33" i="2"/>
  <c r="AA33" i="2"/>
  <c r="AC33" i="2" s="1"/>
  <c r="AB32" i="2"/>
  <c r="AA32" i="2"/>
  <c r="AB31" i="2"/>
  <c r="AA31" i="2"/>
  <c r="AC31" i="2" s="1"/>
  <c r="AB30" i="2"/>
  <c r="AC30" i="2"/>
  <c r="AA30" i="2"/>
  <c r="AB29" i="2"/>
  <c r="AA29" i="2"/>
  <c r="AB28" i="2"/>
  <c r="AB34" i="2" s="1"/>
  <c r="AA28" i="2"/>
  <c r="Q34" i="2"/>
  <c r="AC27" i="2"/>
  <c r="AB27" i="2"/>
  <c r="AA27" i="2"/>
  <c r="AB26" i="2"/>
  <c r="AA26" i="2"/>
  <c r="T34" i="2"/>
  <c r="H34" i="2"/>
  <c r="Z25" i="2"/>
  <c r="W25" i="2"/>
  <c r="Q25" i="2"/>
  <c r="N25" i="2"/>
  <c r="K25" i="2"/>
  <c r="H25" i="2"/>
  <c r="Y24" i="2"/>
  <c r="X24" i="2"/>
  <c r="V24" i="2"/>
  <c r="U24" i="2"/>
  <c r="U193" i="2" s="1"/>
  <c r="S24" i="2"/>
  <c r="S193" i="2" s="1"/>
  <c r="R24" i="2"/>
  <c r="P24" i="2"/>
  <c r="P193" i="2" s="1"/>
  <c r="O24" i="2"/>
  <c r="M24" i="2"/>
  <c r="L24" i="2"/>
  <c r="J24" i="2"/>
  <c r="I24" i="2"/>
  <c r="G24" i="2"/>
  <c r="F24" i="2"/>
  <c r="D24" i="2"/>
  <c r="C24" i="2"/>
  <c r="C193" i="2" s="1"/>
  <c r="E193" i="2" s="1"/>
  <c r="AB23" i="2"/>
  <c r="AA23" i="2"/>
  <c r="AB22" i="2"/>
  <c r="AA22" i="2"/>
  <c r="AC22" i="2" s="1"/>
  <c r="AB21" i="2"/>
  <c r="AA21" i="2"/>
  <c r="AC21" i="2"/>
  <c r="AB20" i="2"/>
  <c r="AA20" i="2"/>
  <c r="AC20" i="2" s="1"/>
  <c r="AB19" i="2"/>
  <c r="AC19" i="2" s="1"/>
  <c r="AA19" i="2"/>
  <c r="Z19" i="2"/>
  <c r="W19" i="2"/>
  <c r="W24" i="2" s="1"/>
  <c r="T19" i="2"/>
  <c r="Q19" i="2"/>
  <c r="Q24" i="2" s="1"/>
  <c r="N19" i="2"/>
  <c r="K19" i="2"/>
  <c r="K24" i="2" s="1"/>
  <c r="H19" i="2"/>
  <c r="H24" i="2" s="1"/>
  <c r="E19" i="2"/>
  <c r="AB18" i="2"/>
  <c r="AA18" i="2"/>
  <c r="AC18" i="2" s="1"/>
  <c r="AB17" i="2"/>
  <c r="AA17" i="2"/>
  <c r="AC17" i="2"/>
  <c r="AC16" i="2"/>
  <c r="AB16" i="2"/>
  <c r="AA16" i="2"/>
  <c r="AB15" i="2"/>
  <c r="AA15" i="2"/>
  <c r="AB14" i="2"/>
  <c r="AA14" i="2"/>
  <c r="AB13" i="2"/>
  <c r="AA13" i="2"/>
  <c r="AB12" i="2"/>
  <c r="AA12" i="2"/>
  <c r="AC12" i="2"/>
  <c r="AB11" i="2"/>
  <c r="AA11" i="2"/>
  <c r="AB10" i="2"/>
  <c r="AA10" i="2"/>
  <c r="AC10" i="2" s="1"/>
  <c r="AB9" i="2"/>
  <c r="AA9" i="2"/>
  <c r="AB8" i="2"/>
  <c r="AA8" i="2"/>
  <c r="AC8" i="2" s="1"/>
  <c r="AB7" i="2"/>
  <c r="AA7" i="2"/>
  <c r="AC7" i="2" s="1"/>
  <c r="AB6" i="2"/>
  <c r="AA6" i="2"/>
  <c r="AB5" i="2"/>
  <c r="AA5" i="2"/>
  <c r="Z24" i="2"/>
  <c r="N24" i="2"/>
  <c r="AC345" i="2"/>
  <c r="AB346" i="2"/>
  <c r="AC312" i="2"/>
  <c r="G314" i="2"/>
  <c r="S314" i="2"/>
  <c r="AC308" i="2"/>
  <c r="AC310" i="2" s="1"/>
  <c r="AC309" i="2"/>
  <c r="F314" i="2"/>
  <c r="J314" i="2"/>
  <c r="AB310" i="2"/>
  <c r="AC305" i="2"/>
  <c r="AC306" i="2"/>
  <c r="X314" i="2"/>
  <c r="AC295" i="2"/>
  <c r="AB302" i="2"/>
  <c r="I314" i="2"/>
  <c r="U314" i="2"/>
  <c r="AC292" i="2"/>
  <c r="AC288" i="2"/>
  <c r="M314" i="2"/>
  <c r="Y314" i="2"/>
  <c r="P314" i="2"/>
  <c r="V314" i="2"/>
  <c r="L314" i="2"/>
  <c r="L348" i="2" s="1"/>
  <c r="AC282" i="2"/>
  <c r="AC280" i="2"/>
  <c r="AC271" i="2"/>
  <c r="AC265" i="2"/>
  <c r="Z261" i="2"/>
  <c r="Z275" i="2" s="1"/>
  <c r="AC259" i="2"/>
  <c r="O275" i="2"/>
  <c r="D275" i="2"/>
  <c r="F275" i="2"/>
  <c r="P275" i="2"/>
  <c r="R275" i="2"/>
  <c r="AB254" i="2"/>
  <c r="S275" i="2"/>
  <c r="Q275" i="2"/>
  <c r="H275" i="2"/>
  <c r="L275" i="2"/>
  <c r="V275" i="2"/>
  <c r="AC252" i="2"/>
  <c r="N275" i="2"/>
  <c r="C275" i="2"/>
  <c r="AB250" i="2"/>
  <c r="X275" i="2"/>
  <c r="AC242" i="2"/>
  <c r="AA235" i="2"/>
  <c r="G244" i="2"/>
  <c r="R244" i="2"/>
  <c r="S244" i="2"/>
  <c r="J244" i="2"/>
  <c r="V244" i="2"/>
  <c r="AC227" i="2"/>
  <c r="I244" i="2"/>
  <c r="U244" i="2"/>
  <c r="AC226" i="2"/>
  <c r="M244" i="2"/>
  <c r="AC220" i="2"/>
  <c r="AC200" i="2"/>
  <c r="V222" i="2"/>
  <c r="T202" i="2"/>
  <c r="Y222" i="2"/>
  <c r="Z222" i="2" s="1"/>
  <c r="D222" i="2"/>
  <c r="O222" i="2"/>
  <c r="F222" i="2"/>
  <c r="H222" i="2" s="1"/>
  <c r="P222" i="2"/>
  <c r="N222" i="2"/>
  <c r="J222" i="2"/>
  <c r="T198" i="2"/>
  <c r="E189" i="2"/>
  <c r="AC187" i="2"/>
  <c r="AC179" i="2"/>
  <c r="AC165" i="2"/>
  <c r="K173" i="2"/>
  <c r="E173" i="2"/>
  <c r="AB159" i="2"/>
  <c r="AB155" i="2"/>
  <c r="AB150" i="2"/>
  <c r="S140" i="2"/>
  <c r="AB138" i="2"/>
  <c r="AC132" i="2"/>
  <c r="AC127" i="2"/>
  <c r="AA128" i="2"/>
  <c r="G140" i="2"/>
  <c r="AC118" i="2"/>
  <c r="AC111" i="2"/>
  <c r="AC115" i="2"/>
  <c r="E124" i="2"/>
  <c r="AC122" i="2"/>
  <c r="AC109" i="2"/>
  <c r="L140" i="2"/>
  <c r="D193" i="2"/>
  <c r="I140" i="2"/>
  <c r="AC106" i="2"/>
  <c r="AC99" i="2"/>
  <c r="AC94" i="2"/>
  <c r="AC77" i="2"/>
  <c r="AC78" i="2"/>
  <c r="AC75" i="2"/>
  <c r="AC38" i="2"/>
  <c r="AC32" i="2"/>
  <c r="AC23" i="2"/>
  <c r="AC11" i="2"/>
  <c r="AC9" i="2"/>
  <c r="AC13" i="2"/>
  <c r="AB45" i="2"/>
  <c r="C140" i="2"/>
  <c r="C222" i="2"/>
  <c r="AA198" i="2"/>
  <c r="AA306" i="2"/>
  <c r="AC5" i="2"/>
  <c r="K34" i="2"/>
  <c r="W34" i="2"/>
  <c r="W138" i="2"/>
  <c r="Q150" i="2"/>
  <c r="AC181" i="2"/>
  <c r="AB202" i="2"/>
  <c r="D244" i="2"/>
  <c r="AB230" i="2"/>
  <c r="W261" i="2"/>
  <c r="W275" i="2" s="1"/>
  <c r="C314" i="2"/>
  <c r="AA285" i="2"/>
  <c r="Z302" i="2"/>
  <c r="T24" i="2"/>
  <c r="N34" i="2"/>
  <c r="Z34" i="2"/>
  <c r="Q51" i="2"/>
  <c r="N70" i="2"/>
  <c r="W124" i="2"/>
  <c r="T173" i="2"/>
  <c r="AB173" i="2"/>
  <c r="Z230" i="2"/>
  <c r="AB235" i="2"/>
  <c r="AA250" i="2"/>
  <c r="AA254" i="2"/>
  <c r="AB257" i="2"/>
  <c r="AB275" i="2"/>
  <c r="AA261" i="2"/>
  <c r="J275" i="2"/>
  <c r="N302" i="2"/>
  <c r="AC6" i="2"/>
  <c r="AC14" i="2"/>
  <c r="AC29" i="2"/>
  <c r="E45" i="2"/>
  <c r="H51" i="2"/>
  <c r="T51" i="2"/>
  <c r="AC53" i="2"/>
  <c r="AC66" i="2"/>
  <c r="N82" i="2"/>
  <c r="N124" i="2"/>
  <c r="Z124" i="2"/>
  <c r="Z140" i="2"/>
  <c r="P140" i="2"/>
  <c r="K145" i="2"/>
  <c r="W145" i="2"/>
  <c r="AC142" i="2"/>
  <c r="N145" i="2"/>
  <c r="AC144" i="2"/>
  <c r="AA145" i="2"/>
  <c r="K150" i="2"/>
  <c r="W150" i="2"/>
  <c r="AA155" i="2"/>
  <c r="AC152" i="2"/>
  <c r="AC155" i="2" s="1"/>
  <c r="AC162" i="2"/>
  <c r="AA173" i="2"/>
  <c r="W173" i="2"/>
  <c r="AA189" i="2"/>
  <c r="AC184" i="2"/>
  <c r="AB198" i="2"/>
  <c r="Q244" i="2"/>
  <c r="AA230" i="2"/>
  <c r="AA244" i="2"/>
  <c r="E275" i="2"/>
  <c r="AC250" i="2"/>
  <c r="K275" i="2"/>
  <c r="G275" i="2"/>
  <c r="AC254" i="2"/>
  <c r="AC270" i="2"/>
  <c r="O314" i="2"/>
  <c r="W302" i="2"/>
  <c r="W314" i="2" s="1"/>
  <c r="H330" i="2"/>
  <c r="H332" i="2"/>
  <c r="T330" i="2"/>
  <c r="T332" i="2" s="1"/>
  <c r="AB330" i="2"/>
  <c r="AB332" i="2"/>
  <c r="AA338" i="2"/>
  <c r="K59" i="2"/>
  <c r="W59" i="2"/>
  <c r="Q64" i="2"/>
  <c r="H70" i="2"/>
  <c r="T70" i="2"/>
  <c r="AB70" i="2"/>
  <c r="Q82" i="2"/>
  <c r="Q101" i="2"/>
  <c r="H128" i="2"/>
  <c r="T128" i="2"/>
  <c r="R140" i="2"/>
  <c r="V140" i="2"/>
  <c r="AA150" i="2"/>
  <c r="N159" i="2"/>
  <c r="Z159" i="2"/>
  <c r="AA159" i="2"/>
  <c r="N189" i="2"/>
  <c r="Z189" i="2"/>
  <c r="AC198" i="2"/>
  <c r="E244" i="2"/>
  <c r="K235" i="2"/>
  <c r="K244" i="2"/>
  <c r="H314" i="2"/>
  <c r="AB306" i="2"/>
  <c r="E310" i="2"/>
  <c r="Q310" i="2"/>
  <c r="D314" i="2"/>
  <c r="E330" i="2"/>
  <c r="E332" i="2" s="1"/>
  <c r="Q330" i="2"/>
  <c r="Q332" i="2"/>
  <c r="AC326" i="2"/>
  <c r="AC330" i="2" s="1"/>
  <c r="AA330" i="2"/>
  <c r="AA332" i="2"/>
  <c r="W330" i="2"/>
  <c r="W332" i="2" s="1"/>
  <c r="E338" i="2"/>
  <c r="AB338" i="2"/>
  <c r="AC341" i="2"/>
  <c r="E64" i="2"/>
  <c r="AC93" i="2"/>
  <c r="Q124" i="2"/>
  <c r="Q138" i="2"/>
  <c r="Q140" i="2" s="1"/>
  <c r="AC130" i="2"/>
  <c r="AC138" i="2" s="1"/>
  <c r="F140" i="2"/>
  <c r="F193" i="2"/>
  <c r="J140" i="2"/>
  <c r="AA138" i="2"/>
  <c r="Q145" i="2"/>
  <c r="Q173" i="2"/>
  <c r="AC161" i="2"/>
  <c r="AC188" i="2"/>
  <c r="S222" i="2"/>
  <c r="AC210" i="2"/>
  <c r="T230" i="2"/>
  <c r="T244" i="2"/>
  <c r="L244" i="2"/>
  <c r="N235" i="2"/>
  <c r="N244" i="2" s="1"/>
  <c r="Z235" i="2"/>
  <c r="U275" i="2"/>
  <c r="Y275" i="2"/>
  <c r="AA257" i="2"/>
  <c r="T285" i="2"/>
  <c r="T314" i="2"/>
  <c r="R314" i="2"/>
  <c r="E302" i="2"/>
  <c r="Q302" i="2"/>
  <c r="AC287" i="2"/>
  <c r="AC302" i="2" s="1"/>
  <c r="AA302" i="2"/>
  <c r="W310" i="2"/>
  <c r="AA310" i="2"/>
  <c r="N332" i="2"/>
  <c r="Z332" i="2"/>
  <c r="I275" i="2"/>
  <c r="M275" i="2"/>
  <c r="T257" i="2"/>
  <c r="T275" i="2" s="1"/>
  <c r="AB261" i="2"/>
  <c r="AB285" i="2"/>
  <c r="AC320" i="2"/>
  <c r="AC332" i="2" s="1"/>
  <c r="K338" i="2"/>
  <c r="W338" i="2"/>
  <c r="AA346" i="2"/>
  <c r="Z346" i="2"/>
  <c r="AC344" i="2"/>
  <c r="Q314" i="2"/>
  <c r="AC314" i="2"/>
  <c r="AB314" i="2"/>
  <c r="AA275" i="2"/>
  <c r="D348" i="2"/>
  <c r="Q222" i="2"/>
  <c r="E140" i="2"/>
  <c r="W140" i="2"/>
  <c r="E222" i="2"/>
  <c r="Z244" i="2"/>
  <c r="AB244" i="2"/>
  <c r="C342" i="1"/>
  <c r="C350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AB269" i="1"/>
  <c r="AA269" i="1"/>
  <c r="AC269" i="1"/>
  <c r="Y140" i="1"/>
  <c r="X140" i="1"/>
  <c r="V140" i="1"/>
  <c r="U140" i="1"/>
  <c r="S140" i="1"/>
  <c r="R140" i="1"/>
  <c r="P140" i="1"/>
  <c r="O140" i="1"/>
  <c r="M140" i="1"/>
  <c r="L140" i="1"/>
  <c r="J140" i="1"/>
  <c r="I140" i="1"/>
  <c r="F140" i="1"/>
  <c r="D140" i="1"/>
  <c r="C140" i="1"/>
  <c r="G140" i="1"/>
  <c r="G175" i="1"/>
  <c r="G191" i="1"/>
  <c r="AB131" i="1"/>
  <c r="AA131" i="1"/>
  <c r="AC131" i="1" s="1"/>
  <c r="AC140" i="1" s="1"/>
  <c r="AC142" i="1" s="1"/>
  <c r="AB97" i="1"/>
  <c r="AA97" i="1"/>
  <c r="AC97" i="1"/>
  <c r="T45" i="1"/>
  <c r="W45" i="1"/>
  <c r="C45" i="1"/>
  <c r="D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U45" i="1"/>
  <c r="V45" i="1"/>
  <c r="X45" i="1"/>
  <c r="Y45" i="1"/>
  <c r="Z45" i="1"/>
  <c r="E45" i="1"/>
  <c r="Y350" i="1"/>
  <c r="X350" i="1"/>
  <c r="V350" i="1"/>
  <c r="U350" i="1"/>
  <c r="S350" i="1"/>
  <c r="R350" i="1"/>
  <c r="P350" i="1"/>
  <c r="O350" i="1"/>
  <c r="M350" i="1"/>
  <c r="L350" i="1"/>
  <c r="J350" i="1"/>
  <c r="I350" i="1"/>
  <c r="G350" i="1"/>
  <c r="F350" i="1"/>
  <c r="G342" i="1"/>
  <c r="F342" i="1"/>
  <c r="Z346" i="1"/>
  <c r="W346" i="1"/>
  <c r="T346" i="1"/>
  <c r="Q346" i="1"/>
  <c r="N346" i="1"/>
  <c r="F24" i="1"/>
  <c r="G24" i="1"/>
  <c r="H25" i="1"/>
  <c r="F34" i="1"/>
  <c r="G34" i="1"/>
  <c r="H35" i="1"/>
  <c r="D252" i="1"/>
  <c r="C252" i="1"/>
  <c r="E190" i="1"/>
  <c r="E146" i="1"/>
  <c r="E145" i="1"/>
  <c r="E132" i="1"/>
  <c r="E140" i="1" s="1"/>
  <c r="E118" i="1"/>
  <c r="E117" i="1"/>
  <c r="E116" i="1"/>
  <c r="E115" i="1"/>
  <c r="E114" i="1"/>
  <c r="E109" i="1"/>
  <c r="E101" i="1"/>
  <c r="E95" i="1"/>
  <c r="E92" i="1"/>
  <c r="E90" i="1"/>
  <c r="E89" i="1"/>
  <c r="E87" i="1"/>
  <c r="E84" i="1"/>
  <c r="E52" i="1"/>
  <c r="H34" i="1"/>
  <c r="AB292" i="1"/>
  <c r="AA292" i="1"/>
  <c r="AB273" i="1"/>
  <c r="AA273" i="1"/>
  <c r="Y125" i="1"/>
  <c r="X125" i="1"/>
  <c r="Y34" i="1"/>
  <c r="X34" i="1"/>
  <c r="V125" i="1"/>
  <c r="U125" i="1"/>
  <c r="V34" i="1"/>
  <c r="U34" i="1"/>
  <c r="AB349" i="1"/>
  <c r="AA349" i="1"/>
  <c r="AC349" i="1" s="1"/>
  <c r="AB347" i="1"/>
  <c r="AC347" i="1" s="1"/>
  <c r="AA347" i="1"/>
  <c r="AB346" i="1"/>
  <c r="AA346" i="1"/>
  <c r="AB322" i="1"/>
  <c r="AA322" i="1"/>
  <c r="AB222" i="1"/>
  <c r="AA222" i="1"/>
  <c r="AB220" i="1"/>
  <c r="AA220" i="1"/>
  <c r="AB218" i="1"/>
  <c r="AA218" i="1"/>
  <c r="AB216" i="1"/>
  <c r="AA216" i="1"/>
  <c r="AB214" i="1"/>
  <c r="AA214" i="1"/>
  <c r="AB212" i="1"/>
  <c r="AA212" i="1"/>
  <c r="AB210" i="1"/>
  <c r="AA210" i="1"/>
  <c r="AB208" i="1"/>
  <c r="AA208" i="1"/>
  <c r="AB206" i="1"/>
  <c r="AA206" i="1"/>
  <c r="AB203" i="1"/>
  <c r="AA203" i="1"/>
  <c r="AB202" i="1"/>
  <c r="AA202" i="1"/>
  <c r="AB199" i="1"/>
  <c r="AA199" i="1"/>
  <c r="AB193" i="1"/>
  <c r="AA193" i="1"/>
  <c r="AB190" i="1"/>
  <c r="AA190" i="1"/>
  <c r="AB189" i="1"/>
  <c r="AA189" i="1"/>
  <c r="AB188" i="1"/>
  <c r="AA188" i="1"/>
  <c r="AB187" i="1"/>
  <c r="AA187" i="1"/>
  <c r="AB186" i="1"/>
  <c r="AA186" i="1"/>
  <c r="AB185" i="1"/>
  <c r="AA185" i="1"/>
  <c r="AB184" i="1"/>
  <c r="AA184" i="1"/>
  <c r="AB183" i="1"/>
  <c r="AA183" i="1"/>
  <c r="AB181" i="1"/>
  <c r="AA181" i="1"/>
  <c r="AB179" i="1"/>
  <c r="AA179" i="1"/>
  <c r="AB177" i="1"/>
  <c r="AA177" i="1"/>
  <c r="AB174" i="1"/>
  <c r="AA174" i="1"/>
  <c r="AB173" i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A175" i="1" s="1"/>
  <c r="AB163" i="1"/>
  <c r="AA163" i="1"/>
  <c r="AB160" i="1"/>
  <c r="AA160" i="1"/>
  <c r="AB159" i="1"/>
  <c r="AA159" i="1"/>
  <c r="AB156" i="1"/>
  <c r="AA156" i="1"/>
  <c r="AB155" i="1"/>
  <c r="AB157" i="1" s="1"/>
  <c r="AA155" i="1"/>
  <c r="AB154" i="1"/>
  <c r="AA154" i="1"/>
  <c r="AB151" i="1"/>
  <c r="AA151" i="1"/>
  <c r="AB150" i="1"/>
  <c r="AA150" i="1"/>
  <c r="AB149" i="1"/>
  <c r="AA149" i="1"/>
  <c r="AB146" i="1"/>
  <c r="AA146" i="1"/>
  <c r="AB145" i="1"/>
  <c r="AB147" i="1" s="1"/>
  <c r="AA145" i="1"/>
  <c r="AB144" i="1"/>
  <c r="AA144" i="1"/>
  <c r="AA147" i="1" s="1"/>
  <c r="AB139" i="1"/>
  <c r="AA139" i="1"/>
  <c r="AB138" i="1"/>
  <c r="AA138" i="1"/>
  <c r="AB137" i="1"/>
  <c r="AA137" i="1"/>
  <c r="AB136" i="1"/>
  <c r="AA136" i="1"/>
  <c r="AB135" i="1"/>
  <c r="AA135" i="1"/>
  <c r="AB134" i="1"/>
  <c r="AA134" i="1"/>
  <c r="AB133" i="1"/>
  <c r="AA133" i="1"/>
  <c r="AB132" i="1"/>
  <c r="AA132" i="1"/>
  <c r="AB128" i="1"/>
  <c r="AA128" i="1"/>
  <c r="AB127" i="1"/>
  <c r="AA127" i="1"/>
  <c r="AA129" i="1" s="1"/>
  <c r="AB124" i="1"/>
  <c r="AC124" i="1" s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1" i="1"/>
  <c r="AA101" i="1"/>
  <c r="AB100" i="1"/>
  <c r="AA100" i="1"/>
  <c r="AB99" i="1"/>
  <c r="AA99" i="1"/>
  <c r="AB98" i="1"/>
  <c r="AA98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1" i="1"/>
  <c r="AA81" i="1"/>
  <c r="AB80" i="1"/>
  <c r="AA80" i="1"/>
  <c r="AB79" i="1"/>
  <c r="AA79" i="1"/>
  <c r="AB78" i="1"/>
  <c r="AA78" i="1"/>
  <c r="AB77" i="1"/>
  <c r="AB82" i="1" s="1"/>
  <c r="AA77" i="1"/>
  <c r="AB72" i="1"/>
  <c r="AA72" i="1"/>
  <c r="AB69" i="1"/>
  <c r="AA69" i="1"/>
  <c r="AB68" i="1"/>
  <c r="AA68" i="1"/>
  <c r="AB67" i="1"/>
  <c r="AB70" i="1" s="1"/>
  <c r="AA67" i="1"/>
  <c r="AB66" i="1"/>
  <c r="AA66" i="1"/>
  <c r="AA70" i="1" s="1"/>
  <c r="AB63" i="1"/>
  <c r="AA63" i="1"/>
  <c r="AB62" i="1"/>
  <c r="AA62" i="1"/>
  <c r="AB61" i="1"/>
  <c r="AA61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0" i="1"/>
  <c r="AA50" i="1"/>
  <c r="AB49" i="1"/>
  <c r="AA49" i="1"/>
  <c r="AB48" i="1"/>
  <c r="AA48" i="1"/>
  <c r="AA51" i="1" s="1"/>
  <c r="AB47" i="1"/>
  <c r="AB51" i="1" s="1"/>
  <c r="AA47" i="1"/>
  <c r="AB44" i="1"/>
  <c r="AA44" i="1"/>
  <c r="AB43" i="1"/>
  <c r="AA43" i="1"/>
  <c r="AA30" i="1"/>
  <c r="AA29" i="1"/>
  <c r="AA28" i="1"/>
  <c r="AB27" i="1"/>
  <c r="AA27" i="1"/>
  <c r="AA26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  <c r="AA24" i="1" s="1"/>
  <c r="AB5" i="1"/>
  <c r="AB24" i="1" s="1"/>
  <c r="AA5" i="1"/>
  <c r="S125" i="1"/>
  <c r="R125" i="1"/>
  <c r="S34" i="1"/>
  <c r="R34" i="1"/>
  <c r="AA140" i="1"/>
  <c r="AA142" i="1" s="1"/>
  <c r="AB140" i="1"/>
  <c r="AA152" i="1"/>
  <c r="AA82" i="1"/>
  <c r="AB102" i="1"/>
  <c r="AA64" i="1"/>
  <c r="AA59" i="1"/>
  <c r="AA125" i="1"/>
  <c r="AB59" i="1"/>
  <c r="AB125" i="1"/>
  <c r="AA157" i="1"/>
  <c r="AA191" i="1"/>
  <c r="AB191" i="1"/>
  <c r="AB64" i="1"/>
  <c r="AB152" i="1"/>
  <c r="AB175" i="1"/>
  <c r="AA102" i="1"/>
  <c r="AC346" i="1"/>
  <c r="AB26" i="1"/>
  <c r="AC123" i="1"/>
  <c r="P125" i="1"/>
  <c r="P142" i="1" s="1"/>
  <c r="P195" i="1" s="1"/>
  <c r="O125" i="1"/>
  <c r="P34" i="1"/>
  <c r="O34" i="1"/>
  <c r="M125" i="1"/>
  <c r="L125" i="1"/>
  <c r="AC48" i="1"/>
  <c r="AB28" i="1"/>
  <c r="AC28" i="1" s="1"/>
  <c r="AA31" i="1"/>
  <c r="M34" i="1"/>
  <c r="L34" i="1"/>
  <c r="M24" i="1"/>
  <c r="M195" i="1" s="1"/>
  <c r="AC322" i="1"/>
  <c r="AC273" i="1"/>
  <c r="J125" i="1"/>
  <c r="I125" i="1"/>
  <c r="J34" i="1"/>
  <c r="I34" i="1"/>
  <c r="AA32" i="1"/>
  <c r="AA34" i="1" s="1"/>
  <c r="AA33" i="1"/>
  <c r="AC33" i="1" s="1"/>
  <c r="AB30" i="1"/>
  <c r="AB29" i="1"/>
  <c r="AB32" i="1"/>
  <c r="G125" i="1"/>
  <c r="F125" i="1"/>
  <c r="AB31" i="1"/>
  <c r="C334" i="1"/>
  <c r="C336" i="1" s="1"/>
  <c r="D350" i="1"/>
  <c r="AC292" i="1"/>
  <c r="Z292" i="1"/>
  <c r="Z306" i="1" s="1"/>
  <c r="W292" i="1"/>
  <c r="T292" i="1"/>
  <c r="Q292" i="1"/>
  <c r="N292" i="1"/>
  <c r="N306" i="1" s="1"/>
  <c r="K292" i="1"/>
  <c r="H292" i="1"/>
  <c r="E292" i="1"/>
  <c r="D51" i="1"/>
  <c r="D125" i="1"/>
  <c r="C125" i="1"/>
  <c r="E125" i="1" s="1"/>
  <c r="D64" i="1"/>
  <c r="D34" i="1"/>
  <c r="C34" i="1"/>
  <c r="AC21" i="1"/>
  <c r="E34" i="1"/>
  <c r="AA36" i="1"/>
  <c r="AB33" i="1"/>
  <c r="Y289" i="1"/>
  <c r="Y318" i="1" s="1"/>
  <c r="AA308" i="1"/>
  <c r="AB308" i="1"/>
  <c r="AA309" i="1"/>
  <c r="AB309" i="1"/>
  <c r="AC309" i="1" s="1"/>
  <c r="AC310" i="1" s="1"/>
  <c r="Z242" i="1"/>
  <c r="I263" i="1"/>
  <c r="J263" i="1"/>
  <c r="F200" i="1"/>
  <c r="F224" i="1" s="1"/>
  <c r="H224" i="1" s="1"/>
  <c r="G200" i="1"/>
  <c r="E346" i="1"/>
  <c r="E350" i="1"/>
  <c r="AB34" i="1"/>
  <c r="T34" i="1"/>
  <c r="V175" i="1"/>
  <c r="Y129" i="1"/>
  <c r="Y142" i="1" s="1"/>
  <c r="V129" i="1"/>
  <c r="V142" i="1"/>
  <c r="S129" i="1"/>
  <c r="S142" i="1" s="1"/>
  <c r="P129" i="1"/>
  <c r="M129" i="1"/>
  <c r="J129" i="1"/>
  <c r="C24" i="1"/>
  <c r="AA39" i="1"/>
  <c r="AA38" i="1"/>
  <c r="AC38" i="1" s="1"/>
  <c r="S314" i="1"/>
  <c r="R314" i="1"/>
  <c r="S259" i="1"/>
  <c r="R259" i="1"/>
  <c r="T259" i="1" s="1"/>
  <c r="AC259" i="1" s="1"/>
  <c r="D237" i="1"/>
  <c r="C237" i="1"/>
  <c r="G232" i="1"/>
  <c r="AB232" i="1" s="1"/>
  <c r="AB246" i="1" s="1"/>
  <c r="F232" i="1"/>
  <c r="C232" i="1"/>
  <c r="S204" i="1"/>
  <c r="R204" i="1"/>
  <c r="D200" i="1"/>
  <c r="C200" i="1"/>
  <c r="S200" i="1"/>
  <c r="R200" i="1"/>
  <c r="R224" i="1" s="1"/>
  <c r="T224" i="1" s="1"/>
  <c r="L175" i="1"/>
  <c r="M175" i="1"/>
  <c r="O161" i="1"/>
  <c r="D147" i="1"/>
  <c r="E147" i="1" s="1"/>
  <c r="C147" i="1"/>
  <c r="L129" i="1"/>
  <c r="AB36" i="1"/>
  <c r="AC36" i="1" s="1"/>
  <c r="AA40" i="1"/>
  <c r="Z89" i="1"/>
  <c r="AC89" i="1"/>
  <c r="W89" i="1"/>
  <c r="W102" i="1" s="1"/>
  <c r="T89" i="1"/>
  <c r="Q89" i="1"/>
  <c r="N89" i="1"/>
  <c r="K89" i="1"/>
  <c r="K102" i="1" s="1"/>
  <c r="H89" i="1"/>
  <c r="V334" i="1"/>
  <c r="V336" i="1"/>
  <c r="U334" i="1"/>
  <c r="U336" i="1" s="1"/>
  <c r="S334" i="1"/>
  <c r="S336" i="1"/>
  <c r="R334" i="1"/>
  <c r="R336" i="1" s="1"/>
  <c r="P334" i="1"/>
  <c r="P336" i="1"/>
  <c r="O334" i="1"/>
  <c r="O336" i="1" s="1"/>
  <c r="M334" i="1"/>
  <c r="M336" i="1"/>
  <c r="L334" i="1"/>
  <c r="L336" i="1" s="1"/>
  <c r="J334" i="1"/>
  <c r="J336" i="1"/>
  <c r="I334" i="1"/>
  <c r="I336" i="1" s="1"/>
  <c r="G334" i="1"/>
  <c r="G336" i="1"/>
  <c r="F334" i="1"/>
  <c r="F336" i="1" s="1"/>
  <c r="F352" i="1" s="1"/>
  <c r="D334" i="1"/>
  <c r="D336" i="1"/>
  <c r="AB333" i="1"/>
  <c r="AA333" i="1"/>
  <c r="AB332" i="1"/>
  <c r="AA332" i="1"/>
  <c r="AB331" i="1"/>
  <c r="AC331" i="1" s="1"/>
  <c r="AA331" i="1"/>
  <c r="AA330" i="1"/>
  <c r="AB300" i="1"/>
  <c r="AA300" i="1"/>
  <c r="AB288" i="1"/>
  <c r="AA288" i="1"/>
  <c r="S263" i="1"/>
  <c r="R263" i="1"/>
  <c r="Y232" i="1"/>
  <c r="X232" i="1"/>
  <c r="V232" i="1"/>
  <c r="U232" i="1"/>
  <c r="U246" i="1" s="1"/>
  <c r="S232" i="1"/>
  <c r="R232" i="1"/>
  <c r="P232" i="1"/>
  <c r="O232" i="1"/>
  <c r="M232" i="1"/>
  <c r="L232" i="1"/>
  <c r="J232" i="1"/>
  <c r="I232" i="1"/>
  <c r="AA232" i="1" s="1"/>
  <c r="D232" i="1"/>
  <c r="AA231" i="1"/>
  <c r="AB231" i="1"/>
  <c r="Z231" i="1"/>
  <c r="W231" i="1"/>
  <c r="T231" i="1"/>
  <c r="Q231" i="1"/>
  <c r="N231" i="1"/>
  <c r="N232" i="1" s="1"/>
  <c r="N246" i="1" s="1"/>
  <c r="K231" i="1"/>
  <c r="H231" i="1"/>
  <c r="E231" i="1"/>
  <c r="Y175" i="1"/>
  <c r="X175" i="1"/>
  <c r="U175" i="1"/>
  <c r="S175" i="1"/>
  <c r="R175" i="1"/>
  <c r="P175" i="1"/>
  <c r="O175" i="1"/>
  <c r="J175" i="1"/>
  <c r="I175" i="1"/>
  <c r="F175" i="1"/>
  <c r="D175" i="1"/>
  <c r="C175" i="1"/>
  <c r="E175" i="1"/>
  <c r="AC169" i="1"/>
  <c r="AB348" i="1"/>
  <c r="AA348" i="1"/>
  <c r="AA350" i="1" s="1"/>
  <c r="AB345" i="1"/>
  <c r="AB350" i="1" s="1"/>
  <c r="AA345" i="1"/>
  <c r="AB341" i="1"/>
  <c r="AA341" i="1"/>
  <c r="AB340" i="1"/>
  <c r="AC340" i="1" s="1"/>
  <c r="AC342" i="1" s="1"/>
  <c r="AA340" i="1"/>
  <c r="AB339" i="1"/>
  <c r="AA339" i="1"/>
  <c r="AB330" i="1"/>
  <c r="AB334" i="1" s="1"/>
  <c r="AB336" i="1" s="1"/>
  <c r="AB328" i="1"/>
  <c r="AA328" i="1"/>
  <c r="AB326" i="1"/>
  <c r="AA326" i="1"/>
  <c r="AC326" i="1" s="1"/>
  <c r="AB324" i="1"/>
  <c r="AA324" i="1"/>
  <c r="AB316" i="1"/>
  <c r="AA316" i="1"/>
  <c r="AC316" i="1" s="1"/>
  <c r="AB313" i="1"/>
  <c r="AA313" i="1"/>
  <c r="AB312" i="1"/>
  <c r="AA312" i="1"/>
  <c r="AC312" i="1" s="1"/>
  <c r="AC314" i="1" s="1"/>
  <c r="AB305" i="1"/>
  <c r="AA305" i="1"/>
  <c r="AB304" i="1"/>
  <c r="AA304" i="1"/>
  <c r="AC304" i="1" s="1"/>
  <c r="AB303" i="1"/>
  <c r="AA303" i="1"/>
  <c r="AB302" i="1"/>
  <c r="AA302" i="1"/>
  <c r="AC302" i="1" s="1"/>
  <c r="AB301" i="1"/>
  <c r="AA301" i="1"/>
  <c r="AB299" i="1"/>
  <c r="AA299" i="1"/>
  <c r="AC299" i="1" s="1"/>
  <c r="AB298" i="1"/>
  <c r="AA298" i="1"/>
  <c r="AB297" i="1"/>
  <c r="AA297" i="1"/>
  <c r="AC297" i="1" s="1"/>
  <c r="AB296" i="1"/>
  <c r="AA296" i="1"/>
  <c r="AB295" i="1"/>
  <c r="AA295" i="1"/>
  <c r="AC295" i="1" s="1"/>
  <c r="AB294" i="1"/>
  <c r="AA294" i="1"/>
  <c r="AB293" i="1"/>
  <c r="AA293" i="1"/>
  <c r="AC293" i="1" s="1"/>
  <c r="AC306" i="1" s="1"/>
  <c r="AB291" i="1"/>
  <c r="AA291" i="1"/>
  <c r="AB286" i="1"/>
  <c r="AA286" i="1"/>
  <c r="AC286" i="1" s="1"/>
  <c r="AB284" i="1"/>
  <c r="AA284" i="1"/>
  <c r="AB283" i="1"/>
  <c r="AA283" i="1"/>
  <c r="AB277" i="1"/>
  <c r="AA277" i="1"/>
  <c r="AB275" i="1"/>
  <c r="AA275" i="1"/>
  <c r="AB274" i="1"/>
  <c r="AA274" i="1"/>
  <c r="AB271" i="1"/>
  <c r="AA271" i="1"/>
  <c r="AC271" i="1" s="1"/>
  <c r="AB267" i="1"/>
  <c r="AA267" i="1"/>
  <c r="AB265" i="1"/>
  <c r="AA265" i="1"/>
  <c r="AB262" i="1"/>
  <c r="AA262" i="1"/>
  <c r="AB261" i="1"/>
  <c r="AA261" i="1"/>
  <c r="AC261" i="1" s="1"/>
  <c r="AB258" i="1"/>
  <c r="AA258" i="1"/>
  <c r="AB254" i="1"/>
  <c r="AB256" i="1" s="1"/>
  <c r="AA254" i="1"/>
  <c r="AA256" i="1" s="1"/>
  <c r="AB255" i="1"/>
  <c r="AA255" i="1"/>
  <c r="AB251" i="1"/>
  <c r="AA251" i="1"/>
  <c r="AC251" i="1" s="1"/>
  <c r="AB250" i="1"/>
  <c r="AA250" i="1"/>
  <c r="AB244" i="1"/>
  <c r="AA244" i="1"/>
  <c r="AC244" i="1" s="1"/>
  <c r="AB242" i="1"/>
  <c r="AA242" i="1"/>
  <c r="AB236" i="1"/>
  <c r="AA236" i="1"/>
  <c r="AC236" i="1" s="1"/>
  <c r="AB235" i="1"/>
  <c r="AA235" i="1"/>
  <c r="AB234" i="1"/>
  <c r="AA234" i="1"/>
  <c r="AC234" i="1" s="1"/>
  <c r="AC237" i="1" s="1"/>
  <c r="AB230" i="1"/>
  <c r="AA230" i="1"/>
  <c r="AB229" i="1"/>
  <c r="AA229" i="1"/>
  <c r="AC229" i="1" s="1"/>
  <c r="AB228" i="1"/>
  <c r="AA228" i="1"/>
  <c r="AB161" i="1"/>
  <c r="AA161" i="1"/>
  <c r="Y161" i="1"/>
  <c r="X161" i="1"/>
  <c r="V161" i="1"/>
  <c r="U161" i="1"/>
  <c r="S161" i="1"/>
  <c r="R161" i="1"/>
  <c r="P161" i="1"/>
  <c r="M161" i="1"/>
  <c r="L161" i="1"/>
  <c r="J161" i="1"/>
  <c r="I161" i="1"/>
  <c r="G161" i="1"/>
  <c r="F161" i="1"/>
  <c r="D161" i="1"/>
  <c r="C161" i="1"/>
  <c r="Z109" i="1"/>
  <c r="Z125" i="1" s="1"/>
  <c r="W109" i="1"/>
  <c r="T109" i="1"/>
  <c r="Q109" i="1"/>
  <c r="N109" i="1"/>
  <c r="N125" i="1" s="1"/>
  <c r="K109" i="1"/>
  <c r="H109" i="1"/>
  <c r="AB75" i="1"/>
  <c r="AA75" i="1"/>
  <c r="AC75" i="1" s="1"/>
  <c r="E161" i="1"/>
  <c r="AB306" i="1"/>
  <c r="AB38" i="1"/>
  <c r="AB45" i="1" s="1"/>
  <c r="AA41" i="1"/>
  <c r="T175" i="1"/>
  <c r="Q175" i="1"/>
  <c r="AC171" i="1"/>
  <c r="AC111" i="1"/>
  <c r="AC119" i="1"/>
  <c r="AC231" i="1"/>
  <c r="N175" i="1"/>
  <c r="AC160" i="1"/>
  <c r="K175" i="1"/>
  <c r="AC62" i="1"/>
  <c r="AC332" i="1"/>
  <c r="AC333" i="1"/>
  <c r="AC284" i="1"/>
  <c r="H175" i="1"/>
  <c r="AC173" i="1"/>
  <c r="AC121" i="1"/>
  <c r="AC122" i="1"/>
  <c r="AC222" i="1"/>
  <c r="AC112" i="1"/>
  <c r="AC120" i="1"/>
  <c r="AC94" i="1"/>
  <c r="AC61" i="1"/>
  <c r="AC300" i="1"/>
  <c r="AC110" i="1"/>
  <c r="AC174" i="1"/>
  <c r="AC172" i="1"/>
  <c r="AC170" i="1"/>
  <c r="AC288" i="1"/>
  <c r="AC216" i="1"/>
  <c r="AC212" i="1"/>
  <c r="AC214" i="1"/>
  <c r="AC210" i="1"/>
  <c r="AC208" i="1"/>
  <c r="AC206" i="1"/>
  <c r="AC218" i="1"/>
  <c r="AC220" i="1"/>
  <c r="AC166" i="1"/>
  <c r="AC168" i="1"/>
  <c r="AC167" i="1"/>
  <c r="AC175" i="1" s="1"/>
  <c r="AC165" i="1"/>
  <c r="AC164" i="1"/>
  <c r="AC163" i="1"/>
  <c r="AC156" i="1"/>
  <c r="AC157" i="1" s="1"/>
  <c r="AC155" i="1"/>
  <c r="AC154" i="1"/>
  <c r="AC151" i="1"/>
  <c r="AC150" i="1"/>
  <c r="AC149" i="1"/>
  <c r="AC146" i="1"/>
  <c r="AC145" i="1"/>
  <c r="AC144" i="1"/>
  <c r="AC107" i="1"/>
  <c r="AC109" i="1"/>
  <c r="AC108" i="1"/>
  <c r="AC54" i="1"/>
  <c r="AC55" i="1"/>
  <c r="Y24" i="1"/>
  <c r="X24" i="1"/>
  <c r="X195" i="1" s="1"/>
  <c r="V24" i="1"/>
  <c r="U24" i="1"/>
  <c r="S24" i="1"/>
  <c r="R24" i="1"/>
  <c r="R195" i="1" s="1"/>
  <c r="P24" i="1"/>
  <c r="O24" i="1"/>
  <c r="L24" i="1"/>
  <c r="J24" i="1"/>
  <c r="I24" i="1"/>
  <c r="D24" i="1"/>
  <c r="E24" i="1"/>
  <c r="AC6" i="1"/>
  <c r="AC8" i="1"/>
  <c r="AC11" i="1"/>
  <c r="AC19" i="1"/>
  <c r="AC14" i="1"/>
  <c r="Z350" i="1"/>
  <c r="W350" i="1"/>
  <c r="T350" i="1"/>
  <c r="Q350" i="1"/>
  <c r="N350" i="1"/>
  <c r="AC341" i="1"/>
  <c r="AC339" i="1"/>
  <c r="AC328" i="1"/>
  <c r="AC324" i="1"/>
  <c r="AC313" i="1"/>
  <c r="AC308" i="1"/>
  <c r="AC305" i="1"/>
  <c r="AC303" i="1"/>
  <c r="AC301" i="1"/>
  <c r="AC298" i="1"/>
  <c r="AC296" i="1"/>
  <c r="AC294" i="1"/>
  <c r="AC291" i="1"/>
  <c r="Z297" i="1"/>
  <c r="Z296" i="1"/>
  <c r="Z295" i="1"/>
  <c r="Z294" i="1"/>
  <c r="Z293" i="1"/>
  <c r="W297" i="1"/>
  <c r="W296" i="1"/>
  <c r="W295" i="1"/>
  <c r="W306" i="1" s="1"/>
  <c r="W294" i="1"/>
  <c r="W293" i="1"/>
  <c r="T297" i="1"/>
  <c r="T296" i="1"/>
  <c r="T295" i="1"/>
  <c r="T294" i="1"/>
  <c r="T293" i="1"/>
  <c r="Q297" i="1"/>
  <c r="Q296" i="1"/>
  <c r="Q295" i="1"/>
  <c r="Q294" i="1"/>
  <c r="Q293" i="1"/>
  <c r="Q306" i="1" s="1"/>
  <c r="N297" i="1"/>
  <c r="N296" i="1"/>
  <c r="N295" i="1"/>
  <c r="N294" i="1"/>
  <c r="N293" i="1"/>
  <c r="K297" i="1"/>
  <c r="K296" i="1"/>
  <c r="K295" i="1"/>
  <c r="K306" i="1" s="1"/>
  <c r="K318" i="1" s="1"/>
  <c r="K294" i="1"/>
  <c r="K293" i="1"/>
  <c r="H297" i="1"/>
  <c r="H296" i="1"/>
  <c r="H306" i="1" s="1"/>
  <c r="H318" i="1" s="1"/>
  <c r="H295" i="1"/>
  <c r="H294" i="1"/>
  <c r="H293" i="1"/>
  <c r="E297" i="1"/>
  <c r="E296" i="1"/>
  <c r="E295" i="1"/>
  <c r="E294" i="1"/>
  <c r="E293" i="1"/>
  <c r="E306" i="1" s="1"/>
  <c r="E318" i="1" s="1"/>
  <c r="AC277" i="1"/>
  <c r="AC275" i="1"/>
  <c r="AC274" i="1"/>
  <c r="AC267" i="1"/>
  <c r="AC265" i="1"/>
  <c r="AC262" i="1"/>
  <c r="Z261" i="1"/>
  <c r="W261" i="1"/>
  <c r="W263" i="1" s="1"/>
  <c r="W279" i="1" s="1"/>
  <c r="T261" i="1"/>
  <c r="Q261" i="1"/>
  <c r="N261" i="1"/>
  <c r="K261" i="1"/>
  <c r="H261" i="1"/>
  <c r="E261" i="1"/>
  <c r="AC258" i="1"/>
  <c r="AC254" i="1"/>
  <c r="AC256" i="1" s="1"/>
  <c r="AC255" i="1"/>
  <c r="AC250" i="1"/>
  <c r="E252" i="1"/>
  <c r="AC242" i="1"/>
  <c r="W242" i="1"/>
  <c r="T242" i="1"/>
  <c r="Q242" i="1"/>
  <c r="N242" i="1"/>
  <c r="K242" i="1"/>
  <c r="K246" i="1" s="1"/>
  <c r="H242" i="1"/>
  <c r="E242" i="1"/>
  <c r="AC235" i="1"/>
  <c r="AC230" i="1"/>
  <c r="AC228" i="1"/>
  <c r="Z228" i="1"/>
  <c r="W228" i="1"/>
  <c r="T228" i="1"/>
  <c r="T232" i="1" s="1"/>
  <c r="T246" i="1" s="1"/>
  <c r="Q228" i="1"/>
  <c r="Q232" i="1" s="1"/>
  <c r="Q246" i="1" s="1"/>
  <c r="N228" i="1"/>
  <c r="K228" i="1"/>
  <c r="H228" i="1"/>
  <c r="H232" i="1" s="1"/>
  <c r="H246" i="1" s="1"/>
  <c r="E228" i="1"/>
  <c r="AC203" i="1"/>
  <c r="AC202" i="1"/>
  <c r="AC199" i="1"/>
  <c r="AC193" i="1"/>
  <c r="AC185" i="1"/>
  <c r="AC183" i="1"/>
  <c r="Z190" i="1"/>
  <c r="W190" i="1"/>
  <c r="W191" i="1" s="1"/>
  <c r="T190" i="1"/>
  <c r="Q190" i="1"/>
  <c r="N190" i="1"/>
  <c r="N191" i="1" s="1"/>
  <c r="K190" i="1"/>
  <c r="K191" i="1" s="1"/>
  <c r="AC181" i="1"/>
  <c r="AC179" i="1"/>
  <c r="AC177" i="1"/>
  <c r="AC159" i="1"/>
  <c r="AC161" i="1" s="1"/>
  <c r="Z161" i="1"/>
  <c r="W161" i="1"/>
  <c r="T161" i="1"/>
  <c r="Q161" i="1"/>
  <c r="N161" i="1"/>
  <c r="K161" i="1"/>
  <c r="Z146" i="1"/>
  <c r="Z145" i="1"/>
  <c r="Z147" i="1" s="1"/>
  <c r="W146" i="1"/>
  <c r="W145" i="1"/>
  <c r="T146" i="1"/>
  <c r="T145" i="1"/>
  <c r="T147" i="1" s="1"/>
  <c r="Q146" i="1"/>
  <c r="Q145" i="1"/>
  <c r="N146" i="1"/>
  <c r="N145" i="1"/>
  <c r="N147" i="1" s="1"/>
  <c r="K146" i="1"/>
  <c r="K145" i="1"/>
  <c r="AC139" i="1"/>
  <c r="AC138" i="1"/>
  <c r="AC137" i="1"/>
  <c r="AC136" i="1"/>
  <c r="AC135" i="1"/>
  <c r="AC134" i="1"/>
  <c r="AC133" i="1"/>
  <c r="AC132" i="1"/>
  <c r="Z132" i="1"/>
  <c r="Z140" i="1"/>
  <c r="W132" i="1"/>
  <c r="W140" i="1" s="1"/>
  <c r="T132" i="1"/>
  <c r="T140" i="1"/>
  <c r="T142" i="1" s="1"/>
  <c r="Q132" i="1"/>
  <c r="Q140" i="1" s="1"/>
  <c r="Q142" i="1" s="1"/>
  <c r="N132" i="1"/>
  <c r="N140" i="1"/>
  <c r="N142" i="1" s="1"/>
  <c r="K132" i="1"/>
  <c r="K140" i="1" s="1"/>
  <c r="K142" i="1" s="1"/>
  <c r="AC128" i="1"/>
  <c r="AC127" i="1"/>
  <c r="AC129" i="1" s="1"/>
  <c r="AC118" i="1"/>
  <c r="AC117" i="1"/>
  <c r="AC116" i="1"/>
  <c r="AC115" i="1"/>
  <c r="AC114" i="1"/>
  <c r="AC113" i="1"/>
  <c r="AC106" i="1"/>
  <c r="AC105" i="1"/>
  <c r="AC125" i="1" s="1"/>
  <c r="AC104" i="1"/>
  <c r="Z118" i="1"/>
  <c r="Z117" i="1"/>
  <c r="Z116" i="1"/>
  <c r="Z115" i="1"/>
  <c r="Z114" i="1"/>
  <c r="W118" i="1"/>
  <c r="W117" i="1"/>
  <c r="W116" i="1"/>
  <c r="W115" i="1"/>
  <c r="W114" i="1"/>
  <c r="W125" i="1" s="1"/>
  <c r="T118" i="1"/>
  <c r="T117" i="1"/>
  <c r="T116" i="1"/>
  <c r="T115" i="1"/>
  <c r="T114" i="1"/>
  <c r="T125" i="1" s="1"/>
  <c r="Q118" i="1"/>
  <c r="Q117" i="1"/>
  <c r="Q116" i="1"/>
  <c r="Q115" i="1"/>
  <c r="Q125" i="1" s="1"/>
  <c r="Q114" i="1"/>
  <c r="N118" i="1"/>
  <c r="N117" i="1"/>
  <c r="N116" i="1"/>
  <c r="N115" i="1"/>
  <c r="N114" i="1"/>
  <c r="K118" i="1"/>
  <c r="K117" i="1"/>
  <c r="K116" i="1"/>
  <c r="K115" i="1"/>
  <c r="K114" i="1"/>
  <c r="AC101" i="1"/>
  <c r="AC100" i="1"/>
  <c r="AC99" i="1"/>
  <c r="AC98" i="1"/>
  <c r="AC96" i="1"/>
  <c r="AC95" i="1"/>
  <c r="AC93" i="1"/>
  <c r="AC92" i="1"/>
  <c r="AC91" i="1"/>
  <c r="AC90" i="1"/>
  <c r="AC88" i="1"/>
  <c r="AC87" i="1"/>
  <c r="AC86" i="1"/>
  <c r="AC102" i="1" s="1"/>
  <c r="AC85" i="1"/>
  <c r="AC84" i="1"/>
  <c r="Z101" i="1"/>
  <c r="Z95" i="1"/>
  <c r="Z92" i="1"/>
  <c r="Z90" i="1"/>
  <c r="Z87" i="1"/>
  <c r="Z84" i="1"/>
  <c r="Z102" i="1" s="1"/>
  <c r="W101" i="1"/>
  <c r="W95" i="1"/>
  <c r="W92" i="1"/>
  <c r="W90" i="1"/>
  <c r="W87" i="1"/>
  <c r="W84" i="1"/>
  <c r="T101" i="1"/>
  <c r="T95" i="1"/>
  <c r="T92" i="1"/>
  <c r="T90" i="1"/>
  <c r="T87" i="1"/>
  <c r="T84" i="1"/>
  <c r="Q101" i="1"/>
  <c r="Q95" i="1"/>
  <c r="Q92" i="1"/>
  <c r="Q90" i="1"/>
  <c r="Q102" i="1" s="1"/>
  <c r="Q87" i="1"/>
  <c r="Q84" i="1"/>
  <c r="N101" i="1"/>
  <c r="N95" i="1"/>
  <c r="N92" i="1"/>
  <c r="N90" i="1"/>
  <c r="N87" i="1"/>
  <c r="N84" i="1"/>
  <c r="N102" i="1" s="1"/>
  <c r="K101" i="1"/>
  <c r="K95" i="1"/>
  <c r="K92" i="1"/>
  <c r="K90" i="1"/>
  <c r="K87" i="1"/>
  <c r="K84" i="1"/>
  <c r="AC81" i="1"/>
  <c r="AC80" i="1"/>
  <c r="AC82" i="1" s="1"/>
  <c r="AC79" i="1"/>
  <c r="AC78" i="1"/>
  <c r="AC77" i="1"/>
  <c r="AC72" i="1"/>
  <c r="AC73" i="1" s="1"/>
  <c r="H73" i="1"/>
  <c r="H74" i="1"/>
  <c r="AC69" i="1"/>
  <c r="AC68" i="1"/>
  <c r="AC67" i="1"/>
  <c r="AC66" i="1"/>
  <c r="AC63" i="1"/>
  <c r="AC64" i="1" s="1"/>
  <c r="AC58" i="1"/>
  <c r="AC57" i="1"/>
  <c r="AC56" i="1"/>
  <c r="AC53" i="1"/>
  <c r="AC59" i="1" s="1"/>
  <c r="AC50" i="1"/>
  <c r="AC49" i="1"/>
  <c r="AC47" i="1"/>
  <c r="AC26" i="1"/>
  <c r="AC34" i="1" s="1"/>
  <c r="H190" i="1"/>
  <c r="H161" i="1"/>
  <c r="H146" i="1"/>
  <c r="H145" i="1"/>
  <c r="H147" i="1" s="1"/>
  <c r="H132" i="1"/>
  <c r="H140" i="1" s="1"/>
  <c r="H142" i="1" s="1"/>
  <c r="H118" i="1"/>
  <c r="H117" i="1"/>
  <c r="H116" i="1"/>
  <c r="H115" i="1"/>
  <c r="H114" i="1"/>
  <c r="H101" i="1"/>
  <c r="H95" i="1"/>
  <c r="H92" i="1"/>
  <c r="H90" i="1"/>
  <c r="H87" i="1"/>
  <c r="H102" i="1" s="1"/>
  <c r="H84" i="1"/>
  <c r="AC7" i="1"/>
  <c r="AC10" i="1"/>
  <c r="AC12" i="1"/>
  <c r="AC15" i="1"/>
  <c r="AC16" i="1"/>
  <c r="AC5" i="1"/>
  <c r="H350" i="1"/>
  <c r="H342" i="1"/>
  <c r="AC152" i="1"/>
  <c r="H24" i="1"/>
  <c r="K350" i="1"/>
  <c r="AB39" i="1"/>
  <c r="AC39" i="1" s="1"/>
  <c r="AA42" i="1"/>
  <c r="AA45" i="1"/>
  <c r="N24" i="1"/>
  <c r="K24" i="1"/>
  <c r="Z24" i="1"/>
  <c r="W24" i="1"/>
  <c r="T263" i="1"/>
  <c r="T24" i="1"/>
  <c r="Q24" i="1"/>
  <c r="Q195" i="1" s="1"/>
  <c r="K232" i="1"/>
  <c r="W232" i="1"/>
  <c r="K125" i="1"/>
  <c r="H125" i="1"/>
  <c r="E232" i="1"/>
  <c r="E246" i="1" s="1"/>
  <c r="Z175" i="1"/>
  <c r="Z232" i="1"/>
  <c r="Z246" i="1" s="1"/>
  <c r="W175" i="1"/>
  <c r="AC70" i="1"/>
  <c r="AC188" i="1"/>
  <c r="AC184" i="1"/>
  <c r="AC191" i="1" s="1"/>
  <c r="AC147" i="1"/>
  <c r="E237" i="1"/>
  <c r="AC189" i="1"/>
  <c r="AC51" i="1"/>
  <c r="AC20" i="1"/>
  <c r="AC30" i="1"/>
  <c r="AC22" i="1"/>
  <c r="AC187" i="1"/>
  <c r="AC18" i="1"/>
  <c r="AC27" i="1"/>
  <c r="AC23" i="1"/>
  <c r="AC32" i="1"/>
  <c r="AC29" i="1"/>
  <c r="AC17" i="1"/>
  <c r="AC13" i="1"/>
  <c r="AC9" i="1"/>
  <c r="AC31" i="1"/>
  <c r="AC44" i="1"/>
  <c r="AC43" i="1"/>
  <c r="AC190" i="1"/>
  <c r="AC186" i="1"/>
  <c r="S252" i="1"/>
  <c r="S279" i="1"/>
  <c r="T252" i="1"/>
  <c r="T279" i="1" s="1"/>
  <c r="R252" i="1"/>
  <c r="Z191" i="1"/>
  <c r="Y191" i="1"/>
  <c r="X191" i="1"/>
  <c r="V191" i="1"/>
  <c r="U191" i="1"/>
  <c r="T191" i="1"/>
  <c r="S191" i="1"/>
  <c r="R191" i="1"/>
  <c r="Q191" i="1"/>
  <c r="P191" i="1"/>
  <c r="O191" i="1"/>
  <c r="M191" i="1"/>
  <c r="L191" i="1"/>
  <c r="J191" i="1"/>
  <c r="I191" i="1"/>
  <c r="H191" i="1"/>
  <c r="F191" i="1"/>
  <c r="D191" i="1"/>
  <c r="C191" i="1"/>
  <c r="E191" i="1" s="1"/>
  <c r="Y157" i="1"/>
  <c r="X157" i="1"/>
  <c r="V157" i="1"/>
  <c r="U157" i="1"/>
  <c r="U195" i="1" s="1"/>
  <c r="S157" i="1"/>
  <c r="R157" i="1"/>
  <c r="P157" i="1"/>
  <c r="O157" i="1"/>
  <c r="M157" i="1"/>
  <c r="L157" i="1"/>
  <c r="J157" i="1"/>
  <c r="I157" i="1"/>
  <c r="G157" i="1"/>
  <c r="F157" i="1"/>
  <c r="D157" i="1"/>
  <c r="C157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D152" i="1"/>
  <c r="C152" i="1"/>
  <c r="Y102" i="1"/>
  <c r="X102" i="1"/>
  <c r="V102" i="1"/>
  <c r="U102" i="1"/>
  <c r="S102" i="1"/>
  <c r="R102" i="1"/>
  <c r="P102" i="1"/>
  <c r="O102" i="1"/>
  <c r="M102" i="1"/>
  <c r="L102" i="1"/>
  <c r="J102" i="1"/>
  <c r="I102" i="1"/>
  <c r="G102" i="1"/>
  <c r="F102" i="1"/>
  <c r="D102" i="1"/>
  <c r="C102" i="1"/>
  <c r="E102" i="1" s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D82" i="1"/>
  <c r="C82" i="1"/>
  <c r="Y73" i="1"/>
  <c r="X73" i="1"/>
  <c r="V73" i="1"/>
  <c r="U73" i="1"/>
  <c r="S73" i="1"/>
  <c r="R73" i="1"/>
  <c r="P73" i="1"/>
  <c r="O73" i="1"/>
  <c r="M73" i="1"/>
  <c r="L73" i="1"/>
  <c r="J73" i="1"/>
  <c r="I73" i="1"/>
  <c r="G73" i="1"/>
  <c r="F73" i="1"/>
  <c r="D73" i="1"/>
  <c r="C73" i="1"/>
  <c r="E73" i="1"/>
  <c r="Y70" i="1"/>
  <c r="Y195" i="1" s="1"/>
  <c r="X70" i="1"/>
  <c r="V70" i="1"/>
  <c r="U70" i="1"/>
  <c r="S70" i="1"/>
  <c r="S195" i="1" s="1"/>
  <c r="R70" i="1"/>
  <c r="P70" i="1"/>
  <c r="O70" i="1"/>
  <c r="M70" i="1"/>
  <c r="L70" i="1"/>
  <c r="J70" i="1"/>
  <c r="I70" i="1"/>
  <c r="G70" i="1"/>
  <c r="F70" i="1"/>
  <c r="D70" i="1"/>
  <c r="C70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F195" i="1" s="1"/>
  <c r="C64" i="1"/>
  <c r="E64" i="1" s="1"/>
  <c r="Y59" i="1"/>
  <c r="X59" i="1"/>
  <c r="V59" i="1"/>
  <c r="U59" i="1"/>
  <c r="S59" i="1"/>
  <c r="R59" i="1"/>
  <c r="O59" i="1"/>
  <c r="M59" i="1"/>
  <c r="L59" i="1"/>
  <c r="J59" i="1"/>
  <c r="I59" i="1"/>
  <c r="G59" i="1"/>
  <c r="F59" i="1"/>
  <c r="D59" i="1"/>
  <c r="C59" i="1"/>
  <c r="P59" i="1"/>
  <c r="Y51" i="1"/>
  <c r="X51" i="1"/>
  <c r="V51" i="1"/>
  <c r="U51" i="1"/>
  <c r="S51" i="1"/>
  <c r="R51" i="1"/>
  <c r="O51" i="1"/>
  <c r="M51" i="1"/>
  <c r="L51" i="1"/>
  <c r="J51" i="1"/>
  <c r="I51" i="1"/>
  <c r="G51" i="1"/>
  <c r="F51" i="1"/>
  <c r="C51" i="1"/>
  <c r="E51" i="1" s="1"/>
  <c r="P51" i="1"/>
  <c r="E157" i="1"/>
  <c r="E82" i="1"/>
  <c r="E70" i="1"/>
  <c r="E59" i="1"/>
  <c r="E152" i="1"/>
  <c r="AC24" i="1"/>
  <c r="AB40" i="1"/>
  <c r="AC40" i="1"/>
  <c r="Y306" i="1"/>
  <c r="X306" i="1"/>
  <c r="V306" i="1"/>
  <c r="U306" i="1"/>
  <c r="S306" i="1"/>
  <c r="R306" i="1"/>
  <c r="P306" i="1"/>
  <c r="O306" i="1"/>
  <c r="O318" i="1" s="1"/>
  <c r="M306" i="1"/>
  <c r="L306" i="1"/>
  <c r="J306" i="1"/>
  <c r="I306" i="1"/>
  <c r="G306" i="1"/>
  <c r="F306" i="1"/>
  <c r="D306" i="1"/>
  <c r="C306" i="1"/>
  <c r="C318" i="1" s="1"/>
  <c r="Y147" i="1"/>
  <c r="X147" i="1"/>
  <c r="W147" i="1"/>
  <c r="V147" i="1"/>
  <c r="U147" i="1"/>
  <c r="S147" i="1"/>
  <c r="R147" i="1"/>
  <c r="Q147" i="1"/>
  <c r="P147" i="1"/>
  <c r="O147" i="1"/>
  <c r="M147" i="1"/>
  <c r="L147" i="1"/>
  <c r="K147" i="1"/>
  <c r="J147" i="1"/>
  <c r="I147" i="1"/>
  <c r="G147" i="1"/>
  <c r="F147" i="1"/>
  <c r="H59" i="1"/>
  <c r="K59" i="1"/>
  <c r="N59" i="1"/>
  <c r="Q59" i="1"/>
  <c r="T59" i="1"/>
  <c r="W59" i="1"/>
  <c r="Z59" i="1"/>
  <c r="AB41" i="1"/>
  <c r="AC41" i="1" s="1"/>
  <c r="S289" i="1"/>
  <c r="R289" i="1"/>
  <c r="Z351" i="1"/>
  <c r="W351" i="1"/>
  <c r="Q351" i="1"/>
  <c r="N351" i="1"/>
  <c r="K351" i="1"/>
  <c r="H351" i="1"/>
  <c r="E351" i="1"/>
  <c r="Z344" i="1"/>
  <c r="W344" i="1"/>
  <c r="Q344" i="1"/>
  <c r="N344" i="1"/>
  <c r="K344" i="1"/>
  <c r="H344" i="1"/>
  <c r="E344" i="1"/>
  <c r="Z343" i="1"/>
  <c r="W343" i="1"/>
  <c r="Q343" i="1"/>
  <c r="N343" i="1"/>
  <c r="K343" i="1"/>
  <c r="H343" i="1"/>
  <c r="E343" i="1"/>
  <c r="Y342" i="1"/>
  <c r="X342" i="1"/>
  <c r="V342" i="1"/>
  <c r="V352" i="1" s="1"/>
  <c r="U342" i="1"/>
  <c r="S342" i="1"/>
  <c r="R342" i="1"/>
  <c r="P342" i="1"/>
  <c r="O342" i="1"/>
  <c r="M342" i="1"/>
  <c r="L342" i="1"/>
  <c r="J342" i="1"/>
  <c r="I342" i="1"/>
  <c r="D342" i="1"/>
  <c r="T342" i="1"/>
  <c r="K342" i="1"/>
  <c r="Z338" i="1"/>
  <c r="W338" i="1"/>
  <c r="Q338" i="1"/>
  <c r="N338" i="1"/>
  <c r="K338" i="1"/>
  <c r="H338" i="1"/>
  <c r="E338" i="1"/>
  <c r="Y334" i="1"/>
  <c r="Y336" i="1" s="1"/>
  <c r="X334" i="1"/>
  <c r="X336" i="1"/>
  <c r="Z334" i="1"/>
  <c r="Z336" i="1" s="1"/>
  <c r="W334" i="1"/>
  <c r="W336" i="1"/>
  <c r="T334" i="1"/>
  <c r="T336" i="1" s="1"/>
  <c r="N334" i="1"/>
  <c r="N336" i="1"/>
  <c r="K334" i="1"/>
  <c r="K336" i="1" s="1"/>
  <c r="H334" i="1"/>
  <c r="H336" i="1"/>
  <c r="Z329" i="1"/>
  <c r="W329" i="1"/>
  <c r="Q329" i="1"/>
  <c r="N329" i="1"/>
  <c r="K329" i="1"/>
  <c r="H329" i="1"/>
  <c r="E329" i="1"/>
  <c r="Z321" i="1"/>
  <c r="W321" i="1"/>
  <c r="Q321" i="1"/>
  <c r="K321" i="1"/>
  <c r="Y314" i="1"/>
  <c r="X314" i="1"/>
  <c r="AA314" i="1" s="1"/>
  <c r="V314" i="1"/>
  <c r="U314" i="1"/>
  <c r="T314" i="1"/>
  <c r="P314" i="1"/>
  <c r="P318" i="1" s="1"/>
  <c r="O314" i="1"/>
  <c r="M314" i="1"/>
  <c r="L314" i="1"/>
  <c r="J314" i="1"/>
  <c r="J318" i="1" s="1"/>
  <c r="I314" i="1"/>
  <c r="G314" i="1"/>
  <c r="F314" i="1"/>
  <c r="D314" i="1"/>
  <c r="AB314" i="1" s="1"/>
  <c r="C314" i="1"/>
  <c r="Z311" i="1"/>
  <c r="Z314" i="1"/>
  <c r="W311" i="1"/>
  <c r="W314" i="1" s="1"/>
  <c r="Q311" i="1"/>
  <c r="Q314" i="1"/>
  <c r="N311" i="1"/>
  <c r="N314" i="1" s="1"/>
  <c r="K311" i="1"/>
  <c r="K314" i="1"/>
  <c r="H311" i="1"/>
  <c r="H314" i="1" s="1"/>
  <c r="E311" i="1"/>
  <c r="Z310" i="1"/>
  <c r="Y310" i="1"/>
  <c r="X310" i="1"/>
  <c r="V310" i="1"/>
  <c r="U310" i="1"/>
  <c r="S310" i="1"/>
  <c r="S318" i="1" s="1"/>
  <c r="S352" i="1" s="1"/>
  <c r="R310" i="1"/>
  <c r="P310" i="1"/>
  <c r="O310" i="1"/>
  <c r="M310" i="1"/>
  <c r="M318" i="1" s="1"/>
  <c r="L310" i="1"/>
  <c r="J310" i="1"/>
  <c r="I310" i="1"/>
  <c r="G310" i="1"/>
  <c r="AB310" i="1" s="1"/>
  <c r="F310" i="1"/>
  <c r="D310" i="1"/>
  <c r="C310" i="1"/>
  <c r="W310" i="1"/>
  <c r="T310" i="1"/>
  <c r="K310" i="1"/>
  <c r="H310" i="1"/>
  <c r="Z307" i="1"/>
  <c r="W307" i="1"/>
  <c r="Q307" i="1"/>
  <c r="N307" i="1"/>
  <c r="K307" i="1"/>
  <c r="H307" i="1"/>
  <c r="E307" i="1"/>
  <c r="Z290" i="1"/>
  <c r="W290" i="1"/>
  <c r="Q290" i="1"/>
  <c r="N290" i="1"/>
  <c r="K290" i="1"/>
  <c r="H290" i="1"/>
  <c r="E290" i="1"/>
  <c r="X289" i="1"/>
  <c r="V289" i="1"/>
  <c r="U289" i="1"/>
  <c r="P289" i="1"/>
  <c r="O289" i="1"/>
  <c r="M289" i="1"/>
  <c r="L289" i="1"/>
  <c r="J289" i="1"/>
  <c r="I289" i="1"/>
  <c r="G289" i="1"/>
  <c r="F289" i="1"/>
  <c r="F318" i="1" s="1"/>
  <c r="D289" i="1"/>
  <c r="C289" i="1"/>
  <c r="W289" i="1"/>
  <c r="Q289" i="1"/>
  <c r="Q318" i="1" s="1"/>
  <c r="E289" i="1"/>
  <c r="Z282" i="1"/>
  <c r="W282" i="1"/>
  <c r="Q282" i="1"/>
  <c r="K282" i="1"/>
  <c r="H282" i="1"/>
  <c r="E282" i="1"/>
  <c r="Z264" i="1"/>
  <c r="W264" i="1"/>
  <c r="Q264" i="1"/>
  <c r="N264" i="1"/>
  <c r="K264" i="1"/>
  <c r="H264" i="1"/>
  <c r="E264" i="1"/>
  <c r="Y263" i="1"/>
  <c r="X263" i="1"/>
  <c r="X279" i="1" s="1"/>
  <c r="V263" i="1"/>
  <c r="U263" i="1"/>
  <c r="P263" i="1"/>
  <c r="O263" i="1"/>
  <c r="N263" i="1"/>
  <c r="M263" i="1"/>
  <c r="L263" i="1"/>
  <c r="G263" i="1"/>
  <c r="AB263" i="1" s="1"/>
  <c r="F263" i="1"/>
  <c r="D263" i="1"/>
  <c r="C263" i="1"/>
  <c r="K263" i="1"/>
  <c r="Q263" i="1"/>
  <c r="Z260" i="1"/>
  <c r="W260" i="1"/>
  <c r="Q260" i="1"/>
  <c r="N260" i="1"/>
  <c r="K260" i="1"/>
  <c r="H260" i="1"/>
  <c r="E260" i="1"/>
  <c r="Y259" i="1"/>
  <c r="X259" i="1"/>
  <c r="V259" i="1"/>
  <c r="U259" i="1"/>
  <c r="P259" i="1"/>
  <c r="O259" i="1"/>
  <c r="M259" i="1"/>
  <c r="M279" i="1" s="1"/>
  <c r="L259" i="1"/>
  <c r="J259" i="1"/>
  <c r="I259" i="1"/>
  <c r="G259" i="1"/>
  <c r="AB259" i="1" s="1"/>
  <c r="F259" i="1"/>
  <c r="D259" i="1"/>
  <c r="D279" i="1"/>
  <c r="C259" i="1"/>
  <c r="C279" i="1" s="1"/>
  <c r="Z259" i="1"/>
  <c r="W259" i="1"/>
  <c r="Q259" i="1"/>
  <c r="Q279" i="1" s="1"/>
  <c r="N259" i="1"/>
  <c r="K259" i="1"/>
  <c r="Z257" i="1"/>
  <c r="W257" i="1"/>
  <c r="Q257" i="1"/>
  <c r="N257" i="1"/>
  <c r="K257" i="1"/>
  <c r="H257" i="1"/>
  <c r="E257" i="1"/>
  <c r="Z253" i="1"/>
  <c r="W253" i="1"/>
  <c r="Q253" i="1"/>
  <c r="N253" i="1"/>
  <c r="K253" i="1"/>
  <c r="H253" i="1"/>
  <c r="E253" i="1"/>
  <c r="Y252" i="1"/>
  <c r="Y279" i="1" s="1"/>
  <c r="X252" i="1"/>
  <c r="V252" i="1"/>
  <c r="V279" i="1" s="1"/>
  <c r="U252" i="1"/>
  <c r="U279" i="1"/>
  <c r="P252" i="1"/>
  <c r="AB252" i="1" s="1"/>
  <c r="O252" i="1"/>
  <c r="O279" i="1" s="1"/>
  <c r="M252" i="1"/>
  <c r="L252" i="1"/>
  <c r="L279" i="1" s="1"/>
  <c r="K252" i="1"/>
  <c r="K279" i="1" s="1"/>
  <c r="J252" i="1"/>
  <c r="I252" i="1"/>
  <c r="I279" i="1" s="1"/>
  <c r="G252" i="1"/>
  <c r="G279" i="1" s="1"/>
  <c r="F252" i="1"/>
  <c r="F279" i="1"/>
  <c r="Z252" i="1"/>
  <c r="W252" i="1"/>
  <c r="Z249" i="1"/>
  <c r="W249" i="1"/>
  <c r="Q249" i="1"/>
  <c r="N249" i="1"/>
  <c r="K249" i="1"/>
  <c r="H249" i="1"/>
  <c r="E249" i="1"/>
  <c r="Z248" i="1"/>
  <c r="W248" i="1"/>
  <c r="Q248" i="1"/>
  <c r="N248" i="1"/>
  <c r="K248" i="1"/>
  <c r="H248" i="1"/>
  <c r="E248" i="1"/>
  <c r="AB240" i="1"/>
  <c r="AA240" i="1"/>
  <c r="Z240" i="1"/>
  <c r="W240" i="1"/>
  <c r="T240" i="1"/>
  <c r="Q240" i="1"/>
  <c r="N240" i="1"/>
  <c r="AC240" i="1" s="1"/>
  <c r="K240" i="1"/>
  <c r="H240" i="1"/>
  <c r="E240" i="1"/>
  <c r="AB239" i="1"/>
  <c r="AA239" i="1"/>
  <c r="Z239" i="1"/>
  <c r="W239" i="1"/>
  <c r="T239" i="1"/>
  <c r="Q239" i="1"/>
  <c r="N239" i="1"/>
  <c r="K239" i="1"/>
  <c r="H239" i="1"/>
  <c r="E239" i="1"/>
  <c r="Z238" i="1"/>
  <c r="W238" i="1"/>
  <c r="Q238" i="1"/>
  <c r="N238" i="1"/>
  <c r="K238" i="1"/>
  <c r="H238" i="1"/>
  <c r="E238" i="1"/>
  <c r="Y237" i="1"/>
  <c r="X237" i="1"/>
  <c r="V237" i="1"/>
  <c r="U237" i="1"/>
  <c r="S237" i="1"/>
  <c r="R237" i="1"/>
  <c r="P237" i="1"/>
  <c r="O237" i="1"/>
  <c r="M237" i="1"/>
  <c r="L237" i="1"/>
  <c r="J237" i="1"/>
  <c r="I237" i="1"/>
  <c r="AA237" i="1" s="1"/>
  <c r="G237" i="1"/>
  <c r="F237" i="1"/>
  <c r="Z233" i="1"/>
  <c r="W233" i="1"/>
  <c r="Q233" i="1"/>
  <c r="N233" i="1"/>
  <c r="K233" i="1"/>
  <c r="H233" i="1"/>
  <c r="E233" i="1"/>
  <c r="Z227" i="1"/>
  <c r="W227" i="1"/>
  <c r="Q227" i="1"/>
  <c r="N227" i="1"/>
  <c r="K227" i="1"/>
  <c r="H227" i="1"/>
  <c r="E227" i="1"/>
  <c r="S224" i="1"/>
  <c r="Z223" i="1"/>
  <c r="W223" i="1"/>
  <c r="Q223" i="1"/>
  <c r="N223" i="1"/>
  <c r="K223" i="1"/>
  <c r="H223" i="1"/>
  <c r="E223" i="1"/>
  <c r="E219" i="1"/>
  <c r="Y204" i="1"/>
  <c r="Y224" i="1" s="1"/>
  <c r="X204" i="1"/>
  <c r="V204" i="1"/>
  <c r="U204" i="1"/>
  <c r="T204" i="1"/>
  <c r="Q204" i="1"/>
  <c r="P204" i="1"/>
  <c r="O204" i="1"/>
  <c r="M204" i="1"/>
  <c r="AB204" i="1" s="1"/>
  <c r="L204" i="1"/>
  <c r="J204" i="1"/>
  <c r="I204" i="1"/>
  <c r="H204" i="1"/>
  <c r="G204" i="1"/>
  <c r="F204" i="1"/>
  <c r="D204" i="1"/>
  <c r="C204" i="1"/>
  <c r="C224" i="1" s="1"/>
  <c r="W204" i="1"/>
  <c r="K204" i="1"/>
  <c r="Z201" i="1"/>
  <c r="W201" i="1"/>
  <c r="Q201" i="1"/>
  <c r="N201" i="1"/>
  <c r="K201" i="1"/>
  <c r="H201" i="1"/>
  <c r="E201" i="1"/>
  <c r="Y200" i="1"/>
  <c r="X200" i="1"/>
  <c r="V200" i="1"/>
  <c r="U200" i="1"/>
  <c r="P200" i="1"/>
  <c r="P224" i="1" s="1"/>
  <c r="Q224" i="1" s="1"/>
  <c r="O200" i="1"/>
  <c r="M200" i="1"/>
  <c r="L200" i="1"/>
  <c r="J200" i="1"/>
  <c r="AB200" i="1" s="1"/>
  <c r="I200" i="1"/>
  <c r="N200" i="1"/>
  <c r="K200" i="1"/>
  <c r="Z200" i="1"/>
  <c r="H200" i="1"/>
  <c r="Z198" i="1"/>
  <c r="W198" i="1"/>
  <c r="N198" i="1"/>
  <c r="K198" i="1"/>
  <c r="Z194" i="1"/>
  <c r="W194" i="1"/>
  <c r="Q194" i="1"/>
  <c r="N194" i="1"/>
  <c r="K194" i="1"/>
  <c r="W182" i="1"/>
  <c r="Q182" i="1"/>
  <c r="N182" i="1"/>
  <c r="K182" i="1"/>
  <c r="H182" i="1"/>
  <c r="Z176" i="1"/>
  <c r="W176" i="1"/>
  <c r="Q176" i="1"/>
  <c r="N176" i="1"/>
  <c r="K176" i="1"/>
  <c r="H176" i="1"/>
  <c r="Z162" i="1"/>
  <c r="W162" i="1"/>
  <c r="Q162" i="1"/>
  <c r="N162" i="1"/>
  <c r="K162" i="1"/>
  <c r="H162" i="1"/>
  <c r="Z158" i="1"/>
  <c r="W158" i="1"/>
  <c r="Q158" i="1"/>
  <c r="N158" i="1"/>
  <c r="K158" i="1"/>
  <c r="H158" i="1"/>
  <c r="Z153" i="1"/>
  <c r="W153" i="1"/>
  <c r="Q153" i="1"/>
  <c r="N153" i="1"/>
  <c r="K153" i="1"/>
  <c r="H153" i="1"/>
  <c r="Z148" i="1"/>
  <c r="W148" i="1"/>
  <c r="Q148" i="1"/>
  <c r="N148" i="1"/>
  <c r="K148" i="1"/>
  <c r="H148" i="1"/>
  <c r="W143" i="1"/>
  <c r="X129" i="1"/>
  <c r="X142" i="1"/>
  <c r="U129" i="1"/>
  <c r="U142" i="1"/>
  <c r="R129" i="1"/>
  <c r="R142" i="1"/>
  <c r="O129" i="1"/>
  <c r="O142" i="1"/>
  <c r="I129" i="1"/>
  <c r="I142" i="1" s="1"/>
  <c r="I195" i="1" s="1"/>
  <c r="G129" i="1"/>
  <c r="G142" i="1" s="1"/>
  <c r="F129" i="1"/>
  <c r="D129" i="1"/>
  <c r="C129" i="1"/>
  <c r="C142" i="1" s="1"/>
  <c r="E142" i="1" s="1"/>
  <c r="T129" i="1"/>
  <c r="Q129" i="1"/>
  <c r="N129" i="1"/>
  <c r="K129" i="1"/>
  <c r="Z129" i="1"/>
  <c r="W129" i="1"/>
  <c r="H129" i="1"/>
  <c r="Z103" i="1"/>
  <c r="W103" i="1"/>
  <c r="Q103" i="1"/>
  <c r="N103" i="1"/>
  <c r="K103" i="1"/>
  <c r="H103" i="1"/>
  <c r="Z83" i="1"/>
  <c r="W83" i="1"/>
  <c r="Q83" i="1"/>
  <c r="N83" i="1"/>
  <c r="K83" i="1"/>
  <c r="H83" i="1"/>
  <c r="Z74" i="1"/>
  <c r="W74" i="1"/>
  <c r="Q74" i="1"/>
  <c r="N74" i="1"/>
  <c r="K74" i="1"/>
  <c r="AB73" i="1"/>
  <c r="AA73" i="1"/>
  <c r="Z73" i="1"/>
  <c r="W73" i="1"/>
  <c r="T73" i="1"/>
  <c r="Q73" i="1"/>
  <c r="N73" i="1"/>
  <c r="K73" i="1"/>
  <c r="Z71" i="1"/>
  <c r="W71" i="1"/>
  <c r="Q71" i="1"/>
  <c r="N71" i="1"/>
  <c r="K71" i="1"/>
  <c r="H71" i="1"/>
  <c r="Z65" i="1"/>
  <c r="W65" i="1"/>
  <c r="Q65" i="1"/>
  <c r="N65" i="1"/>
  <c r="K65" i="1"/>
  <c r="H65" i="1"/>
  <c r="Z60" i="1"/>
  <c r="W60" i="1"/>
  <c r="Q60" i="1"/>
  <c r="N60" i="1"/>
  <c r="K60" i="1"/>
  <c r="H60" i="1"/>
  <c r="Z51" i="1"/>
  <c r="W51" i="1"/>
  <c r="T51" i="1"/>
  <c r="Q51" i="1"/>
  <c r="N51" i="1"/>
  <c r="K51" i="1"/>
  <c r="H51" i="1"/>
  <c r="Z46" i="1"/>
  <c r="W46" i="1"/>
  <c r="Q46" i="1"/>
  <c r="N46" i="1"/>
  <c r="K46" i="1"/>
  <c r="Z35" i="1"/>
  <c r="W35" i="1"/>
  <c r="Q35" i="1"/>
  <c r="N35" i="1"/>
  <c r="K35" i="1"/>
  <c r="Z34" i="1"/>
  <c r="W34" i="1"/>
  <c r="Q34" i="1"/>
  <c r="N34" i="1"/>
  <c r="K34" i="1"/>
  <c r="Z25" i="1"/>
  <c r="W25" i="1"/>
  <c r="Q25" i="1"/>
  <c r="N25" i="1"/>
  <c r="K25" i="1"/>
  <c r="P279" i="1"/>
  <c r="J279" i="1"/>
  <c r="E129" i="1"/>
  <c r="AB42" i="1"/>
  <c r="AC42" i="1"/>
  <c r="L318" i="1"/>
  <c r="I318" i="1"/>
  <c r="U318" i="1"/>
  <c r="F142" i="1"/>
  <c r="L142" i="1"/>
  <c r="L195" i="1"/>
  <c r="M142" i="1"/>
  <c r="O195" i="1"/>
  <c r="D142" i="1"/>
  <c r="D195" i="1"/>
  <c r="J142" i="1"/>
  <c r="V318" i="1"/>
  <c r="R318" i="1"/>
  <c r="C246" i="1"/>
  <c r="O246" i="1"/>
  <c r="K157" i="1"/>
  <c r="W157" i="1"/>
  <c r="I224" i="1"/>
  <c r="K224" i="1" s="1"/>
  <c r="O224" i="1"/>
  <c r="V224" i="1"/>
  <c r="U224" i="1"/>
  <c r="Q237" i="1"/>
  <c r="K70" i="1"/>
  <c r="W70" i="1"/>
  <c r="T102" i="1"/>
  <c r="N157" i="1"/>
  <c r="Z157" i="1"/>
  <c r="AC239" i="1"/>
  <c r="L224" i="1"/>
  <c r="T306" i="1"/>
  <c r="H70" i="1"/>
  <c r="T70" i="1"/>
  <c r="T289" i="1"/>
  <c r="T318" i="1" s="1"/>
  <c r="H157" i="1"/>
  <c r="T157" i="1"/>
  <c r="F246" i="1"/>
  <c r="L246" i="1"/>
  <c r="R246" i="1"/>
  <c r="X246" i="1"/>
  <c r="Z263" i="1"/>
  <c r="Z279" i="1" s="1"/>
  <c r="AA306" i="1"/>
  <c r="Q70" i="1"/>
  <c r="M246" i="1"/>
  <c r="S246" i="1"/>
  <c r="Y246" i="1"/>
  <c r="N70" i="1"/>
  <c r="Z70" i="1"/>
  <c r="Q157" i="1"/>
  <c r="X224" i="1"/>
  <c r="Z224" i="1" s="1"/>
  <c r="D246" i="1"/>
  <c r="J246" i="1"/>
  <c r="P246" i="1"/>
  <c r="V246" i="1"/>
  <c r="J224" i="1"/>
  <c r="W342" i="1"/>
  <c r="Q342" i="1"/>
  <c r="AA342" i="1"/>
  <c r="Q334" i="1"/>
  <c r="Q336" i="1"/>
  <c r="Q352" i="1" s="1"/>
  <c r="Q310" i="1"/>
  <c r="N310" i="1"/>
  <c r="Z289" i="1"/>
  <c r="Z318" i="1" s="1"/>
  <c r="N289" i="1"/>
  <c r="AC289" i="1"/>
  <c r="E263" i="1"/>
  <c r="N252" i="1"/>
  <c r="AC252" i="1" s="1"/>
  <c r="AC279" i="1" s="1"/>
  <c r="N279" i="1"/>
  <c r="H252" i="1"/>
  <c r="W200" i="1"/>
  <c r="G224" i="1"/>
  <c r="AA200" i="1"/>
  <c r="AB129" i="1"/>
  <c r="AB142" i="1"/>
  <c r="D224" i="1"/>
  <c r="T237" i="1"/>
  <c r="H237" i="1"/>
  <c r="E310" i="1"/>
  <c r="Z204" i="1"/>
  <c r="E200" i="1"/>
  <c r="Q200" i="1"/>
  <c r="N204" i="1"/>
  <c r="E204" i="1"/>
  <c r="K237" i="1"/>
  <c r="W237" i="1"/>
  <c r="N237" i="1"/>
  <c r="Z237" i="1"/>
  <c r="AB237" i="1"/>
  <c r="E259" i="1"/>
  <c r="E279" i="1" s="1"/>
  <c r="AA263" i="1"/>
  <c r="E314" i="1"/>
  <c r="Q252" i="1"/>
  <c r="AA252" i="1"/>
  <c r="E334" i="1"/>
  <c r="E336" i="1" s="1"/>
  <c r="H259" i="1"/>
  <c r="H279" i="1" s="1"/>
  <c r="AA334" i="1"/>
  <c r="H263" i="1"/>
  <c r="AC263" i="1" s="1"/>
  <c r="H289" i="1"/>
  <c r="K289" i="1"/>
  <c r="N342" i="1"/>
  <c r="Z342" i="1"/>
  <c r="AA310" i="1"/>
  <c r="E342" i="1"/>
  <c r="W224" i="1"/>
  <c r="V195" i="1"/>
  <c r="J195" i="1"/>
  <c r="W246" i="1"/>
  <c r="Y352" i="1" l="1"/>
  <c r="J352" i="1"/>
  <c r="E352" i="1"/>
  <c r="E224" i="1"/>
  <c r="AA224" i="1"/>
  <c r="AC195" i="1"/>
  <c r="W318" i="1"/>
  <c r="AA318" i="1"/>
  <c r="AA246" i="1"/>
  <c r="O352" i="1"/>
  <c r="AC45" i="1"/>
  <c r="AB195" i="1"/>
  <c r="Q193" i="2"/>
  <c r="Q348" i="2" s="1"/>
  <c r="AA279" i="1"/>
  <c r="N195" i="1"/>
  <c r="W142" i="1"/>
  <c r="W195" i="1" s="1"/>
  <c r="W352" i="1" s="1"/>
  <c r="L352" i="1"/>
  <c r="AA195" i="1"/>
  <c r="P352" i="1"/>
  <c r="H195" i="1"/>
  <c r="H352" i="1" s="1"/>
  <c r="T195" i="1"/>
  <c r="T352" i="1" s="1"/>
  <c r="AB279" i="1"/>
  <c r="K352" i="1"/>
  <c r="G195" i="1"/>
  <c r="Z142" i="1"/>
  <c r="Z195" i="1" s="1"/>
  <c r="Z352" i="1" s="1"/>
  <c r="AC232" i="1"/>
  <c r="AC246" i="1" s="1"/>
  <c r="U352" i="1"/>
  <c r="K195" i="1"/>
  <c r="N318" i="1"/>
  <c r="AB124" i="2"/>
  <c r="AC103" i="2"/>
  <c r="AC145" i="2"/>
  <c r="AA204" i="1"/>
  <c r="AC204" i="1" s="1"/>
  <c r="G246" i="1"/>
  <c r="I246" i="1"/>
  <c r="I352" i="1" s="1"/>
  <c r="G318" i="1"/>
  <c r="T200" i="1"/>
  <c r="AC200" i="1" s="1"/>
  <c r="AC224" i="1" s="1"/>
  <c r="R279" i="1"/>
  <c r="R352" i="1" s="1"/>
  <c r="AC330" i="1"/>
  <c r="AC334" i="1" s="1"/>
  <c r="AC336" i="1" s="1"/>
  <c r="AA222" i="2"/>
  <c r="Z314" i="2"/>
  <c r="Z348" i="2" s="1"/>
  <c r="AC82" i="2"/>
  <c r="Z193" i="2"/>
  <c r="AB24" i="2"/>
  <c r="J193" i="2"/>
  <c r="J348" i="2" s="1"/>
  <c r="R193" i="2"/>
  <c r="R348" i="2" s="1"/>
  <c r="AC41" i="2"/>
  <c r="AA45" i="2"/>
  <c r="M193" i="2"/>
  <c r="M348" i="2" s="1"/>
  <c r="Y193" i="2"/>
  <c r="Y348" i="2" s="1"/>
  <c r="AC107" i="2"/>
  <c r="AA124" i="2"/>
  <c r="AA140" i="2" s="1"/>
  <c r="N140" i="2"/>
  <c r="AC150" i="2"/>
  <c r="AC222" i="2"/>
  <c r="C348" i="2"/>
  <c r="I348" i="2"/>
  <c r="U348" i="2"/>
  <c r="AB191" i="4"/>
  <c r="Z310" i="4"/>
  <c r="G310" i="4"/>
  <c r="O310" i="4"/>
  <c r="W310" i="4"/>
  <c r="AA34" i="2"/>
  <c r="AC26" i="2"/>
  <c r="AC51" i="2"/>
  <c r="AC57" i="2"/>
  <c r="AB59" i="2"/>
  <c r="AB342" i="1"/>
  <c r="C195" i="1"/>
  <c r="E195" i="1" s="1"/>
  <c r="AA336" i="1"/>
  <c r="AA352" i="1" s="1"/>
  <c r="M224" i="1"/>
  <c r="AA289" i="1"/>
  <c r="X318" i="1"/>
  <c r="X352" i="1" s="1"/>
  <c r="D318" i="1"/>
  <c r="D352" i="1" s="1"/>
  <c r="AC283" i="1"/>
  <c r="AC318" i="1" s="1"/>
  <c r="AC348" i="1"/>
  <c r="AC257" i="2"/>
  <c r="AC346" i="2"/>
  <c r="AB51" i="2"/>
  <c r="AA314" i="2"/>
  <c r="AA24" i="2"/>
  <c r="AC28" i="2"/>
  <c r="AC43" i="2"/>
  <c r="AA59" i="2"/>
  <c r="AC54" i="2"/>
  <c r="AC64" i="2"/>
  <c r="AA82" i="2"/>
  <c r="AC79" i="2"/>
  <c r="H101" i="2"/>
  <c r="T101" i="2"/>
  <c r="T193" i="2" s="1"/>
  <c r="AA101" i="2"/>
  <c r="AC87" i="2"/>
  <c r="AC101" i="2" s="1"/>
  <c r="AC89" i="2"/>
  <c r="AC117" i="2"/>
  <c r="AC173" i="2"/>
  <c r="AB222" i="2"/>
  <c r="K314" i="2"/>
  <c r="K348" i="2" s="1"/>
  <c r="P348" i="2"/>
  <c r="V348" i="2"/>
  <c r="E310" i="4"/>
  <c r="M310" i="4"/>
  <c r="AC189" i="2"/>
  <c r="AC45" i="2"/>
  <c r="AA259" i="1"/>
  <c r="AB289" i="1"/>
  <c r="AB318" i="1" s="1"/>
  <c r="AC345" i="1"/>
  <c r="AC350" i="1" s="1"/>
  <c r="AA51" i="2"/>
  <c r="AC67" i="2"/>
  <c r="AC70" i="2" s="1"/>
  <c r="X348" i="2"/>
  <c r="AC15" i="2"/>
  <c r="AC24" i="2" s="1"/>
  <c r="K193" i="2"/>
  <c r="W193" i="2"/>
  <c r="W348" i="2" s="1"/>
  <c r="N193" i="2"/>
  <c r="N348" i="2" s="1"/>
  <c r="AB101" i="2"/>
  <c r="AC108" i="2"/>
  <c r="AB140" i="2"/>
  <c r="H140" i="2"/>
  <c r="T140" i="2"/>
  <c r="AC159" i="2"/>
  <c r="T222" i="2"/>
  <c r="T348" i="2" s="1"/>
  <c r="F348" i="2"/>
  <c r="AA191" i="4"/>
  <c r="AC191" i="4" s="1"/>
  <c r="AA295" i="4"/>
  <c r="AC295" i="4" s="1"/>
  <c r="K310" i="4"/>
  <c r="S310" i="4"/>
  <c r="AC308" i="4"/>
  <c r="AC257" i="5"/>
  <c r="Q275" i="5"/>
  <c r="Z193" i="6"/>
  <c r="Z219" i="6"/>
  <c r="X219" i="6"/>
  <c r="X339" i="6" s="1"/>
  <c r="I339" i="6"/>
  <c r="Y241" i="6"/>
  <c r="G339" i="6"/>
  <c r="T306" i="6"/>
  <c r="T339" i="6" s="1"/>
  <c r="Z296" i="6"/>
  <c r="Z306" i="6"/>
  <c r="W339" i="6"/>
  <c r="E24" i="2"/>
  <c r="AA279" i="4"/>
  <c r="C212" i="4"/>
  <c r="AA212" i="4" s="1"/>
  <c r="AC212" i="4" s="1"/>
  <c r="U242" i="4"/>
  <c r="U310" i="4" s="1"/>
  <c r="Y242" i="4"/>
  <c r="Y310" i="4" s="1"/>
  <c r="AB295" i="4"/>
  <c r="AA301" i="4"/>
  <c r="W137" i="5"/>
  <c r="Q188" i="5"/>
  <c r="G344" i="5"/>
  <c r="AB243" i="5"/>
  <c r="H275" i="5"/>
  <c r="H344" i="5" s="1"/>
  <c r="AC261" i="5"/>
  <c r="AC275" i="5" s="1"/>
  <c r="W311" i="5"/>
  <c r="Q186" i="6"/>
  <c r="X241" i="6"/>
  <c r="N339" i="6"/>
  <c r="AC261" i="2"/>
  <c r="AA73" i="2"/>
  <c r="F242" i="4"/>
  <c r="F310" i="4" s="1"/>
  <c r="J242" i="4"/>
  <c r="AB242" i="4" s="1"/>
  <c r="N242" i="4"/>
  <c r="N310" i="4" s="1"/>
  <c r="Z242" i="4"/>
  <c r="AB301" i="4"/>
  <c r="E221" i="5"/>
  <c r="AC195" i="5"/>
  <c r="AC221" i="5" s="1"/>
  <c r="AB221" i="5"/>
  <c r="AB344" i="5" s="1"/>
  <c r="AA243" i="5"/>
  <c r="AA344" i="5" s="1"/>
  <c r="K344" i="5"/>
  <c r="E339" i="6"/>
  <c r="J339" i="6"/>
  <c r="H339" i="6"/>
  <c r="AB279" i="4"/>
  <c r="W188" i="5"/>
  <c r="AA221" i="5"/>
  <c r="Z275" i="5"/>
  <c r="Z344" i="5" s="1"/>
  <c r="Z186" i="6"/>
  <c r="Y306" i="6"/>
  <c r="M339" i="6"/>
  <c r="K339" i="6"/>
  <c r="Q339" i="6"/>
  <c r="AC194" i="5"/>
  <c r="AC256" i="5"/>
  <c r="AC235" i="8"/>
  <c r="AC249" i="8" s="1"/>
  <c r="E282" i="8"/>
  <c r="E356" i="8" s="1"/>
  <c r="AC266" i="8"/>
  <c r="AC282" i="8" s="1"/>
  <c r="AC356" i="8" s="1"/>
  <c r="AC310" i="8"/>
  <c r="AC322" i="8" s="1"/>
  <c r="C116" i="4"/>
  <c r="C162" i="4" s="1"/>
  <c r="AA162" i="4" s="1"/>
  <c r="AC306" i="9"/>
  <c r="AC238" i="9"/>
  <c r="AC121" i="5"/>
  <c r="AC123" i="5" s="1"/>
  <c r="AC137" i="5" s="1"/>
  <c r="AC188" i="5" s="1"/>
  <c r="Y270" i="6"/>
  <c r="AC227" i="8"/>
  <c r="Z198" i="8"/>
  <c r="Z356" i="8" s="1"/>
  <c r="Q198" i="8"/>
  <c r="Q356" i="8" s="1"/>
  <c r="AC142" i="8"/>
  <c r="AC144" i="8" s="1"/>
  <c r="AC198" i="8" s="1"/>
  <c r="W337" i="9"/>
  <c r="N337" i="9"/>
  <c r="C186" i="6"/>
  <c r="C339" i="6" s="1"/>
  <c r="H337" i="9"/>
  <c r="Z270" i="6"/>
  <c r="D116" i="4"/>
  <c r="D162" i="4" s="1"/>
  <c r="AA227" i="8"/>
  <c r="AA235" i="8"/>
  <c r="AA240" i="8"/>
  <c r="C356" i="8"/>
  <c r="AC187" i="9"/>
  <c r="E306" i="9"/>
  <c r="E337" i="9" s="1"/>
  <c r="C344" i="5"/>
  <c r="E118" i="7"/>
  <c r="D169" i="7"/>
  <c r="T304" i="7"/>
  <c r="R318" i="7"/>
  <c r="T318" i="7" s="1"/>
  <c r="C242" i="4"/>
  <c r="AA242" i="4" s="1"/>
  <c r="AA310" i="4" s="1"/>
  <c r="K238" i="9"/>
  <c r="K337" i="9" s="1"/>
  <c r="AC183" i="9"/>
  <c r="AC229" i="9"/>
  <c r="E344" i="5"/>
  <c r="AC118" i="9"/>
  <c r="AC42" i="9"/>
  <c r="AC255" i="9"/>
  <c r="AC268" i="9" s="1"/>
  <c r="H268" i="9"/>
  <c r="AC335" i="9"/>
  <c r="F344" i="5"/>
  <c r="H118" i="7"/>
  <c r="F169" i="7"/>
  <c r="V169" i="7"/>
  <c r="W118" i="7"/>
  <c r="Z187" i="9"/>
  <c r="Z337" i="9" s="1"/>
  <c r="AC328" i="9"/>
  <c r="D344" i="5"/>
  <c r="M169" i="7"/>
  <c r="M318" i="7" s="1"/>
  <c r="N318" i="7" s="1"/>
  <c r="N118" i="7"/>
  <c r="E250" i="7"/>
  <c r="C318" i="7"/>
  <c r="AA153" i="9"/>
  <c r="AA187" i="9" s="1"/>
  <c r="AA337" i="9" s="1"/>
  <c r="AC247" i="10"/>
  <c r="K234" i="10"/>
  <c r="AC318" i="10"/>
  <c r="AC330" i="10" s="1"/>
  <c r="AC266" i="10"/>
  <c r="AC289" i="10" s="1"/>
  <c r="AC322" i="10"/>
  <c r="AC242" i="10"/>
  <c r="Q201" i="10"/>
  <c r="T289" i="10"/>
  <c r="AB256" i="10"/>
  <c r="AC346" i="10"/>
  <c r="AC348" i="10" s="1"/>
  <c r="AD180" i="10"/>
  <c r="AC362" i="10"/>
  <c r="AB330" i="10"/>
  <c r="Q234" i="10"/>
  <c r="H234" i="10"/>
  <c r="H364" i="10" s="1"/>
  <c r="AC133" i="10"/>
  <c r="AC165" i="10"/>
  <c r="AC197" i="10"/>
  <c r="AC156" i="10"/>
  <c r="AC151" i="10"/>
  <c r="AC51" i="10"/>
  <c r="AC64" i="10"/>
  <c r="AC161" i="10"/>
  <c r="AC144" i="10"/>
  <c r="AC181" i="10"/>
  <c r="AC84" i="10"/>
  <c r="AC34" i="10"/>
  <c r="AC45" i="10"/>
  <c r="AC71" i="10"/>
  <c r="AC354" i="10"/>
  <c r="AA330" i="10"/>
  <c r="T330" i="10"/>
  <c r="T364" i="10" s="1"/>
  <c r="I364" i="10"/>
  <c r="M364" i="10"/>
  <c r="S364" i="10"/>
  <c r="AB289" i="10"/>
  <c r="AA289" i="10"/>
  <c r="L364" i="10"/>
  <c r="AA256" i="10"/>
  <c r="J364" i="10"/>
  <c r="R364" i="10"/>
  <c r="AA234" i="10"/>
  <c r="P364" i="10"/>
  <c r="Z234" i="10"/>
  <c r="Y364" i="10"/>
  <c r="W234" i="10"/>
  <c r="U364" i="10"/>
  <c r="K201" i="10"/>
  <c r="AA146" i="10"/>
  <c r="AA201" i="10" s="1"/>
  <c r="W201" i="10"/>
  <c r="AB146" i="10"/>
  <c r="AB201" i="10" s="1"/>
  <c r="E146" i="10"/>
  <c r="AC129" i="10"/>
  <c r="AC106" i="10"/>
  <c r="AC59" i="10"/>
  <c r="O364" i="10"/>
  <c r="D364" i="10"/>
  <c r="G364" i="10"/>
  <c r="N364" i="10"/>
  <c r="V364" i="10"/>
  <c r="F364" i="10"/>
  <c r="X364" i="10"/>
  <c r="AC24" i="10"/>
  <c r="Z289" i="10"/>
  <c r="AB234" i="10"/>
  <c r="C201" i="10"/>
  <c r="AC210" i="10"/>
  <c r="AC234" i="10" s="1"/>
  <c r="AC344" i="5" l="1"/>
  <c r="AB348" i="2"/>
  <c r="AB352" i="1"/>
  <c r="AC352" i="1"/>
  <c r="AB224" i="1"/>
  <c r="N224" i="1"/>
  <c r="N352" i="1" s="1"/>
  <c r="N169" i="7"/>
  <c r="AB162" i="4"/>
  <c r="AB310" i="4" s="1"/>
  <c r="D310" i="4"/>
  <c r="H193" i="2"/>
  <c r="H348" i="2" s="1"/>
  <c r="AC59" i="2"/>
  <c r="AA193" i="2"/>
  <c r="AA348" i="2" s="1"/>
  <c r="M352" i="1"/>
  <c r="C352" i="1"/>
  <c r="Q344" i="5"/>
  <c r="C310" i="4"/>
  <c r="AC124" i="2"/>
  <c r="V318" i="7"/>
  <c r="W318" i="7" s="1"/>
  <c r="W169" i="7"/>
  <c r="AC337" i="9"/>
  <c r="AC162" i="4"/>
  <c r="AC301" i="4"/>
  <c r="AC310" i="4" s="1"/>
  <c r="Y339" i="6"/>
  <c r="AC275" i="2"/>
  <c r="AC348" i="2" s="1"/>
  <c r="AC34" i="2"/>
  <c r="AC193" i="2" s="1"/>
  <c r="J310" i="4"/>
  <c r="AC140" i="2"/>
  <c r="AB193" i="2"/>
  <c r="AC242" i="4"/>
  <c r="F318" i="7"/>
  <c r="H318" i="7" s="1"/>
  <c r="H169" i="7"/>
  <c r="X169" i="7"/>
  <c r="D318" i="7"/>
  <c r="E318" i="7" s="1"/>
  <c r="Y169" i="7"/>
  <c r="Y318" i="7" s="1"/>
  <c r="E169" i="7"/>
  <c r="AA249" i="8"/>
  <c r="AA356" i="8" s="1"/>
  <c r="Z339" i="6"/>
  <c r="W344" i="5"/>
  <c r="AC279" i="4"/>
  <c r="G352" i="1"/>
  <c r="AC256" i="10"/>
  <c r="K364" i="10"/>
  <c r="Q364" i="10"/>
  <c r="Z364" i="10"/>
  <c r="AC146" i="10"/>
  <c r="AC201" i="10" s="1"/>
  <c r="AA364" i="10"/>
  <c r="W364" i="10"/>
  <c r="AB364" i="10"/>
  <c r="E201" i="10"/>
  <c r="E364" i="10" s="1"/>
  <c r="C364" i="10"/>
  <c r="X318" i="7" l="1"/>
  <c r="Z318" i="7" s="1"/>
  <c r="Z169" i="7"/>
  <c r="AC364" i="10"/>
</calcChain>
</file>

<file path=xl/sharedStrings.xml><?xml version="1.0" encoding="utf-8"?>
<sst xmlns="http://schemas.openxmlformats.org/spreadsheetml/2006/main" count="4246" uniqueCount="406">
  <si>
    <t>Curric.
Code</t>
  </si>
  <si>
    <t>White</t>
  </si>
  <si>
    <t>African American</t>
  </si>
  <si>
    <t>American Indian/Alaskan</t>
  </si>
  <si>
    <t>Asian</t>
  </si>
  <si>
    <t>Hispanic</t>
  </si>
  <si>
    <t>Native Hawaii/Pacific Is</t>
  </si>
  <si>
    <t>International</t>
  </si>
  <si>
    <t>Not Reported</t>
  </si>
  <si>
    <t>Total</t>
  </si>
  <si>
    <t>Female</t>
  </si>
  <si>
    <t xml:space="preserve">Male </t>
  </si>
  <si>
    <t>Male</t>
  </si>
  <si>
    <t>COLLEGE OF ARTS AND SCIENCES</t>
  </si>
  <si>
    <t>Art History</t>
  </si>
  <si>
    <t xml:space="preserve">Studio Art </t>
  </si>
  <si>
    <t>Studio Art K-12</t>
  </si>
  <si>
    <t>Studio Art K-12-Prof</t>
  </si>
  <si>
    <t>Studio Art-Spec in Drawing</t>
  </si>
  <si>
    <t>Studio Art K-12-Spec in Drawing</t>
  </si>
  <si>
    <t>Studio Art K-12-Spec in Drawing-Prof</t>
  </si>
  <si>
    <t>Studio Art-Spec in Painting</t>
  </si>
  <si>
    <t>Studio Art K-12-Spec in Painting</t>
  </si>
  <si>
    <t>Studio Art-Spec in Photography</t>
  </si>
  <si>
    <t>Studio Art K-12-Spec in Photography</t>
  </si>
  <si>
    <t>Studio Art K-12-Spec in Photography/Prof</t>
  </si>
  <si>
    <t>Studio Art-Spec in New Media</t>
  </si>
  <si>
    <t>Studio Art K-12-Spec in New Media</t>
  </si>
  <si>
    <t>Studio Art K-12-Spec in New Media/Prof</t>
  </si>
  <si>
    <t>Art and Art History Total</t>
  </si>
  <si>
    <t>Biology</t>
  </si>
  <si>
    <t>Biology/Spec Cell/Molecular  Biology</t>
  </si>
  <si>
    <t>Biology/Spec Anatomy</t>
  </si>
  <si>
    <t>Modified Biology Major</t>
  </si>
  <si>
    <t>Biology/Second Certification</t>
  </si>
  <si>
    <t>Biology Department Total</t>
  </si>
  <si>
    <t>Biochemistry</t>
  </si>
  <si>
    <t>Chemistry</t>
  </si>
  <si>
    <t>Chemistry with Certification</t>
  </si>
  <si>
    <t>1240&amp;1241</t>
  </si>
  <si>
    <t>Environmental Health</t>
  </si>
  <si>
    <t>1265&amp;1266</t>
  </si>
  <si>
    <t>Chemistry Department Total</t>
  </si>
  <si>
    <t>Communication Arts</t>
  </si>
  <si>
    <t>Pre-Journalism</t>
  </si>
  <si>
    <t>Journalism</t>
  </si>
  <si>
    <t>Communication &amp; Journalism Totals</t>
  </si>
  <si>
    <t>English</t>
  </si>
  <si>
    <t>English/Second Certification</t>
  </si>
  <si>
    <t>English Secondary Ed/Prof</t>
  </si>
  <si>
    <t>Cinema Studies</t>
  </si>
  <si>
    <t>English Department Total</t>
  </si>
  <si>
    <t>History</t>
  </si>
  <si>
    <t>History Secondary Certification</t>
  </si>
  <si>
    <t>History Secondary Ed/Prof</t>
  </si>
  <si>
    <t>History Department Total</t>
  </si>
  <si>
    <t>International Studies</t>
  </si>
  <si>
    <t>East Asian Studies-China</t>
  </si>
  <si>
    <t>East Asian Studies-Japan</t>
  </si>
  <si>
    <t>Latin American Studies</t>
  </si>
  <si>
    <t>International Studies Total</t>
  </si>
  <si>
    <t>Linguistics (BA)</t>
  </si>
  <si>
    <t>Linguistics Total</t>
  </si>
  <si>
    <t>Mathematics</t>
  </si>
  <si>
    <t>Mathematics/Secondary Certification</t>
  </si>
  <si>
    <t>Mathematics Secondary Ed/Prof</t>
  </si>
  <si>
    <t>Applied Statistics</t>
  </si>
  <si>
    <t>Actuarial Science</t>
  </si>
  <si>
    <t>Mathematics Department Total</t>
  </si>
  <si>
    <t>Chinese Language/Civilization</t>
  </si>
  <si>
    <t>French Language/Literature</t>
  </si>
  <si>
    <t>French with K-12 certification</t>
  </si>
  <si>
    <t>German Language/Literature</t>
  </si>
  <si>
    <t>German with Secondary Certification</t>
  </si>
  <si>
    <t>Japanese Language/Literature</t>
  </si>
  <si>
    <t>Latin American Language/Civilization</t>
  </si>
  <si>
    <t>Spanish Language/Literature</t>
  </si>
  <si>
    <t>Spanish/Secondary Certification</t>
  </si>
  <si>
    <t>Spanish with K-12 Cert</t>
  </si>
  <si>
    <t>Two Modern Languages</t>
  </si>
  <si>
    <t>Modern Language Department Total</t>
  </si>
  <si>
    <t>Pre-Music</t>
  </si>
  <si>
    <t>Pre-Music Education</t>
  </si>
  <si>
    <t>Music</t>
  </si>
  <si>
    <t>Music:  Vocal Performance (BMus)</t>
  </si>
  <si>
    <t>Music:  Piano Performance (Bmus)</t>
  </si>
  <si>
    <t>Music:Instrumental Performance</t>
  </si>
  <si>
    <t>Choral/General Music Education</t>
  </si>
  <si>
    <t>Instrumental/General Music Education</t>
  </si>
  <si>
    <t>Music Education K-12</t>
  </si>
  <si>
    <t>Instrumental/Gen Music Ed/Performance</t>
  </si>
  <si>
    <t>Choral/Gen Music Ed/Performance</t>
  </si>
  <si>
    <t xml:space="preserve">Total Music </t>
  </si>
  <si>
    <t>Pre-Dance</t>
  </si>
  <si>
    <t>Dance (BFA)</t>
  </si>
  <si>
    <t>Dance Total</t>
  </si>
  <si>
    <t>Performing Arts-Theater Production</t>
  </si>
  <si>
    <t>Pre-Acting</t>
  </si>
  <si>
    <t>Acting</t>
  </si>
  <si>
    <t>Pre-Musical Theatre</t>
  </si>
  <si>
    <t>Musical Theatre</t>
  </si>
  <si>
    <t>Theatre</t>
  </si>
  <si>
    <t>Pre-Theatre Design/Theatre Design &amp; Technology</t>
  </si>
  <si>
    <t>Theatre Design &amp; Technology</t>
  </si>
  <si>
    <t>Theatre Total</t>
  </si>
  <si>
    <t>MTD Department Total</t>
  </si>
  <si>
    <t>Philosophy</t>
  </si>
  <si>
    <t>Philosophy-Modified</t>
  </si>
  <si>
    <t>Philosophy Total</t>
  </si>
  <si>
    <t>Physics</t>
  </si>
  <si>
    <t>Medical Physics</t>
  </si>
  <si>
    <t>Physics with Certification</t>
  </si>
  <si>
    <t>2430/2431</t>
  </si>
  <si>
    <t>Physics Department Totals</t>
  </si>
  <si>
    <t>International Relations (BA)</t>
  </si>
  <si>
    <t>Political Science</t>
  </si>
  <si>
    <t>Public Administration &amp; Public Policy (BS)</t>
  </si>
  <si>
    <t>Political Science/Public Administration Totals</t>
  </si>
  <si>
    <t>Psychology</t>
  </si>
  <si>
    <t>Psychology Department Totals</t>
  </si>
  <si>
    <t>Anthropology/Sociology</t>
  </si>
  <si>
    <t>Anthropology</t>
  </si>
  <si>
    <t>Sociology</t>
  </si>
  <si>
    <t>Sociology w/specialization in Criminal Justice</t>
  </si>
  <si>
    <t>Pre-Social Work</t>
  </si>
  <si>
    <t>Social Work (BSW)</t>
  </si>
  <si>
    <t>Anthropology/Sociology Department Totals</t>
  </si>
  <si>
    <t>Women and Gender Studies</t>
  </si>
  <si>
    <t>Writing &amp; Rhetoric</t>
  </si>
  <si>
    <t>Economics</t>
  </si>
  <si>
    <t>Pre-Liberal Arts</t>
  </si>
  <si>
    <t>Pre-Law</t>
  </si>
  <si>
    <t>Pre-Professional Medical/Dental</t>
  </si>
  <si>
    <t>Undecided-Fine Arts</t>
  </si>
  <si>
    <t>Undecided-Letters</t>
  </si>
  <si>
    <t>Undecided Social Science</t>
  </si>
  <si>
    <t>Undecided Science/Math</t>
  </si>
  <si>
    <t>Independent Major</t>
  </si>
  <si>
    <t>Undecided/Pre Major Total</t>
  </si>
  <si>
    <t>College Total</t>
  </si>
  <si>
    <t>School of Business Administration</t>
  </si>
  <si>
    <t>Accounting</t>
  </si>
  <si>
    <t>Total Accounting</t>
  </si>
  <si>
    <t>Business Economics</t>
  </si>
  <si>
    <t>Total Economics</t>
  </si>
  <si>
    <t>Finance</t>
  </si>
  <si>
    <t>General Management</t>
  </si>
  <si>
    <t>Human Resource Management</t>
  </si>
  <si>
    <t>Marketing</t>
  </si>
  <si>
    <t>Management Information Systems</t>
  </si>
  <si>
    <t>Operations Management</t>
  </si>
  <si>
    <t>Pre-Business Administration</t>
  </si>
  <si>
    <t>Undecided-Business</t>
  </si>
  <si>
    <t>School Total</t>
  </si>
  <si>
    <t>School of Education &amp; Human Services</t>
  </si>
  <si>
    <t>Elementary Education Candidate</t>
  </si>
  <si>
    <t>Pre-Elementary Education</t>
  </si>
  <si>
    <t>Elementary Education</t>
  </si>
  <si>
    <t>Elementary Education Totals</t>
  </si>
  <si>
    <t>Undecided HRD</t>
  </si>
  <si>
    <t>Pre-HRD</t>
  </si>
  <si>
    <t>Human Resource Development</t>
  </si>
  <si>
    <t>HRD Totals</t>
  </si>
  <si>
    <t>Graduate Prerequisites</t>
  </si>
  <si>
    <t>Undecided Education</t>
  </si>
  <si>
    <t>School of Engineering &amp; Computer Science</t>
  </si>
  <si>
    <t>Computer Science</t>
  </si>
  <si>
    <t>Information Technology</t>
  </si>
  <si>
    <t>CSE Department Totals</t>
  </si>
  <si>
    <t>Electrical Engineering</t>
  </si>
  <si>
    <t>Computer Engineering</t>
  </si>
  <si>
    <t>Total Electrical &amp; Computer Engineering</t>
  </si>
  <si>
    <t>Mechanical Engineering</t>
  </si>
  <si>
    <t>Mechanical Engineering Total</t>
  </si>
  <si>
    <t>Systems Engineering (BSE)</t>
  </si>
  <si>
    <t>Industrial and Systems Engineering</t>
  </si>
  <si>
    <t>Industrial and Systems Engineering Total</t>
  </si>
  <si>
    <t>Engineering Chemistry</t>
  </si>
  <si>
    <t>Engineering Biology</t>
  </si>
  <si>
    <t>Engineering Physics</t>
  </si>
  <si>
    <t>Engineering-No Major Preference</t>
  </si>
  <si>
    <t>Undecided/Candidate</t>
  </si>
  <si>
    <t>School of Health Sciences</t>
  </si>
  <si>
    <t>Applied Health Sciences</t>
  </si>
  <si>
    <t>Pre-Applied Health Sciences</t>
  </si>
  <si>
    <t>Health Sciences</t>
  </si>
  <si>
    <t>Occupational Safety &amp; Health</t>
  </si>
  <si>
    <t>Total Occupational Safety &amp; Health</t>
  </si>
  <si>
    <t>Pre-Medical Laboratory Sciences</t>
  </si>
  <si>
    <t>MLS: Histotechnology</t>
  </si>
  <si>
    <t>MLS: Nuclear Med Tech</t>
  </si>
  <si>
    <t>MLS:  Radiation Therapy</t>
  </si>
  <si>
    <t>MLS: Clinical Lab Science</t>
  </si>
  <si>
    <t>MLS: Specialty in Radiologic Technology</t>
  </si>
  <si>
    <t>Medical Lab Sciences Total</t>
  </si>
  <si>
    <t>Pre-Physical Therapy</t>
  </si>
  <si>
    <t>Undecided-Health Sciences</t>
  </si>
  <si>
    <t>Pre &amp; Undecided Majors</t>
  </si>
  <si>
    <t>Pre-Wellness Hlth Prom. &amp; Inj. Prev.</t>
  </si>
  <si>
    <t>Wellness Hlth Prom. &amp; Inj. Prev.</t>
  </si>
  <si>
    <t>Total Wellness Hlth Prom. &amp; Inj. Prev.</t>
  </si>
  <si>
    <t>School of Nursing</t>
  </si>
  <si>
    <t>Nursing</t>
  </si>
  <si>
    <t>Nursing RN/BSN</t>
  </si>
  <si>
    <t>Nursing 2nd BSN</t>
  </si>
  <si>
    <t>Pre-Nursing</t>
  </si>
  <si>
    <t>Pre-Nursing BSN</t>
  </si>
  <si>
    <t>Undecided</t>
  </si>
  <si>
    <t>Pre-Nursing Accelerated 2nd Degree</t>
  </si>
  <si>
    <t>Bachelor General Studies/Integrative Studies</t>
  </si>
  <si>
    <t>Pre-BGS</t>
  </si>
  <si>
    <t>Pre-Integrative Studies</t>
  </si>
  <si>
    <t>Integrative Studies</t>
  </si>
  <si>
    <t xml:space="preserve">Bachelor General/Integrative Studies Total </t>
  </si>
  <si>
    <t>UNDECIDED</t>
  </si>
  <si>
    <t>Undergraduate-Undecided</t>
  </si>
  <si>
    <t>Post Bacalaureate Additional Minor</t>
  </si>
  <si>
    <t>Post Bacalaureate Cert/Endorsement</t>
  </si>
  <si>
    <t>Undecided-No Major</t>
  </si>
  <si>
    <t xml:space="preserve">Undecided Total </t>
  </si>
  <si>
    <t>Undergraduate Total</t>
  </si>
  <si>
    <t>Env. Spi Spec Env Sustn Res Mgt</t>
  </si>
  <si>
    <t>Env. Spi-Spec Evn Health</t>
  </si>
  <si>
    <t>Liberal Studies Total</t>
  </si>
  <si>
    <t>French with K-12 Cert/Prof.</t>
  </si>
  <si>
    <t>German with K-12 Certification</t>
  </si>
  <si>
    <t>German with K-12 Cert./Prof.</t>
  </si>
  <si>
    <t>Spanish with K-12 Cert/Prof</t>
  </si>
  <si>
    <t>Philosophy/Conc Linguistics</t>
  </si>
  <si>
    <t>Pre-Biomed Diag &amp; therap Sci.</t>
  </si>
  <si>
    <t>Biomed Diagnostic and Therap. Sci</t>
  </si>
  <si>
    <t>BDTS Spec in Histotechnology</t>
  </si>
  <si>
    <t>BDTS Spec in Nuclear Med.</t>
  </si>
  <si>
    <t>BDTS Spec in Radiation Therapy</t>
  </si>
  <si>
    <t>BDTS Spec in Med Lab Sciences</t>
  </si>
  <si>
    <t>BDTS Spec in Radiologic Tech</t>
  </si>
  <si>
    <t>Graduate Preparatory Work</t>
  </si>
  <si>
    <t>0005</t>
  </si>
  <si>
    <t>Studio Art K-12 Spec in Paint/Prof</t>
  </si>
  <si>
    <t>Pre-Graphic Design</t>
  </si>
  <si>
    <t>Graphic Design</t>
  </si>
  <si>
    <t>Pre-Biomedical Sciences</t>
  </si>
  <si>
    <t>Env. Hlth Spec Public Health</t>
  </si>
  <si>
    <t>Env. Sci Spec Env/Resource Mgt</t>
  </si>
  <si>
    <t>English/Conc Linguistics</t>
  </si>
  <si>
    <t>Creative Writing</t>
  </si>
  <si>
    <t>Japanese with K-12 Cert</t>
  </si>
  <si>
    <t>Pre-Vocal Performance</t>
  </si>
  <si>
    <t>Pre-Piano Performance</t>
  </si>
  <si>
    <t>Music-Composition</t>
  </si>
  <si>
    <t>Pre-Instrumental Performance</t>
  </si>
  <si>
    <t>Pre-Music Ed Choral/General</t>
  </si>
  <si>
    <t>Music Ed Choral/General</t>
  </si>
  <si>
    <t>Pre-Music Ed Intstrumental/General</t>
  </si>
  <si>
    <t>Music Ed Instrumental/General</t>
  </si>
  <si>
    <t>Psychology/Conc Ling</t>
  </si>
  <si>
    <t>CJ - Law Enforcement</t>
  </si>
  <si>
    <t>CJ - Courts</t>
  </si>
  <si>
    <t>CJ - Corrections/Treatment</t>
  </si>
  <si>
    <t>CJ - Juvenile Justice</t>
  </si>
  <si>
    <t>CJ - Info Security/Assurance</t>
  </si>
  <si>
    <t>CJ - Homeland Security</t>
  </si>
  <si>
    <t>Secondary Education</t>
  </si>
  <si>
    <t>BDTS Spec in Cytotechnology</t>
  </si>
  <si>
    <t>German/Con German Study</t>
  </si>
  <si>
    <t>Studio Art K-12 Spec Graphic Design</t>
  </si>
  <si>
    <t>Biomedical Sciences</t>
  </si>
  <si>
    <t>Biology/Secondary Ed/Prof</t>
  </si>
  <si>
    <t>Mus Ed &amp; Perf Spec Choral/General</t>
  </si>
  <si>
    <t>Mus Ed &amp; Perf Spec Instru/General</t>
  </si>
  <si>
    <t>Communication/Conc Ling</t>
  </si>
  <si>
    <t>PB Prerequisite</t>
  </si>
  <si>
    <t>MLS: Cytotechnology</t>
  </si>
  <si>
    <t>Nursing (Direct Admit)</t>
  </si>
  <si>
    <t>Undecided Nursing</t>
  </si>
  <si>
    <t>Spanish - Modified</t>
  </si>
  <si>
    <t>Perform Arts-Theatre Perf</t>
  </si>
  <si>
    <t>Bio Engineering</t>
  </si>
  <si>
    <t>Studio Art K-12-Spec in Painting-Prof</t>
  </si>
  <si>
    <t>Environmental Health:  Public Health</t>
  </si>
  <si>
    <t>1245&amp;1246</t>
  </si>
  <si>
    <t>Environmental Health:  Env/ Res Mgt</t>
  </si>
  <si>
    <t>1250&amp;1251</t>
  </si>
  <si>
    <t>Env. Sci-Spec Occ Health Safety</t>
  </si>
  <si>
    <t>1255&amp;1256</t>
  </si>
  <si>
    <t>Environmental Health:  Toxic Subs Cntrl</t>
  </si>
  <si>
    <t>1260&amp;1261</t>
  </si>
  <si>
    <t>Communication/w concentration in Linguistics</t>
  </si>
  <si>
    <t>English/Concentration in Linguistics</t>
  </si>
  <si>
    <t>African American Studies</t>
  </si>
  <si>
    <t>South Asian Studies</t>
  </si>
  <si>
    <t>Slavic Studies</t>
  </si>
  <si>
    <t>Linguistics-modified with Comp Sci</t>
  </si>
  <si>
    <t>Modified Major in French</t>
  </si>
  <si>
    <t>French/Secondary Certification</t>
  </si>
  <si>
    <t>French Secondary Ed/Prof</t>
  </si>
  <si>
    <t>German w/concentration in German Studies</t>
  </si>
  <si>
    <t>Modified Major in German</t>
  </si>
  <si>
    <t>Modified Major in Spanish</t>
  </si>
  <si>
    <t>Spanish Secondary Ed/Prof</t>
  </si>
  <si>
    <t>Music:  Composition (Bmus)</t>
  </si>
  <si>
    <t>Music:Organ Performance</t>
  </si>
  <si>
    <t>Music Education</t>
  </si>
  <si>
    <t>Performing Arts</t>
  </si>
  <si>
    <t>Performing Arts-Dance</t>
  </si>
  <si>
    <t>Performing Arts-Musical Theater</t>
  </si>
  <si>
    <t>Performing Arts-Theater Performance</t>
  </si>
  <si>
    <t xml:space="preserve">
Curric.Code</t>
  </si>
  <si>
    <t>Native American</t>
  </si>
  <si>
    <t>Pre-Political Science</t>
  </si>
  <si>
    <t>Pre-Public Administration/Public Policy</t>
  </si>
  <si>
    <t>Grad Pre-Req Public Administration</t>
  </si>
  <si>
    <t>Psychology w/concentration in Linguistics</t>
  </si>
  <si>
    <t>Sociology/Concentration in Linguistics</t>
  </si>
  <si>
    <t>Financial Information Systems</t>
  </si>
  <si>
    <t>Grad Pre-Req Information Tech Mgt</t>
  </si>
  <si>
    <t>Pre- MBA</t>
  </si>
  <si>
    <t>HRD-Human Services</t>
  </si>
  <si>
    <t>HRD-Training &amp; Development</t>
  </si>
  <si>
    <t>Pre-Secondary Education</t>
  </si>
  <si>
    <t>Mechanical Engineering
w/Manufacturing Engineering option</t>
  </si>
  <si>
    <t>Exercise Science Pre-Requisites</t>
  </si>
  <si>
    <t>Industrial Health &amp; Safety</t>
  </si>
  <si>
    <t>Medical Laboratory Sciences</t>
  </si>
  <si>
    <t>MLS:  Cytotechnology</t>
  </si>
  <si>
    <t>MLS:  Medical Technology</t>
  </si>
  <si>
    <t>Bachelor General Studies</t>
  </si>
  <si>
    <t>Russian Language &amp; Civilization</t>
  </si>
  <si>
    <t>Modified Major in Russian</t>
  </si>
  <si>
    <t>Russian with Secondary Certification</t>
  </si>
  <si>
    <t xml:space="preserve"> </t>
  </si>
  <si>
    <t>Biology/Second Certification Total</t>
  </si>
  <si>
    <t>1140/1141</t>
  </si>
  <si>
    <t>English with Secondary Certification Total</t>
  </si>
  <si>
    <t>1430/1431</t>
  </si>
  <si>
    <t>History with Secondary Certification Total</t>
  </si>
  <si>
    <t>1515/1516</t>
  </si>
  <si>
    <t>Mathematics with Certification Total</t>
  </si>
  <si>
    <t>1825/1826</t>
  </si>
  <si>
    <t>French with Secondary Certification Total</t>
  </si>
  <si>
    <t>1990/1991</t>
  </si>
  <si>
    <t>Spanish with Secondary Certification Total</t>
  </si>
  <si>
    <t>2120/2121</t>
  </si>
  <si>
    <t>Total Music &amp; Pre-Music</t>
  </si>
  <si>
    <t>2205&amp;2300</t>
  </si>
  <si>
    <t>Music:  Sacred Music</t>
  </si>
  <si>
    <t>2275/2276</t>
  </si>
  <si>
    <t>Public Administration/Public Policy</t>
  </si>
  <si>
    <t>2530/2560</t>
  </si>
  <si>
    <t>2725&amp;2735</t>
  </si>
  <si>
    <t>2820/25/30</t>
  </si>
  <si>
    <t>Women's Studies</t>
  </si>
  <si>
    <t>Pre-Nursing Total</t>
  </si>
  <si>
    <t>Japanese Studies</t>
  </si>
  <si>
    <t>1614/1615</t>
  </si>
  <si>
    <t>Linguistics - Modified (BA)</t>
  </si>
  <si>
    <t>Anthro/Conc Linguistics</t>
  </si>
  <si>
    <t>BDTS Spec in Pre Professional</t>
  </si>
  <si>
    <t>0000</t>
  </si>
  <si>
    <t>0003</t>
  </si>
  <si>
    <t>0004</t>
  </si>
  <si>
    <t>French- Modified</t>
  </si>
  <si>
    <t>Revised 5-23-16</t>
  </si>
  <si>
    <t>Chinese Studies</t>
  </si>
  <si>
    <t>Japanese - Modified</t>
  </si>
  <si>
    <t>OM - Supply Chain Spec</t>
  </si>
  <si>
    <t>OM - Lean and Quality Spec</t>
  </si>
  <si>
    <t>OM - Project Management Spec</t>
  </si>
  <si>
    <t>Total Operations Management</t>
  </si>
  <si>
    <t>Anthropology/Sociology/ CJ Totals</t>
  </si>
  <si>
    <t>Criminal Justice</t>
  </si>
  <si>
    <t xml:space="preserve">Environmental Health and Safety </t>
  </si>
  <si>
    <t>Biomed Sci w/Spec in Anatomy</t>
  </si>
  <si>
    <t>Pre-Public Relat and Strat Com</t>
  </si>
  <si>
    <t>Cinema Studies - Criticism</t>
  </si>
  <si>
    <t>Cinema St w/Spec in Filmmaking</t>
  </si>
  <si>
    <t>Japanese with K-12 Education</t>
  </si>
  <si>
    <t>MIS - Business Analytics Spec</t>
  </si>
  <si>
    <t>5050/5051</t>
  </si>
  <si>
    <t>Pre-Wellnss and Hlth Promotion</t>
  </si>
  <si>
    <t>Studio Art K-12 Spec: Int Art</t>
  </si>
  <si>
    <t>Public Relations and Strat Com</t>
  </si>
  <si>
    <t>Pre-Piano Pedagogy</t>
  </si>
  <si>
    <t>Dance Education</t>
  </si>
  <si>
    <t>Dance Ed and Performance</t>
  </si>
  <si>
    <t>2205/2300</t>
  </si>
  <si>
    <t>Studio Art-Spec Int Art &amp; Tech</t>
  </si>
  <si>
    <t>Business Administration</t>
  </si>
  <si>
    <t>MIS - Info Security Mgt Spec</t>
  </si>
  <si>
    <t>Clinical &amp; Diagnostic Sci</t>
  </si>
  <si>
    <t>CDS Spec in Histotechnology</t>
  </si>
  <si>
    <t>CDS Spec in Nuclear Med Tech</t>
  </si>
  <si>
    <t>CDS Spec in Med Lab Science</t>
  </si>
  <si>
    <t>CDS Spec in Radiological Tech</t>
  </si>
  <si>
    <t>CDS Spec in Pre Professional</t>
  </si>
  <si>
    <t>6161/6171</t>
  </si>
  <si>
    <t>6063/6163/6173</t>
  </si>
  <si>
    <t>6065/6165/6175</t>
  </si>
  <si>
    <t>6066/6166</t>
  </si>
  <si>
    <t>6067/6167/6177</t>
  </si>
  <si>
    <t>6068/6168/6178</t>
  </si>
  <si>
    <t>6169/6179</t>
  </si>
  <si>
    <t>Wellness and Health Promotion</t>
  </si>
  <si>
    <t>7605/7510</t>
  </si>
  <si>
    <t>Clinical &amp; Diagnostic Sciences Total</t>
  </si>
  <si>
    <t>Public &amp; Environmental Wellness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</si>
</sst>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1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9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0" applyFont="1" applyBorder="1"/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/>
    <xf numFmtId="0" fontId="4" fillId="0" borderId="0" xfId="0" applyFont="1" applyBorder="1"/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3" fontId="6" fillId="4" borderId="5" xfId="0" applyNumberFormat="1" applyFont="1" applyFill="1" applyBorder="1" applyAlignment="1">
      <alignment vertical="center"/>
    </xf>
    <xf numFmtId="3" fontId="6" fillId="4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3" fontId="6" fillId="6" borderId="5" xfId="0" applyNumberFormat="1" applyFont="1" applyFill="1" applyBorder="1" applyAlignment="1">
      <alignment vertical="center"/>
    </xf>
    <xf numFmtId="3" fontId="6" fillId="6" borderId="6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3" fillId="0" borderId="1" xfId="0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Border="1"/>
    <xf numFmtId="0" fontId="5" fillId="0" borderId="2" xfId="0" applyFont="1" applyBorder="1"/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0" fontId="3" fillId="0" borderId="8" xfId="0" applyFont="1" applyBorder="1"/>
    <xf numFmtId="3" fontId="3" fillId="0" borderId="2" xfId="0" applyNumberFormat="1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5" fillId="0" borderId="9" xfId="0" applyFont="1" applyBorder="1"/>
    <xf numFmtId="0" fontId="5" fillId="0" borderId="11" xfId="0" applyFont="1" applyBorder="1"/>
    <xf numFmtId="0" fontId="5" fillId="0" borderId="3" xfId="0" applyFont="1" applyBorder="1"/>
    <xf numFmtId="0" fontId="4" fillId="7" borderId="4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 vertical="center"/>
    </xf>
    <xf numFmtId="3" fontId="4" fillId="7" borderId="5" xfId="0" applyNumberFormat="1" applyFont="1" applyFill="1" applyBorder="1" applyAlignment="1">
      <alignment vertical="center"/>
    </xf>
    <xf numFmtId="3" fontId="4" fillId="7" borderId="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vertical="center"/>
    </xf>
    <xf numFmtId="0" fontId="4" fillId="8" borderId="6" xfId="0" applyFont="1" applyFill="1" applyBorder="1" applyAlignment="1">
      <alignment horizontal="center" vertical="center"/>
    </xf>
    <xf numFmtId="3" fontId="4" fillId="8" borderId="4" xfId="0" applyNumberFormat="1" applyFont="1" applyFill="1" applyBorder="1" applyAlignment="1">
      <alignment vertical="center"/>
    </xf>
    <xf numFmtId="3" fontId="4" fillId="8" borderId="5" xfId="0" applyNumberFormat="1" applyFont="1" applyFill="1" applyBorder="1" applyAlignment="1">
      <alignment vertical="center"/>
    </xf>
    <xf numFmtId="3" fontId="4" fillId="8" borderId="6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4" fillId="9" borderId="4" xfId="0" applyNumberFormat="1" applyFont="1" applyFill="1" applyBorder="1" applyAlignment="1">
      <alignment vertical="center"/>
    </xf>
    <xf numFmtId="3" fontId="4" fillId="9" borderId="5" xfId="0" applyNumberFormat="1" applyFont="1" applyFill="1" applyBorder="1" applyAlignment="1">
      <alignment horizontal="center" vertical="center"/>
    </xf>
    <xf numFmtId="3" fontId="4" fillId="9" borderId="5" xfId="0" applyNumberFormat="1" applyFont="1" applyFill="1" applyBorder="1" applyAlignment="1">
      <alignment vertical="center"/>
    </xf>
    <xf numFmtId="3" fontId="4" fillId="9" borderId="6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6" fillId="0" borderId="1" xfId="0" applyFont="1" applyBorder="1"/>
    <xf numFmtId="0" fontId="6" fillId="0" borderId="8" xfId="0" applyFont="1" applyBorder="1"/>
    <xf numFmtId="0" fontId="6" fillId="0" borderId="3" xfId="0" applyFont="1" applyFill="1" applyBorder="1" applyAlignment="1">
      <alignment vertical="center"/>
    </xf>
    <xf numFmtId="0" fontId="6" fillId="0" borderId="0" xfId="0" applyFont="1" applyBorder="1"/>
    <xf numFmtId="0" fontId="6" fillId="0" borderId="10" xfId="0" applyFont="1" applyBorder="1"/>
    <xf numFmtId="0" fontId="6" fillId="0" borderId="11" xfId="0" applyFont="1" applyFill="1" applyBorder="1" applyAlignment="1">
      <alignment vertical="center"/>
    </xf>
    <xf numFmtId="0" fontId="0" fillId="0" borderId="2" xfId="0" applyBorder="1"/>
    <xf numFmtId="49" fontId="4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3" fontId="4" fillId="6" borderId="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2" xfId="0" applyFont="1" applyFill="1" applyBorder="1"/>
    <xf numFmtId="0" fontId="3" fillId="0" borderId="0" xfId="0" applyFont="1" applyFill="1" applyBorder="1"/>
    <xf numFmtId="0" fontId="0" fillId="0" borderId="1" xfId="0" applyBorder="1"/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4" fillId="4" borderId="6" xfId="0" applyFont="1" applyFill="1" applyBorder="1" applyAlignment="1">
      <alignment vertical="center"/>
    </xf>
    <xf numFmtId="0" fontId="3" fillId="0" borderId="2" xfId="0" applyFont="1" applyBorder="1"/>
    <xf numFmtId="49" fontId="4" fillId="0" borderId="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3" fontId="3" fillId="0" borderId="0" xfId="0" applyNumberFormat="1" applyFont="1"/>
    <xf numFmtId="0" fontId="4" fillId="0" borderId="3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3" fontId="6" fillId="5" borderId="5" xfId="0" applyNumberFormat="1" applyFont="1" applyFill="1" applyBorder="1" applyAlignment="1">
      <alignment vertical="center"/>
    </xf>
    <xf numFmtId="3" fontId="6" fillId="5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8" xfId="0" applyFont="1" applyBorder="1"/>
    <xf numFmtId="0" fontId="5" fillId="0" borderId="10" xfId="0" applyFont="1" applyBorder="1"/>
    <xf numFmtId="0" fontId="4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3" fillId="0" borderId="10" xfId="0" applyFont="1" applyBorder="1"/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0" fontId="3" fillId="0" borderId="7" xfId="0" applyFont="1" applyBorder="1"/>
    <xf numFmtId="0" fontId="3" fillId="0" borderId="3" xfId="0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3" fillId="0" borderId="0" xfId="1" applyFont="1"/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7" xfId="1" applyFont="1" applyFill="1" applyBorder="1" applyAlignment="1" applyProtection="1">
      <alignment vertical="center"/>
      <protection locked="0"/>
    </xf>
    <xf numFmtId="0" fontId="3" fillId="0" borderId="9" xfId="1" applyFont="1" applyFill="1" applyBorder="1" applyAlignment="1" applyProtection="1">
      <alignment vertical="center"/>
      <protection locked="0"/>
    </xf>
    <xf numFmtId="0" fontId="4" fillId="0" borderId="4" xfId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vertical="center"/>
      <protection locked="0"/>
    </xf>
    <xf numFmtId="0" fontId="4" fillId="0" borderId="0" xfId="1" applyFont="1" applyBorder="1"/>
    <xf numFmtId="0" fontId="3" fillId="0" borderId="9" xfId="1" applyFont="1" applyFill="1" applyBorder="1" applyAlignment="1">
      <alignment vertical="center"/>
    </xf>
    <xf numFmtId="0" fontId="3" fillId="0" borderId="11" xfId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3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4" fillId="0" borderId="6" xfId="1" applyFont="1" applyFill="1" applyBorder="1" applyAlignment="1" applyProtection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0" xfId="1" applyFont="1"/>
    <xf numFmtId="0" fontId="4" fillId="0" borderId="4" xfId="1" applyFont="1" applyFill="1" applyBorder="1" applyAlignment="1" applyProtection="1">
      <alignment vertical="center"/>
      <protection locked="0"/>
    </xf>
    <xf numFmtId="0" fontId="4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vertical="center"/>
    </xf>
    <xf numFmtId="3" fontId="4" fillId="3" borderId="5" xfId="1" applyNumberFormat="1" applyFont="1" applyFill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0" fontId="4" fillId="4" borderId="4" xfId="1" applyFont="1" applyFill="1" applyBorder="1" applyAlignment="1">
      <alignment vertical="center"/>
    </xf>
    <xf numFmtId="0" fontId="4" fillId="4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4" fillId="4" borderId="5" xfId="1" applyFont="1" applyFill="1" applyBorder="1" applyAlignment="1">
      <alignment vertical="center"/>
    </xf>
    <xf numFmtId="0" fontId="4" fillId="4" borderId="6" xfId="1" applyFont="1" applyFill="1" applyBorder="1" applyAlignment="1">
      <alignment vertical="center"/>
    </xf>
    <xf numFmtId="3" fontId="4" fillId="4" borderId="5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3" fontId="4" fillId="0" borderId="10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3" fontId="4" fillId="0" borderId="11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 applyProtection="1">
      <alignment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0" fontId="4" fillId="5" borderId="4" xfId="1" applyFont="1" applyFill="1" applyBorder="1" applyAlignment="1">
      <alignment vertical="center"/>
    </xf>
    <xf numFmtId="0" fontId="4" fillId="5" borderId="5" xfId="1" applyFont="1" applyFill="1" applyBorder="1" applyAlignment="1">
      <alignment horizontal="center" vertical="center"/>
    </xf>
    <xf numFmtId="3" fontId="4" fillId="5" borderId="4" xfId="1" applyNumberFormat="1" applyFont="1" applyFill="1" applyBorder="1" applyAlignment="1">
      <alignment vertical="center"/>
    </xf>
    <xf numFmtId="3" fontId="4" fillId="5" borderId="5" xfId="1" applyNumberFormat="1" applyFont="1" applyFill="1" applyBorder="1" applyAlignment="1">
      <alignment vertical="center"/>
    </xf>
    <xf numFmtId="3" fontId="4" fillId="5" borderId="6" xfId="1" applyNumberFormat="1" applyFont="1" applyFill="1" applyBorder="1" applyAlignment="1">
      <alignment vertical="center"/>
    </xf>
    <xf numFmtId="0" fontId="4" fillId="6" borderId="4" xfId="1" applyFont="1" applyFill="1" applyBorder="1" applyAlignment="1">
      <alignment vertical="center"/>
    </xf>
    <xf numFmtId="0" fontId="4" fillId="6" borderId="5" xfId="1" applyFont="1" applyFill="1" applyBorder="1" applyAlignment="1">
      <alignment horizontal="center" vertical="center"/>
    </xf>
    <xf numFmtId="0" fontId="3" fillId="0" borderId="1" xfId="1" applyFont="1" applyBorder="1"/>
    <xf numFmtId="0" fontId="4" fillId="0" borderId="4" xfId="1" applyFont="1" applyBorder="1"/>
    <xf numFmtId="0" fontId="4" fillId="0" borderId="6" xfId="1" applyFont="1" applyBorder="1" applyAlignment="1">
      <alignment horizontal="center"/>
    </xf>
    <xf numFmtId="0" fontId="4" fillId="0" borderId="5" xfId="1" applyFont="1" applyBorder="1"/>
    <xf numFmtId="0" fontId="3" fillId="0" borderId="8" xfId="1" applyFont="1" applyBorder="1"/>
    <xf numFmtId="0" fontId="3" fillId="0" borderId="2" xfId="1" applyFont="1" applyBorder="1"/>
    <xf numFmtId="0" fontId="3" fillId="0" borderId="0" xfId="1" applyFont="1" applyFill="1" applyBorder="1"/>
    <xf numFmtId="3" fontId="3" fillId="0" borderId="2" xfId="1" applyNumberFormat="1" applyFont="1" applyFill="1" applyBorder="1" applyAlignment="1">
      <alignment vertical="center"/>
    </xf>
    <xf numFmtId="0" fontId="4" fillId="6" borderId="5" xfId="1" applyFont="1" applyFill="1" applyBorder="1" applyAlignment="1">
      <alignment vertical="center"/>
    </xf>
    <xf numFmtId="0" fontId="4" fillId="6" borderId="6" xfId="1" applyFont="1" applyFill="1" applyBorder="1" applyAlignment="1">
      <alignment vertical="center"/>
    </xf>
    <xf numFmtId="3" fontId="4" fillId="6" borderId="6" xfId="1" applyNumberFormat="1" applyFont="1" applyFill="1" applyBorder="1" applyAlignment="1">
      <alignment vertical="center"/>
    </xf>
    <xf numFmtId="0" fontId="3" fillId="0" borderId="11" xfId="1" applyFont="1" applyFill="1" applyBorder="1" applyAlignment="1" applyProtection="1">
      <alignment vertical="center"/>
      <protection locked="0"/>
    </xf>
    <xf numFmtId="0" fontId="4" fillId="0" borderId="1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49" fontId="4" fillId="0" borderId="6" xfId="1" applyNumberFormat="1" applyFont="1" applyFill="1" applyBorder="1" applyAlignment="1">
      <alignment horizontal="center" vertical="center"/>
    </xf>
    <xf numFmtId="0" fontId="4" fillId="7" borderId="4" xfId="1" applyFont="1" applyFill="1" applyBorder="1" applyAlignment="1">
      <alignment vertical="center"/>
    </xf>
    <xf numFmtId="0" fontId="4" fillId="7" borderId="6" xfId="1" applyFont="1" applyFill="1" applyBorder="1" applyAlignment="1">
      <alignment horizontal="center" vertical="center"/>
    </xf>
    <xf numFmtId="3" fontId="4" fillId="7" borderId="5" xfId="1" applyNumberFormat="1" applyFont="1" applyFill="1" applyBorder="1" applyAlignment="1">
      <alignment vertical="center"/>
    </xf>
    <xf numFmtId="3" fontId="4" fillId="7" borderId="6" xfId="1" applyNumberFormat="1" applyFont="1" applyFill="1" applyBorder="1" applyAlignment="1">
      <alignment vertical="center"/>
    </xf>
    <xf numFmtId="0" fontId="3" fillId="0" borderId="2" xfId="1" applyFont="1" applyFill="1" applyBorder="1"/>
    <xf numFmtId="0" fontId="4" fillId="0" borderId="8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vertical="center"/>
    </xf>
    <xf numFmtId="0" fontId="4" fillId="8" borderId="6" xfId="1" applyFont="1" applyFill="1" applyBorder="1" applyAlignment="1">
      <alignment horizontal="center" vertical="center"/>
    </xf>
    <xf numFmtId="3" fontId="4" fillId="8" borderId="4" xfId="1" applyNumberFormat="1" applyFont="1" applyFill="1" applyBorder="1" applyAlignment="1">
      <alignment vertical="center"/>
    </xf>
    <xf numFmtId="3" fontId="4" fillId="8" borderId="5" xfId="1" applyNumberFormat="1" applyFont="1" applyFill="1" applyBorder="1" applyAlignment="1">
      <alignment vertical="center"/>
    </xf>
    <xf numFmtId="3" fontId="4" fillId="8" borderId="6" xfId="1" applyNumberFormat="1" applyFont="1" applyFill="1" applyBorder="1" applyAlignment="1">
      <alignment vertical="center"/>
    </xf>
    <xf numFmtId="3" fontId="3" fillId="0" borderId="11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4" fillId="9" borderId="4" xfId="1" applyNumberFormat="1" applyFont="1" applyFill="1" applyBorder="1" applyAlignment="1">
      <alignment vertical="center"/>
    </xf>
    <xf numFmtId="3" fontId="4" fillId="9" borderId="5" xfId="1" applyNumberFormat="1" applyFont="1" applyFill="1" applyBorder="1" applyAlignment="1">
      <alignment horizontal="center" vertical="center"/>
    </xf>
    <xf numFmtId="3" fontId="4" fillId="9" borderId="5" xfId="1" applyNumberFormat="1" applyFont="1" applyFill="1" applyBorder="1" applyAlignment="1">
      <alignment vertical="center"/>
    </xf>
    <xf numFmtId="3" fontId="4" fillId="9" borderId="6" xfId="1" applyNumberFormat="1" applyFont="1" applyFill="1" applyBorder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vertical="center"/>
    </xf>
    <xf numFmtId="3" fontId="6" fillId="9" borderId="6" xfId="0" applyNumberFormat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3" fontId="3" fillId="0" borderId="10" xfId="1" applyNumberFormat="1" applyFont="1" applyFill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4" fillId="4" borderId="6" xfId="1" applyNumberFormat="1" applyFont="1" applyFill="1" applyBorder="1" applyAlignment="1">
      <alignment vertical="center"/>
    </xf>
    <xf numFmtId="3" fontId="4" fillId="6" borderId="5" xfId="1" applyNumberFormat="1" applyFont="1" applyFill="1" applyBorder="1" applyAlignment="1">
      <alignment vertical="center"/>
    </xf>
    <xf numFmtId="0" fontId="3" fillId="0" borderId="7" xfId="1" applyFont="1" applyBorder="1"/>
    <xf numFmtId="0" fontId="4" fillId="0" borderId="1" xfId="1" applyFont="1" applyBorder="1"/>
    <xf numFmtId="0" fontId="4" fillId="0" borderId="8" xfId="1" applyFont="1" applyBorder="1"/>
    <xf numFmtId="0" fontId="4" fillId="0" borderId="10" xfId="1" applyFont="1" applyBorder="1"/>
    <xf numFmtId="0" fontId="3" fillId="0" borderId="9" xfId="1" applyFont="1" applyBorder="1"/>
    <xf numFmtId="0" fontId="3" fillId="0" borderId="11" xfId="1" applyFont="1" applyBorder="1"/>
    <xf numFmtId="0" fontId="3" fillId="0" borderId="3" xfId="1" applyFont="1" applyBorder="1"/>
    <xf numFmtId="0" fontId="9" fillId="2" borderId="0" xfId="0" applyFont="1" applyFill="1" applyAlignment="1">
      <alignment vertical="center"/>
    </xf>
    <xf numFmtId="0" fontId="7" fillId="0" borderId="0" xfId="0" applyFont="1"/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vertical="center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Border="1"/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3" borderId="5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8" fillId="5" borderId="5" xfId="0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vertical="center"/>
    </xf>
    <xf numFmtId="3" fontId="8" fillId="5" borderId="5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/>
    <xf numFmtId="0" fontId="8" fillId="0" borderId="4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7" fillId="0" borderId="8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0" xfId="0" applyFont="1" applyBorder="1"/>
    <xf numFmtId="0" fontId="8" fillId="7" borderId="4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center" vertical="center"/>
    </xf>
    <xf numFmtId="3" fontId="8" fillId="7" borderId="5" xfId="0" applyNumberFormat="1" applyFont="1" applyFill="1" applyBorder="1" applyAlignment="1">
      <alignment vertical="center"/>
    </xf>
    <xf numFmtId="3" fontId="8" fillId="7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8" fillId="8" borderId="4" xfId="0" applyFont="1" applyFill="1" applyBorder="1" applyAlignment="1">
      <alignment vertical="center"/>
    </xf>
    <xf numFmtId="0" fontId="8" fillId="8" borderId="5" xfId="0" applyFont="1" applyFill="1" applyBorder="1" applyAlignment="1">
      <alignment horizontal="center" vertical="center"/>
    </xf>
    <xf numFmtId="3" fontId="8" fillId="8" borderId="5" xfId="0" applyNumberFormat="1" applyFont="1" applyFill="1" applyBorder="1" applyAlignment="1">
      <alignment vertical="center"/>
    </xf>
    <xf numFmtId="3" fontId="8" fillId="8" borderId="6" xfId="0" applyNumberFormat="1" applyFont="1" applyFill="1" applyBorder="1" applyAlignment="1">
      <alignment vertical="center"/>
    </xf>
    <xf numFmtId="164" fontId="8" fillId="0" borderId="0" xfId="0" applyNumberFormat="1" applyFont="1" applyFill="1" applyAlignment="1">
      <alignment horizontal="center" vertical="center"/>
    </xf>
    <xf numFmtId="3" fontId="8" fillId="9" borderId="4" xfId="0" applyNumberFormat="1" applyFont="1" applyFill="1" applyBorder="1" applyAlignment="1">
      <alignment vertical="center"/>
    </xf>
    <xf numFmtId="3" fontId="8" fillId="9" borderId="5" xfId="0" applyNumberFormat="1" applyFont="1" applyFill="1" applyBorder="1" applyAlignment="1">
      <alignment horizontal="center" vertical="center"/>
    </xf>
    <xf numFmtId="3" fontId="8" fillId="9" borderId="6" xfId="0" applyNumberFormat="1" applyFont="1" applyFill="1" applyBorder="1" applyAlignment="1">
      <alignment vertical="center"/>
    </xf>
    <xf numFmtId="3" fontId="8" fillId="9" borderId="5" xfId="0" applyNumberFormat="1" applyFont="1" applyFill="1" applyBorder="1" applyAlignment="1">
      <alignment vertical="center"/>
    </xf>
    <xf numFmtId="3" fontId="4" fillId="6" borderId="5" xfId="0" applyNumberFormat="1" applyFont="1" applyFill="1" applyBorder="1" applyAlignment="1">
      <alignment vertical="center"/>
    </xf>
    <xf numFmtId="0" fontId="4" fillId="0" borderId="1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3" xfId="0" applyFont="1" applyBorder="1"/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/>
    </xf>
    <xf numFmtId="0" fontId="3" fillId="0" borderId="10" xfId="1" applyFont="1" applyFill="1" applyBorder="1" applyAlignment="1" applyProtection="1">
      <alignment vertical="center"/>
      <protection locked="0"/>
    </xf>
    <xf numFmtId="0" fontId="4" fillId="0" borderId="6" xfId="1" applyFont="1" applyBorder="1" applyAlignment="1">
      <alignment horizontal="left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/>
    </xf>
    <xf numFmtId="0" fontId="4" fillId="7" borderId="4" xfId="1" applyFont="1" applyFill="1" applyBorder="1" applyAlignment="1">
      <alignment horizontal="left" vertical="center"/>
    </xf>
    <xf numFmtId="0" fontId="4" fillId="7" borderId="5" xfId="1" applyFont="1" applyFill="1" applyBorder="1" applyAlignment="1">
      <alignment horizontal="left" vertical="center"/>
    </xf>
    <xf numFmtId="0" fontId="4" fillId="7" borderId="6" xfId="1" applyFont="1" applyFill="1" applyBorder="1" applyAlignment="1">
      <alignment horizontal="left" vertical="center"/>
    </xf>
    <xf numFmtId="0" fontId="4" fillId="8" borderId="4" xfId="1" applyFont="1" applyFill="1" applyBorder="1" applyAlignment="1">
      <alignment horizontal="left" vertical="center"/>
    </xf>
    <xf numFmtId="0" fontId="4" fillId="8" borderId="5" xfId="1" applyFont="1" applyFill="1" applyBorder="1" applyAlignment="1">
      <alignment horizontal="left" vertical="center"/>
    </xf>
    <xf numFmtId="0" fontId="4" fillId="8" borderId="6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4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4" fillId="5" borderId="4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left" vertical="center"/>
    </xf>
    <xf numFmtId="0" fontId="4" fillId="5" borderId="6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left" vertical="center"/>
    </xf>
    <xf numFmtId="0" fontId="8" fillId="8" borderId="5" xfId="0" applyFont="1" applyFill="1" applyBorder="1" applyAlignment="1">
      <alignment horizontal="left" vertical="center"/>
    </xf>
    <xf numFmtId="0" fontId="8" fillId="8" borderId="6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8" fillId="7" borderId="5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81"/>
  <sheetViews>
    <sheetView tabSelected="1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 x14ac:dyDescent="0.2"/>
  <cols>
    <col min="1" max="1" width="32" style="251" customWidth="1"/>
    <col min="2" max="2" width="14.28515625" style="252" bestFit="1" customWidth="1"/>
    <col min="3" max="3" width="6.7109375" style="241" customWidth="1"/>
    <col min="4" max="4" width="6.7109375" style="246" customWidth="1"/>
    <col min="5" max="5" width="6.7109375" style="245" customWidth="1"/>
    <col min="6" max="7" width="6.7109375" style="251" customWidth="1"/>
    <col min="8" max="8" width="6.7109375" style="274" customWidth="1"/>
    <col min="9" max="9" width="6.7109375" style="241" customWidth="1"/>
    <col min="10" max="10" width="6.7109375" style="246" customWidth="1"/>
    <col min="11" max="11" width="6.7109375" style="245" customWidth="1"/>
    <col min="12" max="12" width="6.7109375" style="241" customWidth="1"/>
    <col min="13" max="13" width="6.7109375" style="251" customWidth="1"/>
    <col min="14" max="14" width="6.7109375" style="274" customWidth="1"/>
    <col min="15" max="15" width="6.7109375" style="241" customWidth="1"/>
    <col min="16" max="16" width="6.7109375" style="246" customWidth="1"/>
    <col min="17" max="17" width="6.7109375" style="245" customWidth="1"/>
    <col min="18" max="20" width="6.7109375" style="246" customWidth="1"/>
    <col min="21" max="22" width="6.7109375" style="251" customWidth="1"/>
    <col min="23" max="23" width="6.7109375" style="274" customWidth="1"/>
    <col min="24" max="24" width="6.7109375" style="241" customWidth="1"/>
    <col min="25" max="25" width="6.7109375" style="246" customWidth="1"/>
    <col min="26" max="26" width="6.7109375" style="245" customWidth="1"/>
    <col min="27" max="27" width="6.7109375" style="251" customWidth="1"/>
    <col min="28" max="28" width="6.7109375" style="345" customWidth="1"/>
    <col min="29" max="29" width="6.7109375" style="346" customWidth="1"/>
    <col min="30" max="16384" width="9.140625" style="227"/>
  </cols>
  <sheetData>
    <row r="1" spans="1:29" x14ac:dyDescent="0.2">
      <c r="A1" s="226"/>
      <c r="B1" s="540" t="s">
        <v>0</v>
      </c>
      <c r="C1" s="530" t="s">
        <v>1</v>
      </c>
      <c r="D1" s="531"/>
      <c r="E1" s="532"/>
      <c r="F1" s="533" t="s">
        <v>2</v>
      </c>
      <c r="G1" s="533"/>
      <c r="H1" s="533"/>
      <c r="I1" s="530" t="s">
        <v>3</v>
      </c>
      <c r="J1" s="531"/>
      <c r="K1" s="532"/>
      <c r="L1" s="533" t="s">
        <v>4</v>
      </c>
      <c r="M1" s="533"/>
      <c r="N1" s="533"/>
      <c r="O1" s="530" t="s">
        <v>5</v>
      </c>
      <c r="P1" s="531"/>
      <c r="Q1" s="532"/>
      <c r="R1" s="530" t="s">
        <v>6</v>
      </c>
      <c r="S1" s="531"/>
      <c r="T1" s="532"/>
      <c r="U1" s="533" t="s">
        <v>7</v>
      </c>
      <c r="V1" s="533"/>
      <c r="W1" s="533"/>
      <c r="X1" s="530" t="s">
        <v>8</v>
      </c>
      <c r="Y1" s="531"/>
      <c r="Z1" s="532"/>
      <c r="AA1" s="530" t="s">
        <v>9</v>
      </c>
      <c r="AB1" s="531"/>
      <c r="AC1" s="532"/>
    </row>
    <row r="2" spans="1:29" ht="24.75" thickBot="1" x14ac:dyDescent="0.25">
      <c r="A2" s="226"/>
      <c r="B2" s="541"/>
      <c r="C2" s="518" t="s">
        <v>10</v>
      </c>
      <c r="D2" s="519" t="s">
        <v>11</v>
      </c>
      <c r="E2" s="520" t="s">
        <v>9</v>
      </c>
      <c r="F2" s="228" t="s">
        <v>10</v>
      </c>
      <c r="G2" s="228" t="s">
        <v>12</v>
      </c>
      <c r="H2" s="228" t="s">
        <v>9</v>
      </c>
      <c r="I2" s="229" t="s">
        <v>10</v>
      </c>
      <c r="J2" s="230" t="s">
        <v>12</v>
      </c>
      <c r="K2" s="522" t="s">
        <v>9</v>
      </c>
      <c r="L2" s="518" t="s">
        <v>10</v>
      </c>
      <c r="M2" s="521" t="s">
        <v>12</v>
      </c>
      <c r="N2" s="521" t="s">
        <v>9</v>
      </c>
      <c r="O2" s="518" t="s">
        <v>10</v>
      </c>
      <c r="P2" s="519" t="s">
        <v>12</v>
      </c>
      <c r="Q2" s="520" t="s">
        <v>9</v>
      </c>
      <c r="R2" s="518" t="s">
        <v>10</v>
      </c>
      <c r="S2" s="519" t="s">
        <v>12</v>
      </c>
      <c r="T2" s="520" t="s">
        <v>9</v>
      </c>
      <c r="U2" s="521" t="s">
        <v>10</v>
      </c>
      <c r="V2" s="521" t="s">
        <v>12</v>
      </c>
      <c r="W2" s="521" t="s">
        <v>9</v>
      </c>
      <c r="X2" s="229" t="s">
        <v>10</v>
      </c>
      <c r="Y2" s="230" t="s">
        <v>12</v>
      </c>
      <c r="Z2" s="522" t="s">
        <v>9</v>
      </c>
      <c r="AA2" s="521" t="s">
        <v>10</v>
      </c>
      <c r="AB2" s="231" t="s">
        <v>12</v>
      </c>
      <c r="AC2" s="232" t="s">
        <v>9</v>
      </c>
    </row>
    <row r="3" spans="1:29" ht="13.5" thickBot="1" x14ac:dyDescent="0.25">
      <c r="A3" s="534" t="s">
        <v>13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6"/>
    </row>
    <row r="4" spans="1:29" ht="13.5" thickBot="1" x14ac:dyDescent="0.25">
      <c r="A4" s="233"/>
      <c r="B4" s="234"/>
      <c r="C4" s="235"/>
      <c r="D4" s="236"/>
      <c r="E4" s="237"/>
      <c r="F4" s="236"/>
      <c r="G4" s="236"/>
      <c r="H4" s="233"/>
      <c r="I4" s="235"/>
      <c r="J4" s="236"/>
      <c r="K4" s="237"/>
      <c r="L4" s="235"/>
      <c r="M4" s="236"/>
      <c r="N4" s="233"/>
      <c r="O4" s="235"/>
      <c r="P4" s="236"/>
      <c r="Q4" s="233"/>
      <c r="R4" s="235"/>
      <c r="S4" s="236"/>
      <c r="T4" s="238"/>
      <c r="U4" s="236"/>
      <c r="V4" s="236"/>
      <c r="W4" s="233"/>
      <c r="X4" s="235"/>
      <c r="Y4" s="236"/>
      <c r="Z4" s="237"/>
      <c r="AA4" s="235"/>
      <c r="AB4" s="239"/>
      <c r="AC4" s="240"/>
    </row>
    <row r="5" spans="1:29" ht="12.75" customHeight="1" x14ac:dyDescent="0.2">
      <c r="A5" s="241" t="s">
        <v>14</v>
      </c>
      <c r="B5" s="242">
        <v>1055</v>
      </c>
      <c r="C5" s="243">
        <v>11</v>
      </c>
      <c r="D5" s="244">
        <v>1</v>
      </c>
      <c r="E5" s="245">
        <v>12</v>
      </c>
      <c r="F5" s="244">
        <v>1</v>
      </c>
      <c r="G5" s="244"/>
      <c r="H5" s="245">
        <v>1</v>
      </c>
      <c r="I5" s="243"/>
      <c r="J5" s="244"/>
      <c r="M5" s="246"/>
      <c r="N5" s="245"/>
      <c r="O5" s="243">
        <v>1</v>
      </c>
      <c r="P5" s="244"/>
      <c r="Q5" s="245">
        <v>1</v>
      </c>
      <c r="R5" s="241"/>
      <c r="T5" s="245"/>
      <c r="U5" s="247"/>
      <c r="V5" s="244"/>
      <c r="W5" s="245"/>
      <c r="X5" s="243"/>
      <c r="Y5" s="244">
        <v>1</v>
      </c>
      <c r="Z5" s="245">
        <v>1</v>
      </c>
      <c r="AA5" s="241">
        <f>C5+F5+I5+L5+O5+R5+U5+X5</f>
        <v>13</v>
      </c>
      <c r="AB5" s="246">
        <f>D5+G5+J5+M5+P5+S5+V5+Y5</f>
        <v>2</v>
      </c>
      <c r="AC5" s="245">
        <f>SUM(AA5:AB5)</f>
        <v>15</v>
      </c>
    </row>
    <row r="6" spans="1:29" ht="12.75" customHeight="1" x14ac:dyDescent="0.2">
      <c r="A6" s="241" t="s">
        <v>15</v>
      </c>
      <c r="B6" s="242">
        <v>1070</v>
      </c>
      <c r="C6" s="243">
        <v>2</v>
      </c>
      <c r="D6" s="244"/>
      <c r="E6" s="245">
        <v>2</v>
      </c>
      <c r="F6" s="244"/>
      <c r="G6" s="244"/>
      <c r="H6" s="245"/>
      <c r="I6" s="243"/>
      <c r="J6" s="244"/>
      <c r="M6" s="246"/>
      <c r="N6" s="245"/>
      <c r="O6" s="243"/>
      <c r="P6" s="244"/>
      <c r="R6" s="241"/>
      <c r="T6" s="245"/>
      <c r="U6" s="243"/>
      <c r="V6" s="244"/>
      <c r="W6" s="245"/>
      <c r="X6" s="243"/>
      <c r="Y6" s="244"/>
      <c r="AA6" s="241">
        <f t="shared" ref="AA6:AB22" si="0">C6+F6+I6+L6+O6+R6+U6+X6</f>
        <v>2</v>
      </c>
      <c r="AB6" s="246">
        <f t="shared" si="0"/>
        <v>0</v>
      </c>
      <c r="AC6" s="245">
        <f t="shared" ref="AC6:AC23" si="1">SUM(AA6:AB6)</f>
        <v>2</v>
      </c>
    </row>
    <row r="7" spans="1:29" ht="12.75" customHeight="1" x14ac:dyDescent="0.2">
      <c r="A7" s="241" t="s">
        <v>16</v>
      </c>
      <c r="B7" s="242">
        <v>1071</v>
      </c>
      <c r="C7" s="243">
        <v>4</v>
      </c>
      <c r="D7" s="244">
        <v>1</v>
      </c>
      <c r="E7" s="245">
        <v>5</v>
      </c>
      <c r="F7" s="244"/>
      <c r="G7" s="244"/>
      <c r="H7" s="245"/>
      <c r="I7" s="243"/>
      <c r="J7" s="244"/>
      <c r="M7" s="246"/>
      <c r="N7" s="245"/>
      <c r="O7" s="243"/>
      <c r="P7" s="244"/>
      <c r="R7" s="241"/>
      <c r="T7" s="245"/>
      <c r="U7" s="243"/>
      <c r="V7" s="244"/>
      <c r="W7" s="245"/>
      <c r="X7" s="243"/>
      <c r="Y7" s="244">
        <v>1</v>
      </c>
      <c r="Z7" s="245">
        <v>1</v>
      </c>
      <c r="AA7" s="241">
        <f t="shared" si="0"/>
        <v>4</v>
      </c>
      <c r="AB7" s="246">
        <f t="shared" si="0"/>
        <v>2</v>
      </c>
      <c r="AC7" s="245">
        <f t="shared" si="1"/>
        <v>6</v>
      </c>
    </row>
    <row r="8" spans="1:29" ht="12.75" customHeight="1" x14ac:dyDescent="0.2">
      <c r="A8" s="241" t="s">
        <v>17</v>
      </c>
      <c r="B8" s="242">
        <v>1072</v>
      </c>
      <c r="C8" s="243">
        <v>2</v>
      </c>
      <c r="D8" s="244"/>
      <c r="E8" s="245">
        <v>2</v>
      </c>
      <c r="F8" s="244"/>
      <c r="G8" s="244"/>
      <c r="H8" s="245"/>
      <c r="I8" s="243"/>
      <c r="J8" s="244"/>
      <c r="M8" s="246"/>
      <c r="N8" s="245"/>
      <c r="O8" s="243"/>
      <c r="P8" s="244"/>
      <c r="R8" s="241"/>
      <c r="T8" s="245"/>
      <c r="U8" s="243"/>
      <c r="V8" s="244"/>
      <c r="W8" s="245"/>
      <c r="X8" s="243"/>
      <c r="Y8" s="244"/>
      <c r="AA8" s="241">
        <f t="shared" si="0"/>
        <v>2</v>
      </c>
      <c r="AB8" s="246">
        <f t="shared" si="0"/>
        <v>0</v>
      </c>
      <c r="AC8" s="245">
        <f t="shared" si="1"/>
        <v>2</v>
      </c>
    </row>
    <row r="9" spans="1:29" ht="12.75" customHeight="1" x14ac:dyDescent="0.2">
      <c r="A9" s="241" t="s">
        <v>18</v>
      </c>
      <c r="B9" s="242">
        <v>1075</v>
      </c>
      <c r="C9" s="243">
        <v>9</v>
      </c>
      <c r="D9" s="244">
        <v>4</v>
      </c>
      <c r="E9" s="245">
        <v>13</v>
      </c>
      <c r="F9" s="244">
        <v>4</v>
      </c>
      <c r="G9" s="244">
        <v>2</v>
      </c>
      <c r="H9" s="245">
        <v>6</v>
      </c>
      <c r="I9" s="243"/>
      <c r="J9" s="244"/>
      <c r="L9" s="241">
        <v>1</v>
      </c>
      <c r="M9" s="246"/>
      <c r="N9" s="245">
        <v>1</v>
      </c>
      <c r="O9" s="243">
        <v>1</v>
      </c>
      <c r="P9" s="244"/>
      <c r="Q9" s="245">
        <v>1</v>
      </c>
      <c r="R9" s="241"/>
      <c r="T9" s="245"/>
      <c r="U9" s="243"/>
      <c r="V9" s="244"/>
      <c r="W9" s="245"/>
      <c r="X9" s="243">
        <v>1</v>
      </c>
      <c r="Y9" s="244">
        <v>1</v>
      </c>
      <c r="Z9" s="245">
        <v>2</v>
      </c>
      <c r="AA9" s="241">
        <f t="shared" si="0"/>
        <v>16</v>
      </c>
      <c r="AB9" s="246">
        <f t="shared" si="0"/>
        <v>7</v>
      </c>
      <c r="AC9" s="245">
        <f t="shared" si="1"/>
        <v>23</v>
      </c>
    </row>
    <row r="10" spans="1:29" ht="12.75" customHeight="1" x14ac:dyDescent="0.2">
      <c r="A10" s="241" t="s">
        <v>19</v>
      </c>
      <c r="B10" s="242">
        <v>1076</v>
      </c>
      <c r="C10" s="243">
        <v>6</v>
      </c>
      <c r="D10" s="244"/>
      <c r="E10" s="245">
        <v>6</v>
      </c>
      <c r="F10" s="244"/>
      <c r="G10" s="244"/>
      <c r="H10" s="245"/>
      <c r="I10" s="243"/>
      <c r="J10" s="244"/>
      <c r="L10" s="241">
        <v>1</v>
      </c>
      <c r="M10" s="246"/>
      <c r="N10" s="245">
        <v>1</v>
      </c>
      <c r="O10" s="243">
        <v>1</v>
      </c>
      <c r="P10" s="244"/>
      <c r="Q10" s="245">
        <v>1</v>
      </c>
      <c r="R10" s="241"/>
      <c r="T10" s="245"/>
      <c r="U10" s="243"/>
      <c r="V10" s="244"/>
      <c r="W10" s="245"/>
      <c r="X10" s="243">
        <v>1</v>
      </c>
      <c r="Y10" s="244"/>
      <c r="Z10" s="245">
        <v>1</v>
      </c>
      <c r="AA10" s="241">
        <f t="shared" si="0"/>
        <v>9</v>
      </c>
      <c r="AB10" s="246">
        <f t="shared" si="0"/>
        <v>0</v>
      </c>
      <c r="AC10" s="245">
        <f t="shared" si="1"/>
        <v>9</v>
      </c>
    </row>
    <row r="11" spans="1:29" ht="12.75" customHeight="1" x14ac:dyDescent="0.2">
      <c r="A11" s="241" t="s">
        <v>20</v>
      </c>
      <c r="B11" s="242">
        <v>1077</v>
      </c>
      <c r="C11" s="243">
        <v>1</v>
      </c>
      <c r="D11" s="244"/>
      <c r="E11" s="245">
        <v>1</v>
      </c>
      <c r="F11" s="244"/>
      <c r="G11" s="244"/>
      <c r="H11" s="245"/>
      <c r="I11" s="243"/>
      <c r="J11" s="244"/>
      <c r="M11" s="246"/>
      <c r="N11" s="245"/>
      <c r="O11" s="243">
        <v>1</v>
      </c>
      <c r="P11" s="244"/>
      <c r="Q11" s="245">
        <v>1</v>
      </c>
      <c r="R11" s="241"/>
      <c r="T11" s="245"/>
      <c r="U11" s="243"/>
      <c r="V11" s="244"/>
      <c r="W11" s="245"/>
      <c r="X11" s="243">
        <v>1</v>
      </c>
      <c r="Y11" s="244"/>
      <c r="Z11" s="245">
        <v>1</v>
      </c>
      <c r="AA11" s="241">
        <f t="shared" si="0"/>
        <v>3</v>
      </c>
      <c r="AB11" s="246">
        <f t="shared" si="0"/>
        <v>0</v>
      </c>
      <c r="AC11" s="245">
        <f t="shared" si="1"/>
        <v>3</v>
      </c>
    </row>
    <row r="12" spans="1:29" ht="12.75" customHeight="1" x14ac:dyDescent="0.2">
      <c r="A12" s="241" t="s">
        <v>21</v>
      </c>
      <c r="B12" s="242">
        <v>1080</v>
      </c>
      <c r="C12" s="243">
        <v>8</v>
      </c>
      <c r="D12" s="244">
        <v>1</v>
      </c>
      <c r="E12" s="245">
        <v>9</v>
      </c>
      <c r="F12" s="244">
        <v>2</v>
      </c>
      <c r="G12" s="244"/>
      <c r="H12" s="245">
        <v>2</v>
      </c>
      <c r="I12" s="243"/>
      <c r="J12" s="244"/>
      <c r="M12" s="246"/>
      <c r="N12" s="245"/>
      <c r="O12" s="243"/>
      <c r="P12" s="244"/>
      <c r="R12" s="241">
        <v>1</v>
      </c>
      <c r="T12" s="245">
        <v>1</v>
      </c>
      <c r="U12" s="243"/>
      <c r="V12" s="244"/>
      <c r="W12" s="245"/>
      <c r="X12" s="243">
        <v>2</v>
      </c>
      <c r="Y12" s="244"/>
      <c r="Z12" s="245">
        <v>2</v>
      </c>
      <c r="AA12" s="241">
        <f t="shared" si="0"/>
        <v>13</v>
      </c>
      <c r="AB12" s="246">
        <f t="shared" si="0"/>
        <v>1</v>
      </c>
      <c r="AC12" s="245">
        <f t="shared" si="1"/>
        <v>14</v>
      </c>
    </row>
    <row r="13" spans="1:29" ht="12.75" customHeight="1" x14ac:dyDescent="0.2">
      <c r="A13" s="241" t="s">
        <v>22</v>
      </c>
      <c r="B13" s="242">
        <v>1081</v>
      </c>
      <c r="C13" s="243">
        <v>3</v>
      </c>
      <c r="D13" s="244"/>
      <c r="E13" s="245">
        <v>3</v>
      </c>
      <c r="F13" s="244"/>
      <c r="G13" s="244"/>
      <c r="H13" s="245"/>
      <c r="I13" s="243"/>
      <c r="J13" s="244"/>
      <c r="L13" s="241">
        <v>1</v>
      </c>
      <c r="M13" s="246"/>
      <c r="N13" s="245">
        <v>1</v>
      </c>
      <c r="O13" s="243"/>
      <c r="P13" s="244"/>
      <c r="R13" s="241"/>
      <c r="T13" s="245"/>
      <c r="U13" s="243"/>
      <c r="V13" s="244"/>
      <c r="W13" s="245"/>
      <c r="X13" s="243">
        <v>1</v>
      </c>
      <c r="Y13" s="244"/>
      <c r="Z13" s="245">
        <v>1</v>
      </c>
      <c r="AA13" s="241">
        <f t="shared" si="0"/>
        <v>5</v>
      </c>
      <c r="AB13" s="246">
        <f t="shared" si="0"/>
        <v>0</v>
      </c>
      <c r="AC13" s="245">
        <f t="shared" si="1"/>
        <v>5</v>
      </c>
    </row>
    <row r="14" spans="1:29" ht="12.75" customHeight="1" x14ac:dyDescent="0.2">
      <c r="A14" s="241" t="s">
        <v>238</v>
      </c>
      <c r="B14" s="242">
        <v>1082</v>
      </c>
      <c r="C14" s="243">
        <v>1</v>
      </c>
      <c r="D14" s="244"/>
      <c r="E14" s="245">
        <v>1</v>
      </c>
      <c r="F14" s="244"/>
      <c r="G14" s="244"/>
      <c r="H14" s="245"/>
      <c r="I14" s="243"/>
      <c r="J14" s="244"/>
      <c r="M14" s="246"/>
      <c r="N14" s="245"/>
      <c r="O14" s="243"/>
      <c r="P14" s="244"/>
      <c r="R14" s="241"/>
      <c r="T14" s="245"/>
      <c r="U14" s="243"/>
      <c r="V14" s="244"/>
      <c r="W14" s="245"/>
      <c r="X14" s="243"/>
      <c r="Y14" s="244"/>
      <c r="AA14" s="241">
        <f t="shared" si="0"/>
        <v>1</v>
      </c>
      <c r="AB14" s="246">
        <f t="shared" si="0"/>
        <v>0</v>
      </c>
      <c r="AC14" s="245">
        <f t="shared" si="1"/>
        <v>1</v>
      </c>
    </row>
    <row r="15" spans="1:29" ht="12.75" customHeight="1" x14ac:dyDescent="0.2">
      <c r="A15" s="241" t="s">
        <v>23</v>
      </c>
      <c r="B15" s="242">
        <v>1085</v>
      </c>
      <c r="C15" s="243">
        <v>14</v>
      </c>
      <c r="D15" s="244">
        <v>4</v>
      </c>
      <c r="E15" s="245">
        <v>18</v>
      </c>
      <c r="F15" s="244">
        <v>1</v>
      </c>
      <c r="G15" s="244">
        <v>2</v>
      </c>
      <c r="H15" s="245">
        <v>3</v>
      </c>
      <c r="I15" s="243"/>
      <c r="J15" s="244"/>
      <c r="L15" s="241">
        <v>1</v>
      </c>
      <c r="M15" s="246"/>
      <c r="N15" s="245">
        <v>1</v>
      </c>
      <c r="O15" s="243"/>
      <c r="P15" s="244">
        <v>1</v>
      </c>
      <c r="Q15" s="245">
        <v>1</v>
      </c>
      <c r="R15" s="241"/>
      <c r="T15" s="245"/>
      <c r="U15" s="243">
        <v>1</v>
      </c>
      <c r="V15" s="244"/>
      <c r="W15" s="245">
        <v>1</v>
      </c>
      <c r="X15" s="243">
        <v>1</v>
      </c>
      <c r="Y15" s="244"/>
      <c r="Z15" s="245">
        <v>1</v>
      </c>
      <c r="AA15" s="241">
        <f t="shared" si="0"/>
        <v>18</v>
      </c>
      <c r="AB15" s="246">
        <f t="shared" si="0"/>
        <v>7</v>
      </c>
      <c r="AC15" s="245">
        <f t="shared" si="1"/>
        <v>25</v>
      </c>
    </row>
    <row r="16" spans="1:29" ht="12.75" customHeight="1" x14ac:dyDescent="0.2">
      <c r="A16" s="241" t="s">
        <v>24</v>
      </c>
      <c r="B16" s="242">
        <v>1086</v>
      </c>
      <c r="C16" s="243">
        <v>2</v>
      </c>
      <c r="D16" s="244"/>
      <c r="E16" s="245">
        <v>2</v>
      </c>
      <c r="F16" s="244"/>
      <c r="G16" s="244"/>
      <c r="H16" s="245"/>
      <c r="I16" s="243"/>
      <c r="J16" s="244"/>
      <c r="M16" s="246"/>
      <c r="N16" s="245"/>
      <c r="O16" s="243"/>
      <c r="P16" s="244"/>
      <c r="R16" s="241"/>
      <c r="T16" s="245"/>
      <c r="U16" s="243"/>
      <c r="V16" s="244"/>
      <c r="W16" s="245"/>
      <c r="X16" s="243">
        <v>1</v>
      </c>
      <c r="Y16" s="244"/>
      <c r="Z16" s="245">
        <v>1</v>
      </c>
      <c r="AA16" s="241">
        <f t="shared" si="0"/>
        <v>3</v>
      </c>
      <c r="AB16" s="246">
        <f t="shared" si="0"/>
        <v>0</v>
      </c>
      <c r="AC16" s="245">
        <f t="shared" si="1"/>
        <v>3</v>
      </c>
    </row>
    <row r="17" spans="1:29" ht="12.75" customHeight="1" x14ac:dyDescent="0.2">
      <c r="A17" s="241" t="s">
        <v>25</v>
      </c>
      <c r="B17" s="242">
        <v>1087</v>
      </c>
      <c r="C17" s="243"/>
      <c r="D17" s="244"/>
      <c r="F17" s="244"/>
      <c r="G17" s="244"/>
      <c r="H17" s="245"/>
      <c r="I17" s="243"/>
      <c r="J17" s="244"/>
      <c r="M17" s="246"/>
      <c r="N17" s="245"/>
      <c r="O17" s="243">
        <v>1</v>
      </c>
      <c r="P17" s="244"/>
      <c r="Q17" s="245">
        <v>1</v>
      </c>
      <c r="R17" s="241"/>
      <c r="T17" s="245"/>
      <c r="U17" s="243"/>
      <c r="V17" s="244"/>
      <c r="W17" s="245"/>
      <c r="X17" s="243"/>
      <c r="Y17" s="244"/>
      <c r="AA17" s="241">
        <f t="shared" si="0"/>
        <v>1</v>
      </c>
      <c r="AB17" s="246">
        <f t="shared" si="0"/>
        <v>0</v>
      </c>
      <c r="AC17" s="245">
        <f t="shared" si="1"/>
        <v>1</v>
      </c>
    </row>
    <row r="18" spans="1:29" ht="12.75" customHeight="1" x14ac:dyDescent="0.2">
      <c r="A18" s="241" t="s">
        <v>26</v>
      </c>
      <c r="B18" s="242">
        <v>1090</v>
      </c>
      <c r="C18" s="243"/>
      <c r="D18" s="244"/>
      <c r="F18" s="244"/>
      <c r="G18" s="244"/>
      <c r="H18" s="245"/>
      <c r="I18" s="243"/>
      <c r="J18" s="244"/>
      <c r="L18" s="241">
        <v>1</v>
      </c>
      <c r="M18" s="246"/>
      <c r="N18" s="245">
        <v>1</v>
      </c>
      <c r="O18" s="243"/>
      <c r="P18" s="244"/>
      <c r="R18" s="241"/>
      <c r="T18" s="245"/>
      <c r="U18" s="243"/>
      <c r="V18" s="244"/>
      <c r="W18" s="245"/>
      <c r="X18" s="243"/>
      <c r="Y18" s="244"/>
      <c r="AA18" s="241">
        <f t="shared" si="0"/>
        <v>1</v>
      </c>
      <c r="AB18" s="246">
        <f t="shared" si="0"/>
        <v>0</v>
      </c>
      <c r="AC18" s="245">
        <f t="shared" si="1"/>
        <v>1</v>
      </c>
    </row>
    <row r="19" spans="1:29" ht="12.75" hidden="1" customHeight="1" x14ac:dyDescent="0.2">
      <c r="A19" s="246" t="s">
        <v>27</v>
      </c>
      <c r="B19" s="242">
        <v>1091</v>
      </c>
      <c r="C19" s="243"/>
      <c r="D19" s="244"/>
      <c r="F19" s="244"/>
      <c r="G19" s="244"/>
      <c r="H19" s="245"/>
      <c r="I19" s="243"/>
      <c r="J19" s="244"/>
      <c r="M19" s="246"/>
      <c r="N19" s="245"/>
      <c r="O19" s="243"/>
      <c r="P19" s="244"/>
      <c r="R19" s="241"/>
      <c r="T19" s="245"/>
      <c r="U19" s="243"/>
      <c r="V19" s="244"/>
      <c r="W19" s="245"/>
      <c r="X19" s="243"/>
      <c r="Y19" s="244"/>
      <c r="AA19" s="241">
        <f t="shared" si="0"/>
        <v>0</v>
      </c>
      <c r="AB19" s="246">
        <f t="shared" si="0"/>
        <v>0</v>
      </c>
      <c r="AC19" s="245">
        <f t="shared" si="1"/>
        <v>0</v>
      </c>
    </row>
    <row r="20" spans="1:29" ht="12.75" hidden="1" customHeight="1" x14ac:dyDescent="0.2">
      <c r="A20" s="246" t="s">
        <v>28</v>
      </c>
      <c r="B20" s="242">
        <v>1092</v>
      </c>
      <c r="C20" s="243"/>
      <c r="D20" s="244"/>
      <c r="F20" s="244"/>
      <c r="G20" s="244"/>
      <c r="H20" s="245"/>
      <c r="I20" s="243"/>
      <c r="J20" s="244"/>
      <c r="M20" s="246"/>
      <c r="N20" s="245"/>
      <c r="O20" s="243"/>
      <c r="P20" s="244"/>
      <c r="R20" s="241"/>
      <c r="T20" s="245"/>
      <c r="U20" s="243"/>
      <c r="V20" s="244"/>
      <c r="W20" s="245"/>
      <c r="X20" s="243"/>
      <c r="Y20" s="244"/>
      <c r="AA20" s="241">
        <f t="shared" si="0"/>
        <v>0</v>
      </c>
      <c r="AB20" s="246">
        <f t="shared" si="0"/>
        <v>0</v>
      </c>
      <c r="AC20" s="245">
        <f t="shared" si="1"/>
        <v>0</v>
      </c>
    </row>
    <row r="21" spans="1:29" ht="12.75" customHeight="1" x14ac:dyDescent="0.2">
      <c r="A21" s="246" t="s">
        <v>265</v>
      </c>
      <c r="B21" s="242">
        <v>1093</v>
      </c>
      <c r="C21" s="243">
        <v>2</v>
      </c>
      <c r="D21" s="244">
        <v>1</v>
      </c>
      <c r="E21" s="245">
        <v>3</v>
      </c>
      <c r="F21" s="244"/>
      <c r="G21" s="244">
        <v>1</v>
      </c>
      <c r="H21" s="245">
        <v>1</v>
      </c>
      <c r="I21" s="243"/>
      <c r="J21" s="244"/>
      <c r="L21" s="241">
        <v>1</v>
      </c>
      <c r="M21" s="246"/>
      <c r="N21" s="245">
        <v>1</v>
      </c>
      <c r="O21" s="243"/>
      <c r="P21" s="244"/>
      <c r="R21" s="241"/>
      <c r="T21" s="245"/>
      <c r="U21" s="243"/>
      <c r="V21" s="244"/>
      <c r="W21" s="245"/>
      <c r="X21" s="243">
        <v>1</v>
      </c>
      <c r="Y21" s="244"/>
      <c r="Z21" s="245">
        <v>1</v>
      </c>
      <c r="AA21" s="241">
        <f t="shared" si="0"/>
        <v>4</v>
      </c>
      <c r="AB21" s="246">
        <f t="shared" si="0"/>
        <v>2</v>
      </c>
      <c r="AC21" s="245">
        <f t="shared" si="1"/>
        <v>6</v>
      </c>
    </row>
    <row r="22" spans="1:29" ht="12.75" customHeight="1" x14ac:dyDescent="0.2">
      <c r="A22" s="246" t="s">
        <v>239</v>
      </c>
      <c r="B22" s="242">
        <v>1095</v>
      </c>
      <c r="C22" s="243">
        <v>1</v>
      </c>
      <c r="D22" s="244"/>
      <c r="E22" s="245">
        <v>1</v>
      </c>
      <c r="F22" s="244"/>
      <c r="G22" s="244"/>
      <c r="H22" s="245"/>
      <c r="I22" s="243"/>
      <c r="J22" s="244"/>
      <c r="M22" s="246"/>
      <c r="N22" s="245"/>
      <c r="O22" s="243"/>
      <c r="P22" s="244"/>
      <c r="R22" s="241"/>
      <c r="T22" s="245"/>
      <c r="U22" s="243"/>
      <c r="V22" s="244"/>
      <c r="W22" s="245"/>
      <c r="X22" s="243"/>
      <c r="Y22" s="244"/>
      <c r="AA22" s="241">
        <f t="shared" si="0"/>
        <v>1</v>
      </c>
      <c r="AB22" s="246">
        <f t="shared" si="0"/>
        <v>0</v>
      </c>
      <c r="AC22" s="245">
        <f t="shared" si="1"/>
        <v>1</v>
      </c>
    </row>
    <row r="23" spans="1:29" ht="12.75" customHeight="1" x14ac:dyDescent="0.2">
      <c r="A23" s="246" t="s">
        <v>240</v>
      </c>
      <c r="B23" s="242">
        <v>1096</v>
      </c>
      <c r="C23" s="243">
        <v>85</v>
      </c>
      <c r="D23" s="244">
        <v>65</v>
      </c>
      <c r="E23" s="245">
        <v>150</v>
      </c>
      <c r="F23" s="244">
        <v>14</v>
      </c>
      <c r="G23" s="244">
        <v>15</v>
      </c>
      <c r="H23" s="245">
        <v>29</v>
      </c>
      <c r="I23" s="243">
        <v>1</v>
      </c>
      <c r="J23" s="244">
        <v>1</v>
      </c>
      <c r="K23" s="245">
        <v>2</v>
      </c>
      <c r="L23" s="241">
        <v>11</v>
      </c>
      <c r="M23" s="246">
        <v>7</v>
      </c>
      <c r="N23" s="245">
        <v>18</v>
      </c>
      <c r="O23" s="243">
        <v>7</v>
      </c>
      <c r="P23" s="244">
        <v>3</v>
      </c>
      <c r="Q23" s="245">
        <v>10</v>
      </c>
      <c r="R23" s="241">
        <v>1</v>
      </c>
      <c r="T23" s="245">
        <v>1</v>
      </c>
      <c r="U23" s="243">
        <v>4</v>
      </c>
      <c r="V23" s="244">
        <v>2</v>
      </c>
      <c r="W23" s="245">
        <v>6</v>
      </c>
      <c r="X23" s="243">
        <v>6</v>
      </c>
      <c r="Y23" s="244">
        <v>3</v>
      </c>
      <c r="Z23" s="245">
        <v>9</v>
      </c>
      <c r="AA23" s="241">
        <f>C23+F23+I23+L23+O23+R23+U23+X23</f>
        <v>129</v>
      </c>
      <c r="AB23" s="246">
        <f>D23+G23+J23+M23+P23+S23+V23+Y23</f>
        <v>96</v>
      </c>
      <c r="AC23" s="245">
        <f t="shared" si="1"/>
        <v>225</v>
      </c>
    </row>
    <row r="24" spans="1:29" ht="12.75" customHeight="1" x14ac:dyDescent="0.2">
      <c r="A24" s="246" t="s">
        <v>386</v>
      </c>
      <c r="B24" s="242">
        <v>1097</v>
      </c>
      <c r="C24" s="243">
        <v>4</v>
      </c>
      <c r="D24" s="244">
        <v>2</v>
      </c>
      <c r="E24" s="245">
        <v>6</v>
      </c>
      <c r="F24" s="244">
        <v>1</v>
      </c>
      <c r="G24" s="244"/>
      <c r="H24" s="256">
        <v>1</v>
      </c>
      <c r="I24" s="243"/>
      <c r="J24" s="244"/>
      <c r="M24" s="246"/>
      <c r="N24" s="256"/>
      <c r="O24" s="243"/>
      <c r="P24" s="244"/>
      <c r="Q24" s="256"/>
      <c r="R24" s="241"/>
      <c r="T24" s="256"/>
      <c r="U24" s="243">
        <v>2</v>
      </c>
      <c r="V24" s="244"/>
      <c r="W24" s="245">
        <v>2</v>
      </c>
      <c r="X24" s="243">
        <v>1</v>
      </c>
      <c r="Y24" s="244"/>
      <c r="Z24" s="256">
        <v>1</v>
      </c>
      <c r="AA24" s="241">
        <f>C24+F24+I24+L24+O24+R24+U24+X24</f>
        <v>8</v>
      </c>
      <c r="AB24" s="246">
        <f>D24+G24+J24+M24+P24+S24+V24+Y24</f>
        <v>2</v>
      </c>
      <c r="AC24" s="245">
        <f t="shared" ref="AC24" si="2">SUM(AA24:AB24)</f>
        <v>10</v>
      </c>
    </row>
    <row r="25" spans="1:29" ht="12.75" customHeight="1" thickBot="1" x14ac:dyDescent="0.25">
      <c r="A25" s="246" t="s">
        <v>380</v>
      </c>
      <c r="B25" s="242">
        <v>1098</v>
      </c>
      <c r="C25" s="243">
        <v>1</v>
      </c>
      <c r="D25" s="244"/>
      <c r="E25" s="245">
        <v>1</v>
      </c>
      <c r="F25" s="244"/>
      <c r="G25" s="244">
        <v>1</v>
      </c>
      <c r="H25" s="256">
        <v>1</v>
      </c>
      <c r="I25" s="243"/>
      <c r="J25" s="244">
        <v>1</v>
      </c>
      <c r="K25" s="245">
        <v>1</v>
      </c>
      <c r="M25" s="246"/>
      <c r="N25" s="256"/>
      <c r="O25" s="243"/>
      <c r="P25" s="244"/>
      <c r="Q25" s="256"/>
      <c r="R25" s="241"/>
      <c r="T25" s="256"/>
      <c r="U25" s="248"/>
      <c r="V25" s="324"/>
      <c r="W25" s="271"/>
      <c r="X25" s="243"/>
      <c r="Y25" s="244"/>
      <c r="Z25" s="256"/>
      <c r="AA25" s="241">
        <f t="shared" ref="AA25" si="3">C25+F25+I25+L25+O25+R25+U25+X25</f>
        <v>1</v>
      </c>
      <c r="AB25" s="246">
        <f t="shared" ref="AB25" si="4">D25+G25+J25+M25+P25+S25+V25+Y25</f>
        <v>2</v>
      </c>
      <c r="AC25" s="245">
        <f t="shared" ref="AC25" si="5">SUM(AA25:AB25)</f>
        <v>3</v>
      </c>
    </row>
    <row r="26" spans="1:29" ht="12.75" customHeight="1" thickBot="1" x14ac:dyDescent="0.25">
      <c r="A26" s="233" t="s">
        <v>29</v>
      </c>
      <c r="B26" s="234"/>
      <c r="C26" s="249">
        <f t="shared" ref="C26:AC26" si="6">SUM(C5:C25)</f>
        <v>156</v>
      </c>
      <c r="D26" s="233">
        <f t="shared" si="6"/>
        <v>79</v>
      </c>
      <c r="E26" s="237">
        <f t="shared" si="6"/>
        <v>235</v>
      </c>
      <c r="F26" s="233">
        <f t="shared" si="6"/>
        <v>23</v>
      </c>
      <c r="G26" s="233">
        <f t="shared" si="6"/>
        <v>21</v>
      </c>
      <c r="H26" s="233">
        <f t="shared" si="6"/>
        <v>44</v>
      </c>
      <c r="I26" s="249">
        <f t="shared" si="6"/>
        <v>1</v>
      </c>
      <c r="J26" s="233">
        <f t="shared" si="6"/>
        <v>2</v>
      </c>
      <c r="K26" s="237">
        <f t="shared" si="6"/>
        <v>3</v>
      </c>
      <c r="L26" s="249">
        <f t="shared" si="6"/>
        <v>17</v>
      </c>
      <c r="M26" s="233">
        <f t="shared" si="6"/>
        <v>7</v>
      </c>
      <c r="N26" s="233">
        <f t="shared" si="6"/>
        <v>24</v>
      </c>
      <c r="O26" s="249">
        <f t="shared" si="6"/>
        <v>12</v>
      </c>
      <c r="P26" s="233">
        <f t="shared" si="6"/>
        <v>4</v>
      </c>
      <c r="Q26" s="233">
        <f t="shared" si="6"/>
        <v>16</v>
      </c>
      <c r="R26" s="249">
        <f t="shared" si="6"/>
        <v>2</v>
      </c>
      <c r="S26" s="233">
        <f t="shared" si="6"/>
        <v>0</v>
      </c>
      <c r="T26" s="233">
        <f t="shared" si="6"/>
        <v>2</v>
      </c>
      <c r="U26" s="233">
        <f t="shared" si="6"/>
        <v>7</v>
      </c>
      <c r="V26" s="233">
        <f t="shared" si="6"/>
        <v>2</v>
      </c>
      <c r="W26" s="233">
        <f t="shared" si="6"/>
        <v>9</v>
      </c>
      <c r="X26" s="249">
        <f t="shared" si="6"/>
        <v>16</v>
      </c>
      <c r="Y26" s="233">
        <f t="shared" si="6"/>
        <v>6</v>
      </c>
      <c r="Z26" s="233">
        <f t="shared" si="6"/>
        <v>22</v>
      </c>
      <c r="AA26" s="249">
        <f t="shared" si="6"/>
        <v>234</v>
      </c>
      <c r="AB26" s="250">
        <f t="shared" si="6"/>
        <v>121</v>
      </c>
      <c r="AC26" s="237">
        <f t="shared" si="6"/>
        <v>355</v>
      </c>
    </row>
    <row r="27" spans="1:29" x14ac:dyDescent="0.2">
      <c r="H27" s="245" t="str">
        <f>IF(F27+G27=0," ",F27+G27)</f>
        <v xml:space="preserve"> </v>
      </c>
      <c r="K27" s="245" t="str">
        <f>IF(I27+J27=0," ",I27+J27)</f>
        <v xml:space="preserve"> </v>
      </c>
      <c r="N27" s="274" t="str">
        <f>IF(L27+M27=0," ",L27+M27)</f>
        <v xml:space="preserve"> </v>
      </c>
      <c r="Q27" s="256" t="str">
        <f>IF(O27+P27=0," ",O27+P27)</f>
        <v xml:space="preserve"> </v>
      </c>
      <c r="R27" s="364"/>
      <c r="S27" s="265"/>
      <c r="T27" s="365"/>
      <c r="W27" s="274" t="str">
        <f>IF(U27+V27=0," ",U27+V27)</f>
        <v xml:space="preserve"> </v>
      </c>
      <c r="Z27" s="245" t="str">
        <f>IF(X27+Y27=0," ",X27+Y27)</f>
        <v xml:space="preserve"> </v>
      </c>
      <c r="AA27" s="241"/>
      <c r="AB27" s="267"/>
    </row>
    <row r="28" spans="1:29" x14ac:dyDescent="0.2">
      <c r="A28" s="251" t="s">
        <v>30</v>
      </c>
      <c r="B28" s="252">
        <v>1105</v>
      </c>
      <c r="C28" s="243">
        <v>304</v>
      </c>
      <c r="D28" s="244">
        <v>176</v>
      </c>
      <c r="E28" s="245">
        <v>480</v>
      </c>
      <c r="F28" s="253">
        <v>45</v>
      </c>
      <c r="G28" s="253">
        <v>16</v>
      </c>
      <c r="H28" s="245">
        <v>61</v>
      </c>
      <c r="I28" s="243">
        <v>7</v>
      </c>
      <c r="J28" s="244">
        <v>3</v>
      </c>
      <c r="K28" s="245">
        <v>10</v>
      </c>
      <c r="L28" s="241">
        <v>34</v>
      </c>
      <c r="M28" s="251">
        <v>25</v>
      </c>
      <c r="N28" s="245">
        <v>59</v>
      </c>
      <c r="O28" s="243">
        <v>13</v>
      </c>
      <c r="P28" s="244">
        <v>11</v>
      </c>
      <c r="Q28" s="245">
        <v>24</v>
      </c>
      <c r="R28" s="241">
        <v>1</v>
      </c>
      <c r="S28" s="246">
        <v>1</v>
      </c>
      <c r="T28" s="245">
        <v>2</v>
      </c>
      <c r="U28" s="253">
        <v>3</v>
      </c>
      <c r="V28" s="253">
        <v>4</v>
      </c>
      <c r="W28" s="245">
        <v>7</v>
      </c>
      <c r="X28" s="243">
        <v>11</v>
      </c>
      <c r="Y28" s="244">
        <v>10</v>
      </c>
      <c r="Z28" s="245">
        <v>21</v>
      </c>
      <c r="AA28" s="241">
        <f t="shared" ref="AA28:AB36" si="7">C28+F28+I28+L28+O28+R28+U28+X28</f>
        <v>418</v>
      </c>
      <c r="AB28" s="246">
        <f t="shared" si="7"/>
        <v>246</v>
      </c>
      <c r="AC28" s="245">
        <f t="shared" ref="AC28:AC36" si="8">SUM(AA28:AB28)</f>
        <v>664</v>
      </c>
    </row>
    <row r="29" spans="1:29" x14ac:dyDescent="0.2">
      <c r="A29" s="251" t="s">
        <v>241</v>
      </c>
      <c r="B29" s="252">
        <v>1108</v>
      </c>
      <c r="C29" s="243">
        <v>62</v>
      </c>
      <c r="D29" s="244">
        <v>28</v>
      </c>
      <c r="E29" s="245">
        <v>90</v>
      </c>
      <c r="F29" s="253">
        <v>5</v>
      </c>
      <c r="G29" s="253">
        <v>1</v>
      </c>
      <c r="H29" s="245">
        <v>6</v>
      </c>
      <c r="I29" s="243">
        <v>4</v>
      </c>
      <c r="J29" s="244">
        <v>1</v>
      </c>
      <c r="K29" s="245">
        <v>5</v>
      </c>
      <c r="L29" s="241">
        <v>6</v>
      </c>
      <c r="M29" s="251">
        <v>4</v>
      </c>
      <c r="N29" s="245">
        <v>10</v>
      </c>
      <c r="O29" s="243">
        <v>2</v>
      </c>
      <c r="P29" s="244"/>
      <c r="Q29" s="245">
        <v>2</v>
      </c>
      <c r="R29" s="241"/>
      <c r="T29" s="245"/>
      <c r="U29" s="253">
        <v>2</v>
      </c>
      <c r="V29" s="253"/>
      <c r="W29" s="245">
        <v>2</v>
      </c>
      <c r="X29" s="243">
        <v>6</v>
      </c>
      <c r="Y29" s="244">
        <v>4</v>
      </c>
      <c r="Z29" s="245">
        <v>10</v>
      </c>
      <c r="AA29" s="241">
        <f t="shared" si="7"/>
        <v>87</v>
      </c>
      <c r="AB29" s="246">
        <f t="shared" si="7"/>
        <v>38</v>
      </c>
      <c r="AC29" s="245">
        <f t="shared" si="8"/>
        <v>125</v>
      </c>
    </row>
    <row r="30" spans="1:29" x14ac:dyDescent="0.2">
      <c r="A30" s="251" t="s">
        <v>266</v>
      </c>
      <c r="B30" s="252">
        <v>1109</v>
      </c>
      <c r="C30" s="243">
        <v>30</v>
      </c>
      <c r="D30" s="244">
        <v>32</v>
      </c>
      <c r="E30" s="245">
        <v>62</v>
      </c>
      <c r="F30" s="253"/>
      <c r="G30" s="253">
        <v>1</v>
      </c>
      <c r="H30" s="245">
        <v>1</v>
      </c>
      <c r="I30" s="243"/>
      <c r="J30" s="244"/>
      <c r="L30" s="241">
        <v>4</v>
      </c>
      <c r="M30" s="251">
        <v>6</v>
      </c>
      <c r="N30" s="245">
        <v>10</v>
      </c>
      <c r="O30" s="243">
        <v>2</v>
      </c>
      <c r="P30" s="244">
        <v>1</v>
      </c>
      <c r="Q30" s="245">
        <v>3</v>
      </c>
      <c r="R30" s="241"/>
      <c r="T30" s="245"/>
      <c r="U30" s="253">
        <v>1</v>
      </c>
      <c r="V30" s="253"/>
      <c r="W30" s="245">
        <v>1</v>
      </c>
      <c r="X30" s="243">
        <v>2</v>
      </c>
      <c r="Y30" s="244">
        <v>2</v>
      </c>
      <c r="Z30" s="245">
        <v>4</v>
      </c>
      <c r="AA30" s="241">
        <f t="shared" si="7"/>
        <v>39</v>
      </c>
      <c r="AB30" s="246">
        <f t="shared" si="7"/>
        <v>42</v>
      </c>
      <c r="AC30" s="245">
        <f t="shared" si="8"/>
        <v>81</v>
      </c>
    </row>
    <row r="31" spans="1:29" x14ac:dyDescent="0.2">
      <c r="A31" s="251" t="s">
        <v>372</v>
      </c>
      <c r="B31" s="252">
        <v>1111</v>
      </c>
      <c r="C31" s="243">
        <v>3</v>
      </c>
      <c r="D31" s="244">
        <v>1</v>
      </c>
      <c r="E31" s="245">
        <v>4</v>
      </c>
      <c r="F31" s="253"/>
      <c r="G31" s="253"/>
      <c r="H31" s="245"/>
      <c r="I31" s="243">
        <v>1</v>
      </c>
      <c r="J31" s="244"/>
      <c r="K31" s="245">
        <v>1</v>
      </c>
      <c r="N31" s="245"/>
      <c r="O31" s="243"/>
      <c r="P31" s="244"/>
      <c r="R31" s="241"/>
      <c r="T31" s="245"/>
      <c r="U31" s="253"/>
      <c r="V31" s="253"/>
      <c r="W31" s="245"/>
      <c r="X31" s="243"/>
      <c r="Y31" s="244"/>
      <c r="AA31" s="241">
        <f t="shared" si="7"/>
        <v>4</v>
      </c>
      <c r="AB31" s="246">
        <f t="shared" si="7"/>
        <v>1</v>
      </c>
      <c r="AC31" s="245">
        <f t="shared" si="8"/>
        <v>5</v>
      </c>
    </row>
    <row r="32" spans="1:29" ht="25.5" x14ac:dyDescent="0.2">
      <c r="A32" s="254" t="s">
        <v>31</v>
      </c>
      <c r="B32" s="252">
        <v>1120</v>
      </c>
      <c r="C32" s="243">
        <v>1</v>
      </c>
      <c r="D32" s="244">
        <v>1</v>
      </c>
      <c r="E32" s="245">
        <v>2</v>
      </c>
      <c r="F32" s="253"/>
      <c r="G32" s="253"/>
      <c r="H32" s="245"/>
      <c r="I32" s="243"/>
      <c r="J32" s="244"/>
      <c r="L32" s="241">
        <v>1</v>
      </c>
      <c r="M32" s="251">
        <v>1</v>
      </c>
      <c r="N32" s="245">
        <v>2</v>
      </c>
      <c r="O32" s="243"/>
      <c r="P32" s="244"/>
      <c r="R32" s="241"/>
      <c r="T32" s="245"/>
      <c r="U32" s="253"/>
      <c r="V32" s="253"/>
      <c r="W32" s="245"/>
      <c r="X32" s="243"/>
      <c r="Y32" s="244"/>
      <c r="AA32" s="241">
        <f t="shared" si="7"/>
        <v>2</v>
      </c>
      <c r="AB32" s="246">
        <f t="shared" si="7"/>
        <v>2</v>
      </c>
      <c r="AC32" s="245">
        <f t="shared" si="8"/>
        <v>4</v>
      </c>
    </row>
    <row r="33" spans="1:29" ht="13.5" customHeight="1" x14ac:dyDescent="0.2">
      <c r="A33" s="254" t="s">
        <v>32</v>
      </c>
      <c r="B33" s="255">
        <v>1125</v>
      </c>
      <c r="C33" s="243">
        <v>7</v>
      </c>
      <c r="D33" s="244">
        <v>4</v>
      </c>
      <c r="E33" s="245">
        <v>11</v>
      </c>
      <c r="F33" s="253">
        <v>2</v>
      </c>
      <c r="G33" s="253"/>
      <c r="H33" s="245">
        <v>2</v>
      </c>
      <c r="I33" s="243"/>
      <c r="J33" s="244"/>
      <c r="L33" s="241">
        <v>1</v>
      </c>
      <c r="N33" s="245">
        <v>1</v>
      </c>
      <c r="O33" s="243"/>
      <c r="P33" s="244">
        <v>1</v>
      </c>
      <c r="Q33" s="245">
        <v>1</v>
      </c>
      <c r="R33" s="241"/>
      <c r="T33" s="245"/>
      <c r="U33" s="253"/>
      <c r="V33" s="253"/>
      <c r="W33" s="245"/>
      <c r="X33" s="243"/>
      <c r="Y33" s="244"/>
      <c r="AA33" s="241">
        <f t="shared" si="7"/>
        <v>10</v>
      </c>
      <c r="AB33" s="246">
        <f t="shared" si="7"/>
        <v>5</v>
      </c>
      <c r="AC33" s="245">
        <f t="shared" si="8"/>
        <v>15</v>
      </c>
    </row>
    <row r="34" spans="1:29" ht="13.5" customHeight="1" x14ac:dyDescent="0.2">
      <c r="A34" s="254" t="s">
        <v>33</v>
      </c>
      <c r="B34" s="255">
        <v>1130</v>
      </c>
      <c r="C34" s="243">
        <v>2</v>
      </c>
      <c r="D34" s="244">
        <v>3</v>
      </c>
      <c r="E34" s="245">
        <v>5</v>
      </c>
      <c r="F34" s="253"/>
      <c r="G34" s="253"/>
      <c r="H34" s="245"/>
      <c r="I34" s="243"/>
      <c r="J34" s="244"/>
      <c r="N34" s="245"/>
      <c r="O34" s="243"/>
      <c r="P34" s="244"/>
      <c r="R34" s="241"/>
      <c r="T34" s="245"/>
      <c r="U34" s="253"/>
      <c r="V34" s="253"/>
      <c r="W34" s="245"/>
      <c r="X34" s="243"/>
      <c r="Y34" s="244"/>
      <c r="AA34" s="241">
        <f t="shared" si="7"/>
        <v>2</v>
      </c>
      <c r="AB34" s="246">
        <f t="shared" si="7"/>
        <v>3</v>
      </c>
      <c r="AC34" s="245">
        <f t="shared" si="8"/>
        <v>5</v>
      </c>
    </row>
    <row r="35" spans="1:29" ht="14.25" hidden="1" customHeight="1" x14ac:dyDescent="0.2">
      <c r="A35" s="251" t="s">
        <v>34</v>
      </c>
      <c r="B35" s="252">
        <v>1140</v>
      </c>
      <c r="C35" s="243"/>
      <c r="D35" s="244"/>
      <c r="F35" s="253"/>
      <c r="G35" s="253"/>
      <c r="H35" s="245"/>
      <c r="I35" s="243"/>
      <c r="J35" s="244"/>
      <c r="N35" s="245"/>
      <c r="O35" s="243"/>
      <c r="P35" s="244"/>
      <c r="R35" s="241"/>
      <c r="T35" s="245"/>
      <c r="U35" s="253"/>
      <c r="V35" s="253"/>
      <c r="W35" s="245"/>
      <c r="X35" s="243"/>
      <c r="Y35" s="244"/>
      <c r="AA35" s="241">
        <f t="shared" si="7"/>
        <v>0</v>
      </c>
      <c r="AB35" s="246">
        <f t="shared" si="7"/>
        <v>0</v>
      </c>
      <c r="AC35" s="245">
        <f t="shared" si="8"/>
        <v>0</v>
      </c>
    </row>
    <row r="36" spans="1:29" ht="14.25" customHeight="1" thickBot="1" x14ac:dyDescent="0.25">
      <c r="A36" s="251" t="s">
        <v>267</v>
      </c>
      <c r="B36" s="252">
        <v>1141</v>
      </c>
      <c r="C36" s="243">
        <v>9</v>
      </c>
      <c r="D36" s="244">
        <v>6</v>
      </c>
      <c r="E36" s="245">
        <v>15</v>
      </c>
      <c r="F36" s="253">
        <v>1</v>
      </c>
      <c r="G36" s="253"/>
      <c r="H36" s="256">
        <v>1</v>
      </c>
      <c r="I36" s="243"/>
      <c r="J36" s="244"/>
      <c r="N36" s="256"/>
      <c r="O36" s="243"/>
      <c r="P36" s="244">
        <v>1</v>
      </c>
      <c r="Q36" s="256">
        <v>1</v>
      </c>
      <c r="R36" s="241"/>
      <c r="T36" s="245"/>
      <c r="U36" s="253"/>
      <c r="V36" s="253"/>
      <c r="W36" s="256"/>
      <c r="X36" s="243">
        <v>1</v>
      </c>
      <c r="Y36" s="244"/>
      <c r="Z36" s="245">
        <v>1</v>
      </c>
      <c r="AA36" s="241">
        <f t="shared" si="7"/>
        <v>11</v>
      </c>
      <c r="AB36" s="246">
        <f t="shared" si="7"/>
        <v>7</v>
      </c>
      <c r="AC36" s="245">
        <f t="shared" si="8"/>
        <v>18</v>
      </c>
    </row>
    <row r="37" spans="1:29" ht="13.5" thickBot="1" x14ac:dyDescent="0.25">
      <c r="A37" s="249" t="s">
        <v>35</v>
      </c>
      <c r="B37" s="234"/>
      <c r="C37" s="249">
        <f>SUM(C28:C36)</f>
        <v>418</v>
      </c>
      <c r="D37" s="233">
        <f>SUM(D28:D36)</f>
        <v>251</v>
      </c>
      <c r="E37" s="237">
        <f t="shared" ref="E37:E70" si="9">SUM(C37:D37)</f>
        <v>669</v>
      </c>
      <c r="F37" s="233">
        <f>SUM(F28:F36)</f>
        <v>53</v>
      </c>
      <c r="G37" s="233">
        <f>SUM(G28:G36)</f>
        <v>18</v>
      </c>
      <c r="H37" s="233">
        <f t="shared" ref="H37:Z37" si="10">SUM(H28:H35)</f>
        <v>70</v>
      </c>
      <c r="I37" s="249">
        <f>SUM(I28:I36)</f>
        <v>12</v>
      </c>
      <c r="J37" s="233">
        <f>SUM(J28:J36)</f>
        <v>4</v>
      </c>
      <c r="K37" s="237">
        <f t="shared" si="10"/>
        <v>16</v>
      </c>
      <c r="L37" s="249">
        <f>SUM(L28:L36)</f>
        <v>46</v>
      </c>
      <c r="M37" s="233">
        <f>SUM(M28:M36)</f>
        <v>36</v>
      </c>
      <c r="N37" s="233">
        <f t="shared" si="10"/>
        <v>82</v>
      </c>
      <c r="O37" s="249">
        <f>SUM(O28:O36)</f>
        <v>17</v>
      </c>
      <c r="P37" s="233">
        <f>SUM(P28:P36)</f>
        <v>14</v>
      </c>
      <c r="Q37" s="233">
        <f t="shared" si="10"/>
        <v>30</v>
      </c>
      <c r="R37" s="249">
        <f>SUM(R28:R36)</f>
        <v>1</v>
      </c>
      <c r="S37" s="233">
        <f>SUM(S28:S36)</f>
        <v>1</v>
      </c>
      <c r="T37" s="237">
        <f>SUM(T28:T36)</f>
        <v>2</v>
      </c>
      <c r="U37" s="233">
        <f>SUM(U28:U36)</f>
        <v>6</v>
      </c>
      <c r="V37" s="233">
        <f>SUM(V28:V36)</f>
        <v>4</v>
      </c>
      <c r="W37" s="233">
        <f t="shared" si="10"/>
        <v>10</v>
      </c>
      <c r="X37" s="249">
        <f>SUM(X28:X36)</f>
        <v>20</v>
      </c>
      <c r="Y37" s="233">
        <f>SUM(Y28:Y36)</f>
        <v>16</v>
      </c>
      <c r="Z37" s="237">
        <f t="shared" si="10"/>
        <v>35</v>
      </c>
      <c r="AA37" s="249">
        <f>SUM(AA28:AA36)</f>
        <v>573</v>
      </c>
      <c r="AB37" s="250">
        <f>SUM(AB28:AB36)</f>
        <v>344</v>
      </c>
      <c r="AC37" s="257">
        <f>SUM(AC28:AC36)</f>
        <v>917</v>
      </c>
    </row>
    <row r="38" spans="1:29" ht="13.5" thickBot="1" x14ac:dyDescent="0.25">
      <c r="H38" s="245" t="str">
        <f>IF(F38+G38=0," ",F38+G38)</f>
        <v xml:space="preserve"> </v>
      </c>
      <c r="K38" s="245" t="str">
        <f>IF(I38+J38=0," ",I38+J38)</f>
        <v xml:space="preserve"> </v>
      </c>
      <c r="N38" s="274" t="str">
        <f>IF(L38+M38=0," ",L38+M38)</f>
        <v xml:space="preserve"> </v>
      </c>
      <c r="Q38" s="256" t="str">
        <f>IF(O38+P38=0," ",O38+P38)</f>
        <v xml:space="preserve"> </v>
      </c>
      <c r="R38" s="241"/>
      <c r="T38" s="275"/>
      <c r="W38" s="274" t="str">
        <f>IF(U38+V38=0," ",U38+V38)</f>
        <v xml:space="preserve"> </v>
      </c>
      <c r="Z38" s="245" t="str">
        <f>IF(X38+Y38=0," ",X38+Y38)</f>
        <v xml:space="preserve"> </v>
      </c>
      <c r="AA38" s="241"/>
      <c r="AB38" s="267"/>
    </row>
    <row r="39" spans="1:29" s="260" customFormat="1" ht="13.5" thickBot="1" x14ac:dyDescent="0.25">
      <c r="A39" s="233" t="s">
        <v>36</v>
      </c>
      <c r="B39" s="258">
        <v>1225</v>
      </c>
      <c r="C39" s="259">
        <v>38</v>
      </c>
      <c r="D39" s="259">
        <v>43</v>
      </c>
      <c r="E39" s="237">
        <v>81</v>
      </c>
      <c r="F39" s="259"/>
      <c r="G39" s="259">
        <v>2</v>
      </c>
      <c r="H39" s="237">
        <v>2</v>
      </c>
      <c r="I39" s="259">
        <v>1</v>
      </c>
      <c r="J39" s="259"/>
      <c r="K39" s="237">
        <v>1</v>
      </c>
      <c r="L39" s="233">
        <v>7</v>
      </c>
      <c r="M39" s="233">
        <v>3</v>
      </c>
      <c r="N39" s="237">
        <v>10</v>
      </c>
      <c r="O39" s="259">
        <v>2</v>
      </c>
      <c r="P39" s="259">
        <v>1</v>
      </c>
      <c r="Q39" s="237">
        <v>3</v>
      </c>
      <c r="R39" s="233"/>
      <c r="S39" s="233"/>
      <c r="T39" s="237"/>
      <c r="U39" s="259">
        <v>2</v>
      </c>
      <c r="V39" s="259">
        <v>1</v>
      </c>
      <c r="W39" s="237">
        <v>3</v>
      </c>
      <c r="X39" s="259">
        <v>3</v>
      </c>
      <c r="Y39" s="259">
        <v>2</v>
      </c>
      <c r="Z39" s="237">
        <v>5</v>
      </c>
      <c r="AA39" s="233">
        <f>C39+F39+I39+L39+O39+R39+U39+X39</f>
        <v>53</v>
      </c>
      <c r="AB39" s="233">
        <f>D39+G39+J39+M39+P39+S39+V39+Y39</f>
        <v>52</v>
      </c>
      <c r="AC39" s="237">
        <f>SUM(AA39:AB39)</f>
        <v>105</v>
      </c>
    </row>
    <row r="40" spans="1:29" x14ac:dyDescent="0.2">
      <c r="C40" s="243"/>
      <c r="D40" s="244"/>
      <c r="F40" s="253"/>
      <c r="G40" s="253"/>
      <c r="H40" s="245"/>
      <c r="I40" s="244"/>
      <c r="J40" s="244"/>
      <c r="K40" s="256"/>
      <c r="O40" s="243"/>
      <c r="P40" s="244"/>
      <c r="Q40" s="256"/>
      <c r="R40" s="263"/>
      <c r="S40" s="256"/>
      <c r="T40" s="245"/>
      <c r="U40" s="253"/>
      <c r="V40" s="253"/>
      <c r="W40" s="245"/>
      <c r="X40" s="244"/>
      <c r="Y40" s="244"/>
      <c r="AA40" s="241"/>
      <c r="AB40" s="267"/>
      <c r="AC40" s="277"/>
    </row>
    <row r="41" spans="1:29" ht="15" customHeight="1" x14ac:dyDescent="0.2">
      <c r="A41" s="251" t="s">
        <v>37</v>
      </c>
      <c r="B41" s="252">
        <v>1230</v>
      </c>
      <c r="C41" s="243">
        <v>18</v>
      </c>
      <c r="D41" s="244">
        <v>24</v>
      </c>
      <c r="E41" s="245">
        <v>42</v>
      </c>
      <c r="F41" s="243">
        <v>5</v>
      </c>
      <c r="G41" s="244">
        <v>2</v>
      </c>
      <c r="H41" s="245">
        <v>7</v>
      </c>
      <c r="I41" s="253"/>
      <c r="J41" s="253"/>
      <c r="L41" s="241">
        <v>1</v>
      </c>
      <c r="M41" s="246">
        <v>1</v>
      </c>
      <c r="N41" s="245">
        <v>2</v>
      </c>
      <c r="O41" s="243">
        <v>2</v>
      </c>
      <c r="P41" s="253"/>
      <c r="Q41" s="245">
        <v>2</v>
      </c>
      <c r="R41" s="241"/>
      <c r="T41" s="245"/>
      <c r="U41" s="244"/>
      <c r="V41" s="244"/>
      <c r="W41" s="245"/>
      <c r="X41" s="253">
        <v>1</v>
      </c>
      <c r="Y41" s="253">
        <v>2</v>
      </c>
      <c r="Z41" s="245">
        <v>3</v>
      </c>
      <c r="AA41" s="241">
        <f t="shared" ref="AA41:AB47" si="11">C41+F41+I41+L41+O41+R41+U41+X41</f>
        <v>27</v>
      </c>
      <c r="AB41" s="246">
        <f t="shared" si="11"/>
        <v>29</v>
      </c>
      <c r="AC41" s="245">
        <f t="shared" ref="AC41:AC47" si="12">SUM(AA41:AB41)</f>
        <v>56</v>
      </c>
    </row>
    <row r="42" spans="1:29" x14ac:dyDescent="0.2">
      <c r="A42" s="251" t="s">
        <v>38</v>
      </c>
      <c r="B42" s="252" t="s">
        <v>39</v>
      </c>
      <c r="C42" s="243">
        <v>1</v>
      </c>
      <c r="D42" s="244">
        <v>1</v>
      </c>
      <c r="E42" s="245">
        <v>2</v>
      </c>
      <c r="F42" s="253"/>
      <c r="G42" s="253"/>
      <c r="H42" s="245"/>
      <c r="I42" s="243"/>
      <c r="J42" s="244"/>
      <c r="L42" s="241">
        <v>1</v>
      </c>
      <c r="N42" s="245">
        <v>1</v>
      </c>
      <c r="O42" s="243"/>
      <c r="P42" s="244"/>
      <c r="R42" s="241"/>
      <c r="T42" s="245"/>
      <c r="U42" s="253"/>
      <c r="V42" s="253"/>
      <c r="W42" s="245"/>
      <c r="X42" s="243">
        <v>1</v>
      </c>
      <c r="Y42" s="244"/>
      <c r="Z42" s="245">
        <v>1</v>
      </c>
      <c r="AA42" s="241">
        <f t="shared" si="11"/>
        <v>3</v>
      </c>
      <c r="AB42" s="246">
        <f t="shared" si="11"/>
        <v>1</v>
      </c>
      <c r="AC42" s="245">
        <f t="shared" si="12"/>
        <v>4</v>
      </c>
    </row>
    <row r="43" spans="1:29" hidden="1" x14ac:dyDescent="0.2">
      <c r="A43" s="251" t="s">
        <v>242</v>
      </c>
      <c r="B43" s="252">
        <v>1245</v>
      </c>
      <c r="C43" s="243"/>
      <c r="D43" s="244"/>
      <c r="F43" s="253"/>
      <c r="G43" s="253"/>
      <c r="H43" s="245"/>
      <c r="I43" s="243"/>
      <c r="J43" s="244"/>
      <c r="N43" s="245"/>
      <c r="O43" s="243"/>
      <c r="P43" s="244"/>
      <c r="R43" s="241"/>
      <c r="T43" s="245"/>
      <c r="U43" s="253"/>
      <c r="V43" s="253"/>
      <c r="W43" s="245"/>
      <c r="X43" s="243"/>
      <c r="Y43" s="244"/>
      <c r="AA43" s="241">
        <f t="shared" si="11"/>
        <v>0</v>
      </c>
      <c r="AB43" s="246">
        <f t="shared" si="11"/>
        <v>0</v>
      </c>
      <c r="AC43" s="245">
        <f t="shared" si="12"/>
        <v>0</v>
      </c>
    </row>
    <row r="44" spans="1:29" hidden="1" x14ac:dyDescent="0.2">
      <c r="A44" s="251" t="s">
        <v>243</v>
      </c>
      <c r="B44" s="252">
        <v>1251</v>
      </c>
      <c r="C44" s="243"/>
      <c r="D44" s="244"/>
      <c r="F44" s="253"/>
      <c r="G44" s="253"/>
      <c r="H44" s="245"/>
      <c r="I44" s="243"/>
      <c r="J44" s="244"/>
      <c r="N44" s="245"/>
      <c r="O44" s="243"/>
      <c r="P44" s="244"/>
      <c r="R44" s="241"/>
      <c r="T44" s="245"/>
      <c r="U44" s="253"/>
      <c r="V44" s="253"/>
      <c r="W44" s="245"/>
      <c r="X44" s="243"/>
      <c r="Y44" s="244"/>
      <c r="AA44" s="241">
        <f t="shared" si="11"/>
        <v>0</v>
      </c>
      <c r="AB44" s="246">
        <f t="shared" si="11"/>
        <v>0</v>
      </c>
      <c r="AC44" s="245">
        <f t="shared" si="12"/>
        <v>0</v>
      </c>
    </row>
    <row r="45" spans="1:29" x14ac:dyDescent="0.2">
      <c r="A45" s="251" t="s">
        <v>221</v>
      </c>
      <c r="B45" s="252">
        <v>1252</v>
      </c>
      <c r="C45" s="243">
        <v>59</v>
      </c>
      <c r="D45" s="244">
        <v>40</v>
      </c>
      <c r="E45" s="245">
        <v>99</v>
      </c>
      <c r="F45" s="253">
        <v>4</v>
      </c>
      <c r="G45" s="253"/>
      <c r="H45" s="245">
        <v>4</v>
      </c>
      <c r="I45" s="243">
        <v>3</v>
      </c>
      <c r="J45" s="244"/>
      <c r="K45" s="245">
        <v>3</v>
      </c>
      <c r="M45" s="251">
        <v>1</v>
      </c>
      <c r="N45" s="245">
        <v>1</v>
      </c>
      <c r="O45" s="243"/>
      <c r="P45" s="244">
        <v>1</v>
      </c>
      <c r="Q45" s="245">
        <v>1</v>
      </c>
      <c r="R45" s="241"/>
      <c r="T45" s="245"/>
      <c r="U45" s="253"/>
      <c r="V45" s="253"/>
      <c r="W45" s="245"/>
      <c r="X45" s="243">
        <v>1</v>
      </c>
      <c r="Y45" s="244"/>
      <c r="Z45" s="245">
        <v>1</v>
      </c>
      <c r="AA45" s="241">
        <f t="shared" si="11"/>
        <v>67</v>
      </c>
      <c r="AB45" s="246">
        <f t="shared" si="11"/>
        <v>42</v>
      </c>
      <c r="AC45" s="245">
        <f t="shared" si="12"/>
        <v>109</v>
      </c>
    </row>
    <row r="46" spans="1:29" x14ac:dyDescent="0.2">
      <c r="A46" s="251" t="s">
        <v>222</v>
      </c>
      <c r="B46" s="252">
        <v>1257</v>
      </c>
      <c r="C46" s="243">
        <v>9</v>
      </c>
      <c r="D46" s="244">
        <v>8</v>
      </c>
      <c r="E46" s="245">
        <v>17</v>
      </c>
      <c r="F46" s="253">
        <v>1</v>
      </c>
      <c r="G46" s="253">
        <v>1</v>
      </c>
      <c r="H46" s="245">
        <v>2</v>
      </c>
      <c r="I46" s="243"/>
      <c r="J46" s="244">
        <v>1</v>
      </c>
      <c r="K46" s="245">
        <v>1</v>
      </c>
      <c r="L46" s="241">
        <v>1</v>
      </c>
      <c r="N46" s="245">
        <v>1</v>
      </c>
      <c r="O46" s="243"/>
      <c r="P46" s="244"/>
      <c r="R46" s="241"/>
      <c r="T46" s="245"/>
      <c r="U46" s="253"/>
      <c r="V46" s="253">
        <v>1</v>
      </c>
      <c r="W46" s="245">
        <v>1</v>
      </c>
      <c r="X46" s="243">
        <v>1</v>
      </c>
      <c r="Y46" s="244"/>
      <c r="Z46" s="245">
        <v>1</v>
      </c>
      <c r="AA46" s="241">
        <f t="shared" si="11"/>
        <v>12</v>
      </c>
      <c r="AB46" s="246">
        <f t="shared" si="11"/>
        <v>11</v>
      </c>
      <c r="AC46" s="245">
        <f t="shared" si="12"/>
        <v>23</v>
      </c>
    </row>
    <row r="47" spans="1:29" ht="13.5" thickBot="1" x14ac:dyDescent="0.25">
      <c r="A47" s="251" t="s">
        <v>40</v>
      </c>
      <c r="B47" s="252" t="s">
        <v>41</v>
      </c>
      <c r="C47" s="243"/>
      <c r="D47" s="244"/>
      <c r="F47" s="253"/>
      <c r="G47" s="253"/>
      <c r="H47" s="245"/>
      <c r="I47" s="243"/>
      <c r="J47" s="244"/>
      <c r="N47" s="245"/>
      <c r="O47" s="243"/>
      <c r="P47" s="244"/>
      <c r="R47" s="261"/>
      <c r="S47" s="262"/>
      <c r="T47" s="245"/>
      <c r="U47" s="253"/>
      <c r="V47" s="253"/>
      <c r="W47" s="245"/>
      <c r="X47" s="243"/>
      <c r="Y47" s="244"/>
      <c r="AA47" s="241">
        <f t="shared" si="11"/>
        <v>0</v>
      </c>
      <c r="AB47" s="246">
        <f t="shared" si="11"/>
        <v>0</v>
      </c>
      <c r="AC47" s="245">
        <f t="shared" si="12"/>
        <v>0</v>
      </c>
    </row>
    <row r="48" spans="1:29" ht="13.5" thickBot="1" x14ac:dyDescent="0.25">
      <c r="A48" s="249" t="s">
        <v>42</v>
      </c>
      <c r="B48" s="234"/>
      <c r="C48" s="249">
        <f t="shared" ref="C48:Z48" si="13">SUM(C41:C47)</f>
        <v>87</v>
      </c>
      <c r="D48" s="233">
        <f t="shared" si="13"/>
        <v>73</v>
      </c>
      <c r="E48" s="237">
        <f t="shared" si="9"/>
        <v>160</v>
      </c>
      <c r="F48" s="249">
        <f t="shared" si="13"/>
        <v>10</v>
      </c>
      <c r="G48" s="233">
        <f t="shared" si="13"/>
        <v>3</v>
      </c>
      <c r="H48" s="237">
        <f t="shared" si="13"/>
        <v>13</v>
      </c>
      <c r="I48" s="249">
        <f t="shared" si="13"/>
        <v>3</v>
      </c>
      <c r="J48" s="233">
        <f t="shared" si="13"/>
        <v>1</v>
      </c>
      <c r="K48" s="237">
        <f t="shared" si="13"/>
        <v>4</v>
      </c>
      <c r="L48" s="249">
        <f t="shared" si="13"/>
        <v>3</v>
      </c>
      <c r="M48" s="233">
        <f t="shared" si="13"/>
        <v>2</v>
      </c>
      <c r="N48" s="237">
        <f t="shared" si="13"/>
        <v>5</v>
      </c>
      <c r="O48" s="249">
        <f t="shared" si="13"/>
        <v>2</v>
      </c>
      <c r="P48" s="233">
        <f t="shared" si="13"/>
        <v>1</v>
      </c>
      <c r="Q48" s="233">
        <f t="shared" si="13"/>
        <v>3</v>
      </c>
      <c r="R48" s="249">
        <f t="shared" si="13"/>
        <v>0</v>
      </c>
      <c r="S48" s="233">
        <f t="shared" si="13"/>
        <v>0</v>
      </c>
      <c r="T48" s="233">
        <f t="shared" si="13"/>
        <v>0</v>
      </c>
      <c r="U48" s="249">
        <f t="shared" si="13"/>
        <v>0</v>
      </c>
      <c r="V48" s="233">
        <f t="shared" si="13"/>
        <v>1</v>
      </c>
      <c r="W48" s="237">
        <f t="shared" si="13"/>
        <v>1</v>
      </c>
      <c r="X48" s="249">
        <f t="shared" si="13"/>
        <v>4</v>
      </c>
      <c r="Y48" s="233">
        <f t="shared" si="13"/>
        <v>2</v>
      </c>
      <c r="Z48" s="237">
        <f t="shared" si="13"/>
        <v>6</v>
      </c>
      <c r="AA48" s="249">
        <f>SUM(AA41:AA47)</f>
        <v>109</v>
      </c>
      <c r="AB48" s="233">
        <f>SUM(AB41:AB47)</f>
        <v>83</v>
      </c>
      <c r="AC48" s="257">
        <f>SUM(AC41:AC47)</f>
        <v>192</v>
      </c>
    </row>
    <row r="49" spans="1:29" x14ac:dyDescent="0.2">
      <c r="H49" s="245"/>
      <c r="K49" s="245" t="str">
        <f>IF(I49+J49=0," ",I49+J49)</f>
        <v xml:space="preserve"> </v>
      </c>
      <c r="N49" s="274" t="str">
        <f>IF(L49+M49=0," ",L49+M49)</f>
        <v xml:space="preserve"> </v>
      </c>
      <c r="Q49" s="256" t="str">
        <f>IF(O49+P49=0," ",O49+P49)</f>
        <v xml:space="preserve"> </v>
      </c>
      <c r="R49" s="241"/>
      <c r="T49" s="275"/>
      <c r="W49" s="274" t="str">
        <f>IF(U49+V49=0," ",U49+V49)</f>
        <v xml:space="preserve"> </v>
      </c>
      <c r="Z49" s="245" t="str">
        <f>IF(X49+Y49=0," ",X49+Y49)</f>
        <v xml:space="preserve"> </v>
      </c>
      <c r="AA49" s="241"/>
      <c r="AB49" s="267"/>
    </row>
    <row r="50" spans="1:29" x14ac:dyDescent="0.2">
      <c r="A50" s="251" t="s">
        <v>43</v>
      </c>
      <c r="B50" s="252">
        <v>2705</v>
      </c>
      <c r="C50" s="243">
        <v>219</v>
      </c>
      <c r="D50" s="244">
        <v>89</v>
      </c>
      <c r="E50" s="245">
        <v>308</v>
      </c>
      <c r="F50" s="253">
        <v>33</v>
      </c>
      <c r="G50" s="253">
        <v>27</v>
      </c>
      <c r="H50" s="245">
        <v>60</v>
      </c>
      <c r="I50" s="243">
        <v>2</v>
      </c>
      <c r="J50" s="244"/>
      <c r="K50" s="245">
        <v>2</v>
      </c>
      <c r="L50" s="241">
        <v>6</v>
      </c>
      <c r="M50" s="251">
        <v>2</v>
      </c>
      <c r="N50" s="245">
        <v>8</v>
      </c>
      <c r="O50" s="243">
        <v>11</v>
      </c>
      <c r="P50" s="244">
        <v>10</v>
      </c>
      <c r="Q50" s="245">
        <v>21</v>
      </c>
      <c r="R50" s="263"/>
      <c r="S50" s="256"/>
      <c r="T50" s="245"/>
      <c r="U50" s="253">
        <v>3</v>
      </c>
      <c r="V50" s="253">
        <v>3</v>
      </c>
      <c r="W50" s="245">
        <v>6</v>
      </c>
      <c r="X50" s="243">
        <v>8</v>
      </c>
      <c r="Y50" s="244">
        <v>3</v>
      </c>
      <c r="Z50" s="245">
        <v>11</v>
      </c>
      <c r="AA50" s="241">
        <f t="shared" ref="AA50:AB55" si="14">C50+F50+I50+L50+O50+R50+U50+X50</f>
        <v>282</v>
      </c>
      <c r="AB50" s="246">
        <f t="shared" si="14"/>
        <v>134</v>
      </c>
      <c r="AC50" s="245">
        <f t="shared" ref="AC50:AC55" si="15">SUM(AA50:AB50)</f>
        <v>416</v>
      </c>
    </row>
    <row r="51" spans="1:29" hidden="1" x14ac:dyDescent="0.2">
      <c r="A51" s="251" t="s">
        <v>270</v>
      </c>
      <c r="B51" s="252">
        <v>2715</v>
      </c>
      <c r="C51" s="243"/>
      <c r="D51" s="244"/>
      <c r="F51" s="253"/>
      <c r="G51" s="253"/>
      <c r="H51" s="245"/>
      <c r="I51" s="243"/>
      <c r="J51" s="244"/>
      <c r="N51" s="245"/>
      <c r="O51" s="243"/>
      <c r="P51" s="244"/>
      <c r="R51" s="263"/>
      <c r="S51" s="256"/>
      <c r="T51" s="245"/>
      <c r="U51" s="253"/>
      <c r="V51" s="253"/>
      <c r="W51" s="245"/>
      <c r="X51" s="243"/>
      <c r="Y51" s="244"/>
      <c r="AA51" s="241">
        <f t="shared" si="14"/>
        <v>0</v>
      </c>
      <c r="AB51" s="246">
        <f t="shared" si="14"/>
        <v>0</v>
      </c>
      <c r="AC51" s="245">
        <f t="shared" si="15"/>
        <v>0</v>
      </c>
    </row>
    <row r="52" spans="1:29" x14ac:dyDescent="0.2">
      <c r="A52" s="251" t="s">
        <v>373</v>
      </c>
      <c r="B52" s="252">
        <v>2743</v>
      </c>
      <c r="C52" s="243">
        <v>19</v>
      </c>
      <c r="D52" s="244">
        <v>2</v>
      </c>
      <c r="E52" s="245">
        <v>21</v>
      </c>
      <c r="F52" s="253">
        <v>1</v>
      </c>
      <c r="G52" s="253">
        <v>1</v>
      </c>
      <c r="H52" s="245">
        <v>2</v>
      </c>
      <c r="I52" s="243"/>
      <c r="J52" s="244"/>
      <c r="N52" s="245"/>
      <c r="O52" s="243"/>
      <c r="P52" s="244"/>
      <c r="R52" s="263"/>
      <c r="S52" s="256"/>
      <c r="T52" s="245"/>
      <c r="U52" s="253">
        <v>1</v>
      </c>
      <c r="V52" s="253"/>
      <c r="W52" s="245">
        <v>1</v>
      </c>
      <c r="X52" s="243"/>
      <c r="Y52" s="244"/>
      <c r="AA52" s="241">
        <f t="shared" si="14"/>
        <v>21</v>
      </c>
      <c r="AB52" s="246">
        <f t="shared" si="14"/>
        <v>3</v>
      </c>
      <c r="AC52" s="245">
        <f t="shared" si="15"/>
        <v>24</v>
      </c>
    </row>
    <row r="53" spans="1:29" x14ac:dyDescent="0.2">
      <c r="A53" s="251" t="s">
        <v>381</v>
      </c>
      <c r="B53" s="252">
        <v>2744</v>
      </c>
      <c r="C53" s="243">
        <v>13</v>
      </c>
      <c r="D53" s="244">
        <v>2</v>
      </c>
      <c r="E53" s="245">
        <v>15</v>
      </c>
      <c r="F53" s="253"/>
      <c r="G53" s="253"/>
      <c r="H53" s="245"/>
      <c r="I53" s="243"/>
      <c r="J53" s="244"/>
      <c r="N53" s="245"/>
      <c r="O53" s="243">
        <v>1</v>
      </c>
      <c r="P53" s="244"/>
      <c r="Q53" s="245">
        <v>1</v>
      </c>
      <c r="R53" s="263"/>
      <c r="S53" s="256"/>
      <c r="T53" s="245"/>
      <c r="U53" s="253"/>
      <c r="V53" s="253"/>
      <c r="W53" s="245"/>
      <c r="X53" s="243"/>
      <c r="Y53" s="244">
        <v>1</v>
      </c>
      <c r="Z53" s="245">
        <v>1</v>
      </c>
      <c r="AA53" s="241">
        <f t="shared" ref="AA53" si="16">C53+F53+I53+L53+O53+R53+U53+X53</f>
        <v>14</v>
      </c>
      <c r="AB53" s="246">
        <f t="shared" ref="AB53" si="17">D53+G53+J53+M53+P53+S53+V53+Y53</f>
        <v>3</v>
      </c>
      <c r="AC53" s="245">
        <f t="shared" ref="AC53" si="18">SUM(AA53:AB53)</f>
        <v>17</v>
      </c>
    </row>
    <row r="54" spans="1:29" hidden="1" x14ac:dyDescent="0.2">
      <c r="A54" s="251" t="s">
        <v>44</v>
      </c>
      <c r="B54" s="252">
        <v>2725</v>
      </c>
      <c r="C54" s="243"/>
      <c r="D54" s="244"/>
      <c r="F54" s="253"/>
      <c r="G54" s="253"/>
      <c r="H54" s="245"/>
      <c r="I54" s="243"/>
      <c r="J54" s="244"/>
      <c r="N54" s="245"/>
      <c r="O54" s="243"/>
      <c r="P54" s="244"/>
      <c r="R54" s="241"/>
      <c r="T54" s="245"/>
      <c r="U54" s="253"/>
      <c r="V54" s="253"/>
      <c r="W54" s="245"/>
      <c r="X54" s="243"/>
      <c r="Y54" s="244"/>
      <c r="AA54" s="241">
        <f t="shared" si="14"/>
        <v>0</v>
      </c>
      <c r="AB54" s="246">
        <f t="shared" si="14"/>
        <v>0</v>
      </c>
      <c r="AC54" s="245">
        <f t="shared" si="15"/>
        <v>0</v>
      </c>
    </row>
    <row r="55" spans="1:29" ht="13.5" thickBot="1" x14ac:dyDescent="0.25">
      <c r="A55" s="251" t="s">
        <v>45</v>
      </c>
      <c r="B55" s="252">
        <v>2735</v>
      </c>
      <c r="C55" s="243">
        <v>40</v>
      </c>
      <c r="D55" s="244">
        <v>17</v>
      </c>
      <c r="E55" s="245">
        <v>57</v>
      </c>
      <c r="F55" s="253">
        <v>11</v>
      </c>
      <c r="G55" s="253">
        <v>14</v>
      </c>
      <c r="H55" s="245">
        <v>25</v>
      </c>
      <c r="I55" s="243"/>
      <c r="J55" s="244"/>
      <c r="L55" s="241">
        <v>1</v>
      </c>
      <c r="N55" s="245">
        <v>1</v>
      </c>
      <c r="O55" s="243">
        <v>3</v>
      </c>
      <c r="P55" s="244">
        <v>3</v>
      </c>
      <c r="Q55" s="245">
        <v>6</v>
      </c>
      <c r="R55" s="241"/>
      <c r="T55" s="245"/>
      <c r="U55" s="253">
        <v>1</v>
      </c>
      <c r="V55" s="253"/>
      <c r="W55" s="245">
        <v>1</v>
      </c>
      <c r="X55" s="243">
        <v>2</v>
      </c>
      <c r="Y55" s="244">
        <v>2</v>
      </c>
      <c r="Z55" s="245">
        <v>4</v>
      </c>
      <c r="AA55" s="241">
        <f t="shared" si="14"/>
        <v>58</v>
      </c>
      <c r="AB55" s="246">
        <f t="shared" si="14"/>
        <v>36</v>
      </c>
      <c r="AC55" s="245">
        <f t="shared" si="15"/>
        <v>94</v>
      </c>
    </row>
    <row r="56" spans="1:29" ht="13.5" thickBot="1" x14ac:dyDescent="0.25">
      <c r="A56" s="249" t="s">
        <v>46</v>
      </c>
      <c r="B56" s="234"/>
      <c r="C56" s="249">
        <f>SUM(C50:C55)</f>
        <v>291</v>
      </c>
      <c r="D56" s="233">
        <f t="shared" ref="D56:Z56" si="19">SUM(D50:D55)</f>
        <v>110</v>
      </c>
      <c r="E56" s="237">
        <f t="shared" si="9"/>
        <v>401</v>
      </c>
      <c r="F56" s="233">
        <f t="shared" si="19"/>
        <v>45</v>
      </c>
      <c r="G56" s="233">
        <f t="shared" si="19"/>
        <v>42</v>
      </c>
      <c r="H56" s="233">
        <f t="shared" si="19"/>
        <v>87</v>
      </c>
      <c r="I56" s="249">
        <f t="shared" si="19"/>
        <v>2</v>
      </c>
      <c r="J56" s="233">
        <f t="shared" si="19"/>
        <v>0</v>
      </c>
      <c r="K56" s="237">
        <f t="shared" si="19"/>
        <v>2</v>
      </c>
      <c r="L56" s="249">
        <f t="shared" si="19"/>
        <v>7</v>
      </c>
      <c r="M56" s="233">
        <f t="shared" si="19"/>
        <v>2</v>
      </c>
      <c r="N56" s="233">
        <f t="shared" si="19"/>
        <v>9</v>
      </c>
      <c r="O56" s="249">
        <f t="shared" si="19"/>
        <v>15</v>
      </c>
      <c r="P56" s="233">
        <f t="shared" si="19"/>
        <v>13</v>
      </c>
      <c r="Q56" s="233">
        <f t="shared" si="19"/>
        <v>28</v>
      </c>
      <c r="R56" s="249">
        <f t="shared" si="19"/>
        <v>0</v>
      </c>
      <c r="S56" s="233">
        <f t="shared" si="19"/>
        <v>0</v>
      </c>
      <c r="T56" s="233">
        <f t="shared" si="19"/>
        <v>0</v>
      </c>
      <c r="U56" s="249">
        <f t="shared" si="19"/>
        <v>5</v>
      </c>
      <c r="V56" s="233">
        <f t="shared" si="19"/>
        <v>3</v>
      </c>
      <c r="W56" s="233">
        <f t="shared" si="19"/>
        <v>8</v>
      </c>
      <c r="X56" s="249">
        <f t="shared" si="19"/>
        <v>10</v>
      </c>
      <c r="Y56" s="233">
        <f t="shared" si="19"/>
        <v>6</v>
      </c>
      <c r="Z56" s="237">
        <f t="shared" si="19"/>
        <v>16</v>
      </c>
      <c r="AA56" s="249">
        <f>SUM(AA50:AA55)</f>
        <v>375</v>
      </c>
      <c r="AB56" s="250">
        <f>SUM(AB50:AB55)</f>
        <v>176</v>
      </c>
      <c r="AC56" s="257">
        <f>SUM(AC50:AC55)</f>
        <v>551</v>
      </c>
    </row>
    <row r="57" spans="1:29" x14ac:dyDescent="0.2">
      <c r="H57" s="245"/>
      <c r="Q57" s="256"/>
      <c r="R57" s="241"/>
      <c r="T57" s="275"/>
      <c r="AA57" s="241"/>
      <c r="AB57" s="267"/>
    </row>
    <row r="58" spans="1:29" ht="13.5" customHeight="1" x14ac:dyDescent="0.2">
      <c r="A58" s="251" t="s">
        <v>47</v>
      </c>
      <c r="B58" s="252">
        <v>1405</v>
      </c>
      <c r="C58" s="243">
        <v>73</v>
      </c>
      <c r="D58" s="244">
        <v>34</v>
      </c>
      <c r="E58" s="245">
        <v>107</v>
      </c>
      <c r="F58" s="253">
        <v>10</v>
      </c>
      <c r="G58" s="253">
        <v>2</v>
      </c>
      <c r="H58" s="245">
        <v>12</v>
      </c>
      <c r="I58" s="243">
        <v>1</v>
      </c>
      <c r="J58" s="244"/>
      <c r="K58" s="245">
        <v>1</v>
      </c>
      <c r="L58" s="241">
        <v>5</v>
      </c>
      <c r="N58" s="245">
        <v>5</v>
      </c>
      <c r="O58" s="243">
        <v>6</v>
      </c>
      <c r="P58" s="244"/>
      <c r="Q58" s="245">
        <v>6</v>
      </c>
      <c r="R58" s="241"/>
      <c r="T58" s="245"/>
      <c r="U58" s="253">
        <v>2</v>
      </c>
      <c r="V58" s="253"/>
      <c r="W58" s="245">
        <v>2</v>
      </c>
      <c r="X58" s="243">
        <v>3</v>
      </c>
      <c r="Y58" s="244">
        <v>2</v>
      </c>
      <c r="Z58" s="245">
        <v>5</v>
      </c>
      <c r="AA58" s="241">
        <f t="shared" ref="AA58:AB64" si="20">C58+F58+I58+L58+O58+R58+U58+X58</f>
        <v>100</v>
      </c>
      <c r="AB58" s="246">
        <f t="shared" si="20"/>
        <v>38</v>
      </c>
      <c r="AC58" s="245">
        <f t="shared" ref="AC58:AC64" si="21">SUM(AA58:AB58)</f>
        <v>138</v>
      </c>
    </row>
    <row r="59" spans="1:29" ht="13.5" hidden="1" customHeight="1" x14ac:dyDescent="0.2">
      <c r="A59" s="251" t="s">
        <v>244</v>
      </c>
      <c r="B59" s="252">
        <v>1410</v>
      </c>
      <c r="C59" s="243"/>
      <c r="D59" s="244"/>
      <c r="F59" s="253"/>
      <c r="G59" s="253"/>
      <c r="H59" s="245"/>
      <c r="I59" s="243"/>
      <c r="J59" s="244"/>
      <c r="N59" s="245"/>
      <c r="O59" s="243"/>
      <c r="P59" s="244"/>
      <c r="R59" s="241"/>
      <c r="T59" s="245"/>
      <c r="U59" s="253"/>
      <c r="V59" s="253"/>
      <c r="W59" s="245"/>
      <c r="X59" s="243"/>
      <c r="Y59" s="244"/>
      <c r="AA59" s="241">
        <f t="shared" si="20"/>
        <v>0</v>
      </c>
      <c r="AB59" s="246">
        <f t="shared" si="20"/>
        <v>0</v>
      </c>
      <c r="AC59" s="245">
        <f t="shared" si="21"/>
        <v>0</v>
      </c>
    </row>
    <row r="60" spans="1:29" ht="13.5" customHeight="1" x14ac:dyDescent="0.2">
      <c r="A60" s="251" t="s">
        <v>245</v>
      </c>
      <c r="B60" s="252">
        <v>1420</v>
      </c>
      <c r="C60" s="243">
        <v>41</v>
      </c>
      <c r="D60" s="244">
        <v>26</v>
      </c>
      <c r="E60" s="245">
        <v>67</v>
      </c>
      <c r="F60" s="253">
        <v>7</v>
      </c>
      <c r="G60" s="253">
        <v>3</v>
      </c>
      <c r="H60" s="245">
        <v>10</v>
      </c>
      <c r="I60" s="243"/>
      <c r="J60" s="244"/>
      <c r="L60" s="241">
        <v>4</v>
      </c>
      <c r="M60" s="251">
        <v>1</v>
      </c>
      <c r="N60" s="245">
        <v>5</v>
      </c>
      <c r="O60" s="243">
        <v>1</v>
      </c>
      <c r="P60" s="244"/>
      <c r="Q60" s="245">
        <v>1</v>
      </c>
      <c r="R60" s="241"/>
      <c r="T60" s="245"/>
      <c r="U60" s="253"/>
      <c r="V60" s="253"/>
      <c r="W60" s="245"/>
      <c r="X60" s="243">
        <v>4</v>
      </c>
      <c r="Y60" s="244">
        <v>1</v>
      </c>
      <c r="Z60" s="245">
        <v>5</v>
      </c>
      <c r="AA60" s="241">
        <f t="shared" si="20"/>
        <v>57</v>
      </c>
      <c r="AB60" s="246">
        <f t="shared" si="20"/>
        <v>31</v>
      </c>
      <c r="AC60" s="245">
        <f t="shared" si="21"/>
        <v>88</v>
      </c>
    </row>
    <row r="61" spans="1:29" ht="12.75" hidden="1" customHeight="1" x14ac:dyDescent="0.2">
      <c r="A61" s="251" t="s">
        <v>48</v>
      </c>
      <c r="B61" s="252">
        <v>1430</v>
      </c>
      <c r="C61" s="243"/>
      <c r="D61" s="244"/>
      <c r="F61" s="253"/>
      <c r="G61" s="253"/>
      <c r="H61" s="245"/>
      <c r="I61" s="243"/>
      <c r="J61" s="244"/>
      <c r="N61" s="245"/>
      <c r="O61" s="243"/>
      <c r="P61" s="244"/>
      <c r="R61" s="241"/>
      <c r="T61" s="245"/>
      <c r="U61" s="253"/>
      <c r="V61" s="253"/>
      <c r="W61" s="245"/>
      <c r="X61" s="243"/>
      <c r="Y61" s="244"/>
      <c r="AA61" s="241">
        <f t="shared" si="20"/>
        <v>0</v>
      </c>
      <c r="AB61" s="246">
        <f t="shared" si="20"/>
        <v>0</v>
      </c>
      <c r="AC61" s="245">
        <f t="shared" si="21"/>
        <v>0</v>
      </c>
    </row>
    <row r="62" spans="1:29" ht="14.25" customHeight="1" x14ac:dyDescent="0.2">
      <c r="A62" s="251" t="s">
        <v>49</v>
      </c>
      <c r="B62" s="252">
        <v>1431</v>
      </c>
      <c r="C62" s="243">
        <v>57</v>
      </c>
      <c r="D62" s="244">
        <v>22</v>
      </c>
      <c r="E62" s="245">
        <v>79</v>
      </c>
      <c r="F62" s="253">
        <v>3</v>
      </c>
      <c r="G62" s="253"/>
      <c r="H62" s="245">
        <v>3</v>
      </c>
      <c r="I62" s="243">
        <v>1</v>
      </c>
      <c r="J62" s="244"/>
      <c r="K62" s="245">
        <v>1</v>
      </c>
      <c r="L62" s="241">
        <v>1</v>
      </c>
      <c r="N62" s="245">
        <v>1</v>
      </c>
      <c r="O62" s="243">
        <v>2</v>
      </c>
      <c r="P62" s="244">
        <v>2</v>
      </c>
      <c r="Q62" s="245">
        <v>4</v>
      </c>
      <c r="R62" s="241"/>
      <c r="T62" s="245"/>
      <c r="U62" s="253"/>
      <c r="V62" s="253"/>
      <c r="W62" s="245"/>
      <c r="X62" s="243">
        <v>1</v>
      </c>
      <c r="Y62" s="244"/>
      <c r="Z62" s="245">
        <v>1</v>
      </c>
      <c r="AA62" s="241">
        <f t="shared" si="20"/>
        <v>65</v>
      </c>
      <c r="AB62" s="246">
        <f t="shared" si="20"/>
        <v>24</v>
      </c>
      <c r="AC62" s="245">
        <f t="shared" si="21"/>
        <v>89</v>
      </c>
    </row>
    <row r="63" spans="1:29" ht="14.25" customHeight="1" x14ac:dyDescent="0.2">
      <c r="A63" s="251" t="s">
        <v>374</v>
      </c>
      <c r="B63" s="252">
        <v>1450</v>
      </c>
      <c r="C63" s="243">
        <v>14</v>
      </c>
      <c r="D63" s="244">
        <v>13</v>
      </c>
      <c r="E63" s="245">
        <v>27</v>
      </c>
      <c r="F63" s="253">
        <v>1</v>
      </c>
      <c r="G63" s="253">
        <v>5</v>
      </c>
      <c r="H63" s="245">
        <v>6</v>
      </c>
      <c r="I63" s="243"/>
      <c r="J63" s="244">
        <v>1</v>
      </c>
      <c r="K63" s="245">
        <v>1</v>
      </c>
      <c r="L63" s="241">
        <v>3</v>
      </c>
      <c r="M63" s="251">
        <v>1</v>
      </c>
      <c r="N63" s="245">
        <v>4</v>
      </c>
      <c r="O63" s="243">
        <v>1</v>
      </c>
      <c r="P63" s="244">
        <v>1</v>
      </c>
      <c r="Q63" s="245">
        <v>2</v>
      </c>
      <c r="R63" s="241"/>
      <c r="T63" s="245"/>
      <c r="U63" s="253"/>
      <c r="V63" s="253">
        <v>1</v>
      </c>
      <c r="W63" s="245">
        <v>1</v>
      </c>
      <c r="X63" s="243">
        <v>2</v>
      </c>
      <c r="Y63" s="244"/>
      <c r="Z63" s="245">
        <v>2</v>
      </c>
      <c r="AA63" s="241">
        <f t="shared" si="20"/>
        <v>21</v>
      </c>
      <c r="AB63" s="246">
        <f t="shared" si="20"/>
        <v>22</v>
      </c>
      <c r="AC63" s="245">
        <f t="shared" si="21"/>
        <v>43</v>
      </c>
    </row>
    <row r="64" spans="1:29" ht="14.25" customHeight="1" thickBot="1" x14ac:dyDescent="0.25">
      <c r="A64" s="251" t="s">
        <v>375</v>
      </c>
      <c r="B64" s="252">
        <v>1453</v>
      </c>
      <c r="C64" s="243">
        <v>14</v>
      </c>
      <c r="D64" s="244">
        <v>18</v>
      </c>
      <c r="E64" s="245">
        <v>32</v>
      </c>
      <c r="F64" s="253">
        <v>8</v>
      </c>
      <c r="G64" s="253">
        <v>3</v>
      </c>
      <c r="H64" s="245">
        <v>11</v>
      </c>
      <c r="I64" s="243"/>
      <c r="J64" s="244">
        <v>1</v>
      </c>
      <c r="K64" s="245">
        <v>1</v>
      </c>
      <c r="L64" s="241">
        <v>2</v>
      </c>
      <c r="M64" s="251">
        <v>1</v>
      </c>
      <c r="N64" s="245">
        <v>3</v>
      </c>
      <c r="O64" s="243"/>
      <c r="P64" s="244">
        <v>2</v>
      </c>
      <c r="Q64" s="256">
        <v>2</v>
      </c>
      <c r="R64" s="241"/>
      <c r="T64" s="245"/>
      <c r="U64" s="253"/>
      <c r="V64" s="253"/>
      <c r="W64" s="245"/>
      <c r="X64" s="243">
        <v>1</v>
      </c>
      <c r="Y64" s="244"/>
      <c r="Z64" s="245">
        <v>1</v>
      </c>
      <c r="AA64" s="241">
        <f>C64+F64+I64+L64+O64+R64+U64+X64</f>
        <v>25</v>
      </c>
      <c r="AB64" s="246">
        <f t="shared" si="20"/>
        <v>25</v>
      </c>
      <c r="AC64" s="245">
        <f t="shared" si="21"/>
        <v>50</v>
      </c>
    </row>
    <row r="65" spans="1:29" ht="13.5" thickBot="1" x14ac:dyDescent="0.25">
      <c r="A65" s="249" t="s">
        <v>51</v>
      </c>
      <c r="B65" s="234"/>
      <c r="C65" s="249">
        <f>SUM(C58:C64)</f>
        <v>199</v>
      </c>
      <c r="D65" s="233">
        <f t="shared" ref="D65:AC65" si="22">SUM(D58:D64)</f>
        <v>113</v>
      </c>
      <c r="E65" s="237">
        <f t="shared" si="22"/>
        <v>312</v>
      </c>
      <c r="F65" s="249">
        <f t="shared" si="22"/>
        <v>29</v>
      </c>
      <c r="G65" s="233">
        <f t="shared" si="22"/>
        <v>13</v>
      </c>
      <c r="H65" s="237">
        <f t="shared" si="22"/>
        <v>42</v>
      </c>
      <c r="I65" s="249">
        <f t="shared" si="22"/>
        <v>2</v>
      </c>
      <c r="J65" s="233">
        <f t="shared" si="22"/>
        <v>2</v>
      </c>
      <c r="K65" s="237">
        <f t="shared" si="22"/>
        <v>4</v>
      </c>
      <c r="L65" s="249">
        <f t="shared" si="22"/>
        <v>15</v>
      </c>
      <c r="M65" s="233">
        <f t="shared" si="22"/>
        <v>3</v>
      </c>
      <c r="N65" s="237">
        <f t="shared" si="22"/>
        <v>18</v>
      </c>
      <c r="O65" s="249">
        <f t="shared" si="22"/>
        <v>10</v>
      </c>
      <c r="P65" s="233">
        <f t="shared" si="22"/>
        <v>5</v>
      </c>
      <c r="Q65" s="233">
        <f t="shared" si="22"/>
        <v>15</v>
      </c>
      <c r="R65" s="249">
        <f t="shared" si="22"/>
        <v>0</v>
      </c>
      <c r="S65" s="233">
        <f t="shared" si="22"/>
        <v>0</v>
      </c>
      <c r="T65" s="237">
        <f t="shared" si="22"/>
        <v>0</v>
      </c>
      <c r="U65" s="233">
        <f t="shared" si="22"/>
        <v>2</v>
      </c>
      <c r="V65" s="233">
        <f t="shared" si="22"/>
        <v>1</v>
      </c>
      <c r="W65" s="237">
        <f t="shared" si="22"/>
        <v>3</v>
      </c>
      <c r="X65" s="249">
        <f t="shared" si="22"/>
        <v>11</v>
      </c>
      <c r="Y65" s="233">
        <f t="shared" si="22"/>
        <v>3</v>
      </c>
      <c r="Z65" s="237">
        <f t="shared" si="22"/>
        <v>14</v>
      </c>
      <c r="AA65" s="249">
        <f t="shared" si="22"/>
        <v>268</v>
      </c>
      <c r="AB65" s="250">
        <f t="shared" si="22"/>
        <v>140</v>
      </c>
      <c r="AC65" s="257">
        <f t="shared" si="22"/>
        <v>408</v>
      </c>
    </row>
    <row r="66" spans="1:29" x14ac:dyDescent="0.2">
      <c r="H66" s="245" t="str">
        <f>IF(F66+G66=0," ",F66+G66)</f>
        <v xml:space="preserve"> </v>
      </c>
      <c r="K66" s="245" t="str">
        <f>IF(I66+J66=0," ",I66+J66)</f>
        <v xml:space="preserve"> </v>
      </c>
      <c r="N66" s="298" t="str">
        <f>IF(L66+M66=0," ",L66+M66)</f>
        <v xml:space="preserve"> </v>
      </c>
      <c r="Q66" s="256" t="str">
        <f>IF(O66+P66=0," ",O66+P66)</f>
        <v xml:space="preserve"> </v>
      </c>
      <c r="R66" s="241"/>
      <c r="T66" s="275"/>
      <c r="W66" s="274" t="str">
        <f>IF(U66+V66=0," ",U66+V66)</f>
        <v xml:space="preserve"> </v>
      </c>
      <c r="Z66" s="245" t="str">
        <f>IF(X66+Y66=0," ",X66+Y66)</f>
        <v xml:space="preserve"> </v>
      </c>
      <c r="AA66" s="241"/>
      <c r="AB66" s="267"/>
    </row>
    <row r="67" spans="1:29" ht="13.5" customHeight="1" x14ac:dyDescent="0.2">
      <c r="A67" s="251" t="s">
        <v>52</v>
      </c>
      <c r="B67" s="252">
        <v>1505</v>
      </c>
      <c r="C67" s="243">
        <v>30</v>
      </c>
      <c r="D67" s="244">
        <v>48</v>
      </c>
      <c r="E67" s="245">
        <v>78</v>
      </c>
      <c r="F67" s="253">
        <v>1</v>
      </c>
      <c r="G67" s="253">
        <v>2</v>
      </c>
      <c r="H67" s="245">
        <v>3</v>
      </c>
      <c r="I67" s="243"/>
      <c r="J67" s="244"/>
      <c r="M67" s="251">
        <v>2</v>
      </c>
      <c r="N67" s="245">
        <v>2</v>
      </c>
      <c r="O67" s="243">
        <v>1</v>
      </c>
      <c r="P67" s="244">
        <v>4</v>
      </c>
      <c r="Q67" s="245">
        <v>5</v>
      </c>
      <c r="R67" s="241"/>
      <c r="T67" s="245"/>
      <c r="U67" s="253"/>
      <c r="V67" s="253"/>
      <c r="W67" s="245"/>
      <c r="X67" s="243">
        <v>2</v>
      </c>
      <c r="Y67" s="244">
        <v>2</v>
      </c>
      <c r="Z67" s="245">
        <v>4</v>
      </c>
      <c r="AA67" s="241">
        <f t="shared" ref="AA67:AB69" si="23">C67+F67+I67+L67+O67+R67+U67+X67</f>
        <v>34</v>
      </c>
      <c r="AB67" s="246">
        <f t="shared" si="23"/>
        <v>58</v>
      </c>
      <c r="AC67" s="245">
        <f>SUM(AA67:AB67)</f>
        <v>92</v>
      </c>
    </row>
    <row r="68" spans="1:29" ht="13.5" hidden="1" customHeight="1" x14ac:dyDescent="0.2">
      <c r="A68" s="251" t="s">
        <v>53</v>
      </c>
      <c r="B68" s="252">
        <v>1515</v>
      </c>
      <c r="C68" s="243"/>
      <c r="D68" s="244"/>
      <c r="F68" s="253"/>
      <c r="G68" s="253"/>
      <c r="H68" s="245"/>
      <c r="I68" s="243"/>
      <c r="J68" s="244"/>
      <c r="N68" s="245"/>
      <c r="O68" s="243"/>
      <c r="P68" s="244"/>
      <c r="R68" s="241"/>
      <c r="T68" s="245"/>
      <c r="U68" s="253"/>
      <c r="V68" s="253"/>
      <c r="W68" s="245"/>
      <c r="X68" s="243"/>
      <c r="Y68" s="244"/>
      <c r="AA68" s="241">
        <f t="shared" si="23"/>
        <v>0</v>
      </c>
      <c r="AB68" s="246">
        <f t="shared" si="23"/>
        <v>0</v>
      </c>
      <c r="AC68" s="245">
        <f>SUM(AA68:AB68)</f>
        <v>0</v>
      </c>
    </row>
    <row r="69" spans="1:29" ht="15" customHeight="1" thickBot="1" x14ac:dyDescent="0.25">
      <c r="A69" s="251" t="s">
        <v>54</v>
      </c>
      <c r="B69" s="252">
        <v>1516</v>
      </c>
      <c r="C69" s="243">
        <v>30</v>
      </c>
      <c r="D69" s="244">
        <v>51</v>
      </c>
      <c r="E69" s="245">
        <v>81</v>
      </c>
      <c r="F69" s="253">
        <v>2</v>
      </c>
      <c r="G69" s="253">
        <v>2</v>
      </c>
      <c r="H69" s="245">
        <v>4</v>
      </c>
      <c r="I69" s="243">
        <v>3</v>
      </c>
      <c r="J69" s="244">
        <v>1</v>
      </c>
      <c r="K69" s="245">
        <v>4</v>
      </c>
      <c r="L69" s="241">
        <v>1</v>
      </c>
      <c r="M69" s="251">
        <v>2</v>
      </c>
      <c r="N69" s="245">
        <v>3</v>
      </c>
      <c r="O69" s="243">
        <v>2</v>
      </c>
      <c r="P69" s="244"/>
      <c r="Q69" s="245">
        <v>2</v>
      </c>
      <c r="R69" s="241"/>
      <c r="T69" s="245"/>
      <c r="U69" s="253"/>
      <c r="V69" s="253"/>
      <c r="W69" s="245"/>
      <c r="X69" s="243">
        <v>1</v>
      </c>
      <c r="Y69" s="244">
        <v>3</v>
      </c>
      <c r="Z69" s="245">
        <v>4</v>
      </c>
      <c r="AA69" s="241">
        <f t="shared" si="23"/>
        <v>39</v>
      </c>
      <c r="AB69" s="246">
        <f t="shared" si="23"/>
        <v>59</v>
      </c>
      <c r="AC69" s="245">
        <f t="shared" ref="AC69" si="24">SUM(AA69:AB69)</f>
        <v>98</v>
      </c>
    </row>
    <row r="70" spans="1:29" ht="13.5" thickBot="1" x14ac:dyDescent="0.25">
      <c r="A70" s="249" t="s">
        <v>55</v>
      </c>
      <c r="B70" s="234"/>
      <c r="C70" s="249">
        <f>SUM(C67:C69)</f>
        <v>60</v>
      </c>
      <c r="D70" s="233">
        <f>SUM(D67:D69)</f>
        <v>99</v>
      </c>
      <c r="E70" s="237">
        <f t="shared" si="9"/>
        <v>159</v>
      </c>
      <c r="F70" s="233">
        <f t="shared" ref="F70:Z70" si="25">SUM(F67:F69)</f>
        <v>3</v>
      </c>
      <c r="G70" s="233">
        <f t="shared" si="25"/>
        <v>4</v>
      </c>
      <c r="H70" s="233">
        <f t="shared" si="25"/>
        <v>7</v>
      </c>
      <c r="I70" s="249">
        <f t="shared" si="25"/>
        <v>3</v>
      </c>
      <c r="J70" s="233">
        <f t="shared" si="25"/>
        <v>1</v>
      </c>
      <c r="K70" s="237">
        <f t="shared" si="25"/>
        <v>4</v>
      </c>
      <c r="L70" s="249">
        <f t="shared" si="25"/>
        <v>1</v>
      </c>
      <c r="M70" s="233">
        <f t="shared" si="25"/>
        <v>4</v>
      </c>
      <c r="N70" s="233">
        <f t="shared" si="25"/>
        <v>5</v>
      </c>
      <c r="O70" s="249">
        <f t="shared" si="25"/>
        <v>3</v>
      </c>
      <c r="P70" s="233">
        <f t="shared" si="25"/>
        <v>4</v>
      </c>
      <c r="Q70" s="233">
        <f t="shared" si="25"/>
        <v>7</v>
      </c>
      <c r="R70" s="249">
        <f t="shared" si="25"/>
        <v>0</v>
      </c>
      <c r="S70" s="233">
        <f t="shared" si="25"/>
        <v>0</v>
      </c>
      <c r="T70" s="233">
        <f t="shared" si="25"/>
        <v>0</v>
      </c>
      <c r="U70" s="233">
        <f t="shared" si="25"/>
        <v>0</v>
      </c>
      <c r="V70" s="233">
        <f t="shared" si="25"/>
        <v>0</v>
      </c>
      <c r="W70" s="233">
        <f t="shared" si="25"/>
        <v>0</v>
      </c>
      <c r="X70" s="249">
        <f t="shared" si="25"/>
        <v>3</v>
      </c>
      <c r="Y70" s="233">
        <f t="shared" si="25"/>
        <v>5</v>
      </c>
      <c r="Z70" s="237">
        <f t="shared" si="25"/>
        <v>8</v>
      </c>
      <c r="AA70" s="249">
        <f>SUM(AA67:AA69)</f>
        <v>73</v>
      </c>
      <c r="AB70" s="250">
        <f>SUM(AB67:AB69)</f>
        <v>117</v>
      </c>
      <c r="AC70" s="257">
        <f>SUM(AC67:AC69)</f>
        <v>190</v>
      </c>
    </row>
    <row r="71" spans="1:29" ht="12" customHeight="1" x14ac:dyDescent="0.2">
      <c r="H71" s="245" t="str">
        <f>IF(F71+G71=0," ",F71+G71)</f>
        <v xml:space="preserve"> </v>
      </c>
      <c r="K71" s="245" t="str">
        <f>IF(I71+J71=0," ",I71+J71)</f>
        <v xml:space="preserve"> </v>
      </c>
      <c r="N71" s="274" t="str">
        <f>IF(L71+M71=0," ",L71+M71)</f>
        <v xml:space="preserve"> </v>
      </c>
      <c r="Q71" s="256" t="str">
        <f>IF(O71+P71=0," ",O71+P71)</f>
        <v xml:space="preserve"> </v>
      </c>
      <c r="R71" s="263"/>
      <c r="S71" s="256"/>
      <c r="T71" s="245"/>
      <c r="W71" s="274" t="str">
        <f>IF(U71+V71=0," ",U71+V71)</f>
        <v xml:space="preserve"> </v>
      </c>
      <c r="Z71" s="245" t="str">
        <f>IF(X71+Y71=0," ",X71+Y71)</f>
        <v xml:space="preserve"> </v>
      </c>
      <c r="AA71" s="241"/>
      <c r="AB71" s="267"/>
    </row>
    <row r="72" spans="1:29" hidden="1" x14ac:dyDescent="0.2">
      <c r="A72" s="251" t="s">
        <v>56</v>
      </c>
      <c r="B72" s="252">
        <v>1600</v>
      </c>
      <c r="C72" s="243"/>
      <c r="D72" s="244"/>
      <c r="F72" s="253"/>
      <c r="G72" s="253"/>
      <c r="H72" s="245"/>
      <c r="I72" s="243"/>
      <c r="J72" s="244"/>
      <c r="N72" s="245"/>
      <c r="O72" s="243"/>
      <c r="P72" s="244"/>
      <c r="R72" s="241"/>
      <c r="T72" s="245"/>
      <c r="U72" s="253"/>
      <c r="V72" s="253"/>
      <c r="W72" s="245"/>
      <c r="X72" s="243"/>
      <c r="Y72" s="244"/>
      <c r="AA72" s="241">
        <f t="shared" ref="AA72:AB76" si="26">C72+F72+I72+L72+O72+R72+U72+X72</f>
        <v>0</v>
      </c>
      <c r="AB72" s="246">
        <f t="shared" si="26"/>
        <v>0</v>
      </c>
      <c r="AC72" s="245">
        <f t="shared" ref="AC72:AC76" si="27">SUM(AA72:AB72)</f>
        <v>0</v>
      </c>
    </row>
    <row r="73" spans="1:29" x14ac:dyDescent="0.2">
      <c r="A73" s="251" t="s">
        <v>363</v>
      </c>
      <c r="B73" s="252">
        <v>1609</v>
      </c>
      <c r="C73" s="243">
        <v>1</v>
      </c>
      <c r="D73" s="244">
        <v>2</v>
      </c>
      <c r="E73" s="245">
        <v>3</v>
      </c>
      <c r="F73" s="253"/>
      <c r="G73" s="253"/>
      <c r="H73" s="245"/>
      <c r="I73" s="243"/>
      <c r="J73" s="244"/>
      <c r="L73" s="241">
        <v>1</v>
      </c>
      <c r="N73" s="245">
        <v>1</v>
      </c>
      <c r="O73" s="243">
        <v>1</v>
      </c>
      <c r="P73" s="244"/>
      <c r="Q73" s="245">
        <v>1</v>
      </c>
      <c r="R73" s="241"/>
      <c r="T73" s="245"/>
      <c r="U73" s="253"/>
      <c r="V73" s="253"/>
      <c r="W73" s="245"/>
      <c r="X73" s="243"/>
      <c r="Y73" s="244"/>
      <c r="AA73" s="241">
        <f t="shared" si="26"/>
        <v>3</v>
      </c>
      <c r="AB73" s="246">
        <f t="shared" si="26"/>
        <v>2</v>
      </c>
      <c r="AC73" s="245">
        <f t="shared" si="27"/>
        <v>5</v>
      </c>
    </row>
    <row r="74" spans="1:29" hidden="1" x14ac:dyDescent="0.2">
      <c r="A74" s="251" t="s">
        <v>57</v>
      </c>
      <c r="B74" s="252">
        <v>1610</v>
      </c>
      <c r="C74" s="243"/>
      <c r="D74" s="244"/>
      <c r="F74" s="253"/>
      <c r="G74" s="253"/>
      <c r="H74" s="245"/>
      <c r="I74" s="243"/>
      <c r="J74" s="244"/>
      <c r="N74" s="245"/>
      <c r="O74" s="243"/>
      <c r="P74" s="244"/>
      <c r="R74" s="241"/>
      <c r="T74" s="245"/>
      <c r="U74" s="253"/>
      <c r="V74" s="253"/>
      <c r="W74" s="245"/>
      <c r="X74" s="243"/>
      <c r="Y74" s="244"/>
      <c r="AA74" s="241">
        <f t="shared" si="26"/>
        <v>0</v>
      </c>
      <c r="AB74" s="246">
        <f t="shared" si="26"/>
        <v>0</v>
      </c>
      <c r="AC74" s="245">
        <f t="shared" si="27"/>
        <v>0</v>
      </c>
    </row>
    <row r="75" spans="1:29" ht="13.5" customHeight="1" x14ac:dyDescent="0.2">
      <c r="A75" s="251" t="s">
        <v>353</v>
      </c>
      <c r="B75" s="264" t="s">
        <v>354</v>
      </c>
      <c r="C75" s="243">
        <v>1</v>
      </c>
      <c r="D75" s="244">
        <v>2</v>
      </c>
      <c r="E75" s="245">
        <v>3</v>
      </c>
      <c r="F75" s="253">
        <v>1</v>
      </c>
      <c r="G75" s="253"/>
      <c r="H75" s="245">
        <v>1</v>
      </c>
      <c r="I75" s="243"/>
      <c r="J75" s="244"/>
      <c r="N75" s="245"/>
      <c r="O75" s="243"/>
      <c r="P75" s="244"/>
      <c r="R75" s="241"/>
      <c r="T75" s="245"/>
      <c r="U75" s="253"/>
      <c r="V75" s="253"/>
      <c r="W75" s="245"/>
      <c r="X75" s="243"/>
      <c r="Y75" s="244"/>
      <c r="AA75" s="241">
        <f t="shared" si="26"/>
        <v>2</v>
      </c>
      <c r="AB75" s="246">
        <f t="shared" si="26"/>
        <v>2</v>
      </c>
      <c r="AC75" s="245">
        <f t="shared" si="27"/>
        <v>4</v>
      </c>
    </row>
    <row r="76" spans="1:29" ht="13.5" customHeight="1" thickBot="1" x14ac:dyDescent="0.25">
      <c r="A76" s="251" t="s">
        <v>59</v>
      </c>
      <c r="B76" s="252">
        <v>1625</v>
      </c>
      <c r="C76" s="243"/>
      <c r="D76" s="244"/>
      <c r="F76" s="253">
        <v>3</v>
      </c>
      <c r="G76" s="253"/>
      <c r="H76" s="245">
        <v>3</v>
      </c>
      <c r="I76" s="243"/>
      <c r="J76" s="244"/>
      <c r="N76" s="245"/>
      <c r="O76" s="243"/>
      <c r="P76" s="244"/>
      <c r="R76" s="241"/>
      <c r="T76" s="245"/>
      <c r="U76" s="253">
        <v>1</v>
      </c>
      <c r="V76" s="253"/>
      <c r="W76" s="245">
        <v>1</v>
      </c>
      <c r="X76" s="243"/>
      <c r="Y76" s="244"/>
      <c r="AA76" s="241">
        <f t="shared" si="26"/>
        <v>4</v>
      </c>
      <c r="AB76" s="246">
        <f t="shared" si="26"/>
        <v>0</v>
      </c>
      <c r="AC76" s="245">
        <f t="shared" si="27"/>
        <v>4</v>
      </c>
    </row>
    <row r="77" spans="1:29" ht="13.5" thickBot="1" x14ac:dyDescent="0.25">
      <c r="A77" s="249" t="s">
        <v>60</v>
      </c>
      <c r="B77" s="234"/>
      <c r="C77" s="249">
        <f t="shared" ref="C77:Z77" si="28">SUM(C72:C76)</f>
        <v>2</v>
      </c>
      <c r="D77" s="233">
        <f t="shared" si="28"/>
        <v>4</v>
      </c>
      <c r="E77" s="237">
        <f t="shared" ref="E77:E137" si="29">SUM(C77:D77)</f>
        <v>6</v>
      </c>
      <c r="F77" s="233">
        <f t="shared" si="28"/>
        <v>4</v>
      </c>
      <c r="G77" s="233">
        <f t="shared" si="28"/>
        <v>0</v>
      </c>
      <c r="H77" s="233">
        <f t="shared" si="28"/>
        <v>4</v>
      </c>
      <c r="I77" s="249">
        <f t="shared" si="28"/>
        <v>0</v>
      </c>
      <c r="J77" s="233">
        <f t="shared" si="28"/>
        <v>0</v>
      </c>
      <c r="K77" s="237">
        <f t="shared" si="28"/>
        <v>0</v>
      </c>
      <c r="L77" s="249">
        <f t="shared" si="28"/>
        <v>1</v>
      </c>
      <c r="M77" s="233">
        <f t="shared" si="28"/>
        <v>0</v>
      </c>
      <c r="N77" s="233">
        <f t="shared" si="28"/>
        <v>1</v>
      </c>
      <c r="O77" s="249">
        <f t="shared" si="28"/>
        <v>1</v>
      </c>
      <c r="P77" s="233">
        <f t="shared" si="28"/>
        <v>0</v>
      </c>
      <c r="Q77" s="233">
        <f t="shared" si="28"/>
        <v>1</v>
      </c>
      <c r="R77" s="249">
        <f t="shared" si="28"/>
        <v>0</v>
      </c>
      <c r="S77" s="233">
        <f t="shared" si="28"/>
        <v>0</v>
      </c>
      <c r="T77" s="233">
        <f t="shared" si="28"/>
        <v>0</v>
      </c>
      <c r="U77" s="233">
        <f t="shared" si="28"/>
        <v>1</v>
      </c>
      <c r="V77" s="233">
        <f t="shared" si="28"/>
        <v>0</v>
      </c>
      <c r="W77" s="233">
        <f t="shared" si="28"/>
        <v>1</v>
      </c>
      <c r="X77" s="249">
        <f t="shared" si="28"/>
        <v>0</v>
      </c>
      <c r="Y77" s="233">
        <f t="shared" si="28"/>
        <v>0</v>
      </c>
      <c r="Z77" s="237">
        <f t="shared" si="28"/>
        <v>0</v>
      </c>
      <c r="AA77" s="249">
        <f>SUM(AA72:AA76)</f>
        <v>9</v>
      </c>
      <c r="AB77" s="250">
        <f>SUM(AB72:AB76)</f>
        <v>4</v>
      </c>
      <c r="AC77" s="257">
        <f>SUM(AC72:AC76)</f>
        <v>13</v>
      </c>
    </row>
    <row r="78" spans="1:29" ht="13.5" customHeight="1" x14ac:dyDescent="0.2">
      <c r="A78" s="265"/>
      <c r="B78" s="266"/>
      <c r="C78" s="364"/>
      <c r="D78" s="265"/>
      <c r="E78" s="298"/>
      <c r="F78" s="265"/>
      <c r="G78" s="265"/>
      <c r="H78" s="245" t="str">
        <f>IF(F78+G78=0," ",F78+G78)</f>
        <v xml:space="preserve"> </v>
      </c>
      <c r="I78" s="364"/>
      <c r="J78" s="265"/>
      <c r="K78" s="298" t="str">
        <f>IF(I78+J78=0," ",I78+J78)</f>
        <v xml:space="preserve"> </v>
      </c>
      <c r="L78" s="364"/>
      <c r="M78" s="265"/>
      <c r="N78" s="297" t="str">
        <f>IF(L78+M78=0," ",L78+M78)</f>
        <v xml:space="preserve"> </v>
      </c>
      <c r="O78" s="364"/>
      <c r="P78" s="265"/>
      <c r="Q78" s="297" t="str">
        <f>IF(O78+P78=0," ",O78+P78)</f>
        <v xml:space="preserve"> </v>
      </c>
      <c r="R78" s="364"/>
      <c r="S78" s="265"/>
      <c r="T78" s="365"/>
      <c r="U78" s="265"/>
      <c r="V78" s="265"/>
      <c r="W78" s="297" t="str">
        <f>IF(U78+V78=0," ",U78+V78)</f>
        <v xml:space="preserve"> </v>
      </c>
      <c r="X78" s="364"/>
      <c r="Y78" s="265"/>
      <c r="Z78" s="298" t="str">
        <f>IF(X78+Y78=0," ",X78+Y78)</f>
        <v xml:space="preserve"> </v>
      </c>
      <c r="AA78" s="364"/>
      <c r="AB78" s="366"/>
      <c r="AC78" s="367"/>
    </row>
    <row r="79" spans="1:29" ht="13.5" customHeight="1" x14ac:dyDescent="0.2">
      <c r="A79" s="246" t="s">
        <v>61</v>
      </c>
      <c r="B79" s="255">
        <v>1705</v>
      </c>
      <c r="C79" s="241">
        <v>23</v>
      </c>
      <c r="D79" s="246">
        <v>11</v>
      </c>
      <c r="E79" s="245">
        <v>34</v>
      </c>
      <c r="F79" s="246">
        <v>2</v>
      </c>
      <c r="G79" s="246">
        <v>1</v>
      </c>
      <c r="H79" s="245">
        <v>3</v>
      </c>
      <c r="J79" s="246">
        <v>1</v>
      </c>
      <c r="K79" s="245">
        <v>1</v>
      </c>
      <c r="M79" s="246"/>
      <c r="N79" s="245"/>
      <c r="O79" s="241">
        <v>1</v>
      </c>
      <c r="Q79" s="245">
        <v>1</v>
      </c>
      <c r="R79" s="241"/>
      <c r="T79" s="245"/>
      <c r="U79" s="246">
        <v>1</v>
      </c>
      <c r="V79" s="246"/>
      <c r="W79" s="245">
        <v>1</v>
      </c>
      <c r="AA79" s="241">
        <f>C79+F79+I79+L79+O79+R79+U79+X79</f>
        <v>27</v>
      </c>
      <c r="AB79" s="267">
        <f>D79+G79+J79+M79+P79+S79+V79+Y79</f>
        <v>13</v>
      </c>
      <c r="AC79" s="245">
        <f t="shared" ref="AC79" si="30">SUM(AA79:AB79)</f>
        <v>40</v>
      </c>
    </row>
    <row r="80" spans="1:29" ht="13.5" customHeight="1" thickBot="1" x14ac:dyDescent="0.25">
      <c r="A80" s="246" t="s">
        <v>355</v>
      </c>
      <c r="B80" s="242">
        <v>1710</v>
      </c>
      <c r="D80" s="246">
        <v>1</v>
      </c>
      <c r="E80" s="256">
        <v>1</v>
      </c>
      <c r="F80" s="246"/>
      <c r="G80" s="246"/>
      <c r="H80" s="256"/>
      <c r="K80" s="256"/>
      <c r="M80" s="246"/>
      <c r="N80" s="256"/>
      <c r="Q80" s="256"/>
      <c r="R80" s="241"/>
      <c r="T80" s="245"/>
      <c r="U80" s="246"/>
      <c r="V80" s="246"/>
      <c r="W80" s="256"/>
      <c r="AA80" s="241">
        <f>C80+F80+I80+L80+O80+R80+U80+X80</f>
        <v>0</v>
      </c>
      <c r="AB80" s="267">
        <f>D80+G80+J80+M80+P80+S80+V80+Y80</f>
        <v>1</v>
      </c>
      <c r="AC80" s="245">
        <f t="shared" ref="AC80" si="31">SUM(AA80:AB80)</f>
        <v>1</v>
      </c>
    </row>
    <row r="81" spans="1:29" ht="13.5" thickBot="1" x14ac:dyDescent="0.25">
      <c r="A81" s="249" t="s">
        <v>62</v>
      </c>
      <c r="B81" s="234"/>
      <c r="C81" s="268">
        <f>SUM(C79:C80)</f>
        <v>23</v>
      </c>
      <c r="D81" s="269">
        <f t="shared" ref="D81:AC81" si="32">SUM(D79:D80)</f>
        <v>12</v>
      </c>
      <c r="E81" s="269">
        <f t="shared" si="32"/>
        <v>35</v>
      </c>
      <c r="F81" s="268">
        <f t="shared" si="32"/>
        <v>2</v>
      </c>
      <c r="G81" s="269">
        <f t="shared" si="32"/>
        <v>1</v>
      </c>
      <c r="H81" s="269">
        <f t="shared" si="32"/>
        <v>3</v>
      </c>
      <c r="I81" s="268">
        <f t="shared" si="32"/>
        <v>0</v>
      </c>
      <c r="J81" s="269">
        <f t="shared" si="32"/>
        <v>1</v>
      </c>
      <c r="K81" s="269">
        <f t="shared" si="32"/>
        <v>1</v>
      </c>
      <c r="L81" s="268">
        <f t="shared" si="32"/>
        <v>0</v>
      </c>
      <c r="M81" s="269">
        <f t="shared" si="32"/>
        <v>0</v>
      </c>
      <c r="N81" s="269">
        <f t="shared" si="32"/>
        <v>0</v>
      </c>
      <c r="O81" s="268">
        <f t="shared" si="32"/>
        <v>1</v>
      </c>
      <c r="P81" s="269">
        <f t="shared" si="32"/>
        <v>0</v>
      </c>
      <c r="Q81" s="269">
        <f t="shared" si="32"/>
        <v>1</v>
      </c>
      <c r="R81" s="268">
        <f t="shared" si="32"/>
        <v>0</v>
      </c>
      <c r="S81" s="269">
        <f t="shared" si="32"/>
        <v>0</v>
      </c>
      <c r="T81" s="270">
        <f t="shared" si="32"/>
        <v>0</v>
      </c>
      <c r="U81" s="269">
        <f t="shared" si="32"/>
        <v>1</v>
      </c>
      <c r="V81" s="269">
        <f t="shared" si="32"/>
        <v>0</v>
      </c>
      <c r="W81" s="269">
        <f t="shared" si="32"/>
        <v>1</v>
      </c>
      <c r="X81" s="268">
        <f t="shared" si="32"/>
        <v>0</v>
      </c>
      <c r="Y81" s="269">
        <f t="shared" si="32"/>
        <v>0</v>
      </c>
      <c r="Z81" s="270">
        <f t="shared" si="32"/>
        <v>0</v>
      </c>
      <c r="AA81" s="249">
        <f t="shared" si="32"/>
        <v>27</v>
      </c>
      <c r="AB81" s="250">
        <f>SUM(AB79:AB80)</f>
        <v>14</v>
      </c>
      <c r="AC81" s="270">
        <f t="shared" si="32"/>
        <v>41</v>
      </c>
    </row>
    <row r="82" spans="1:29" ht="13.5" thickBot="1" x14ac:dyDescent="0.25">
      <c r="H82" s="245" t="str">
        <f>IF(F82+G82=0," ",F82+G82)</f>
        <v xml:space="preserve"> </v>
      </c>
      <c r="K82" s="245" t="str">
        <f>IF(I82+J82=0," ",I82+J82)</f>
        <v xml:space="preserve"> </v>
      </c>
      <c r="N82" s="274" t="str">
        <f>IF(L82+M82=0," ",L82+M82)</f>
        <v xml:space="preserve"> </v>
      </c>
      <c r="Q82" s="256" t="str">
        <f>IF(O82+P82=0," ",O82+P82)</f>
        <v xml:space="preserve"> </v>
      </c>
      <c r="R82" s="241"/>
      <c r="T82" s="275"/>
      <c r="W82" s="274" t="str">
        <f>IF(U82+V82=0," ",U82+V82)</f>
        <v xml:space="preserve"> </v>
      </c>
      <c r="Z82" s="245" t="str">
        <f>IF(X82+Y82=0," ",X82+Y82)</f>
        <v xml:space="preserve"> </v>
      </c>
      <c r="AA82" s="241"/>
      <c r="AB82" s="267"/>
    </row>
    <row r="83" spans="1:29" ht="13.5" thickBot="1" x14ac:dyDescent="0.25">
      <c r="A83" s="233" t="s">
        <v>223</v>
      </c>
      <c r="B83" s="234">
        <v>1700</v>
      </c>
      <c r="C83" s="249">
        <v>8</v>
      </c>
      <c r="D83" s="233">
        <v>2</v>
      </c>
      <c r="E83" s="237">
        <v>10</v>
      </c>
      <c r="F83" s="233">
        <v>6</v>
      </c>
      <c r="G83" s="233"/>
      <c r="H83" s="237">
        <v>6</v>
      </c>
      <c r="I83" s="249"/>
      <c r="J83" s="233"/>
      <c r="K83" s="237"/>
      <c r="L83" s="249"/>
      <c r="M83" s="233"/>
      <c r="N83" s="233"/>
      <c r="O83" s="249"/>
      <c r="P83" s="233"/>
      <c r="Q83" s="233"/>
      <c r="R83" s="249"/>
      <c r="S83" s="233"/>
      <c r="T83" s="237"/>
      <c r="U83" s="233"/>
      <c r="V83" s="233"/>
      <c r="W83" s="233"/>
      <c r="X83" s="249"/>
      <c r="Y83" s="233"/>
      <c r="Z83" s="237"/>
      <c r="AA83" s="249">
        <f>SUM(C83,F83,I83,L83,O83,R83,U83,X83)</f>
        <v>14</v>
      </c>
      <c r="AB83" s="250">
        <f>SUM(D83,G83,J83,M83,P83,S83,V83,Y83)</f>
        <v>2</v>
      </c>
      <c r="AC83" s="257">
        <f>SUM(AA83:AB83)</f>
        <v>16</v>
      </c>
    </row>
    <row r="84" spans="1:29" x14ac:dyDescent="0.2">
      <c r="H84" s="245"/>
      <c r="Q84" s="256"/>
      <c r="R84" s="241"/>
      <c r="T84" s="275"/>
      <c r="AA84" s="241"/>
      <c r="AB84" s="267"/>
    </row>
    <row r="85" spans="1:29" x14ac:dyDescent="0.2">
      <c r="A85" s="251" t="s">
        <v>63</v>
      </c>
      <c r="B85" s="252">
        <v>1805</v>
      </c>
      <c r="C85" s="243">
        <v>12</v>
      </c>
      <c r="D85" s="244">
        <v>18</v>
      </c>
      <c r="E85" s="245">
        <v>30</v>
      </c>
      <c r="F85" s="253">
        <v>1</v>
      </c>
      <c r="G85" s="253">
        <v>1</v>
      </c>
      <c r="H85" s="245">
        <v>2</v>
      </c>
      <c r="I85" s="243"/>
      <c r="J85" s="244">
        <v>1</v>
      </c>
      <c r="K85" s="245">
        <v>1</v>
      </c>
      <c r="N85" s="245"/>
      <c r="O85" s="243"/>
      <c r="P85" s="244"/>
      <c r="R85" s="241"/>
      <c r="T85" s="245"/>
      <c r="U85" s="253">
        <v>2</v>
      </c>
      <c r="V85" s="253">
        <v>1</v>
      </c>
      <c r="W85" s="245">
        <v>3</v>
      </c>
      <c r="X85" s="243">
        <v>1</v>
      </c>
      <c r="Y85" s="244"/>
      <c r="Z85" s="245">
        <v>1</v>
      </c>
      <c r="AA85" s="241">
        <f t="shared" ref="AA85:AB89" si="33">C85+F85+I85+L85+O85+R85+U85+X85</f>
        <v>16</v>
      </c>
      <c r="AB85" s="246">
        <f t="shared" si="33"/>
        <v>21</v>
      </c>
      <c r="AC85" s="245">
        <f t="shared" ref="AC85:AC89" si="34">SUM(AA85:AB85)</f>
        <v>37</v>
      </c>
    </row>
    <row r="86" spans="1:29" ht="12.75" hidden="1" customHeight="1" x14ac:dyDescent="0.2">
      <c r="A86" s="251" t="s">
        <v>64</v>
      </c>
      <c r="B86" s="252">
        <v>1825</v>
      </c>
      <c r="C86" s="243"/>
      <c r="D86" s="244"/>
      <c r="F86" s="253"/>
      <c r="G86" s="253"/>
      <c r="H86" s="245"/>
      <c r="I86" s="243"/>
      <c r="J86" s="244"/>
      <c r="N86" s="245"/>
      <c r="O86" s="243"/>
      <c r="P86" s="244"/>
      <c r="R86" s="241"/>
      <c r="T86" s="245"/>
      <c r="U86" s="253"/>
      <c r="V86" s="253"/>
      <c r="W86" s="245"/>
      <c r="X86" s="243"/>
      <c r="Y86" s="244"/>
      <c r="AA86" s="241">
        <f t="shared" si="33"/>
        <v>0</v>
      </c>
      <c r="AB86" s="246">
        <f t="shared" si="33"/>
        <v>0</v>
      </c>
      <c r="AC86" s="245">
        <f t="shared" si="34"/>
        <v>0</v>
      </c>
    </row>
    <row r="87" spans="1:29" ht="12.75" customHeight="1" x14ac:dyDescent="0.2">
      <c r="A87" s="251" t="s">
        <v>65</v>
      </c>
      <c r="B87" s="252">
        <v>1826</v>
      </c>
      <c r="C87" s="243">
        <v>8</v>
      </c>
      <c r="D87" s="244">
        <v>7</v>
      </c>
      <c r="E87" s="245">
        <v>15</v>
      </c>
      <c r="F87" s="253">
        <v>1</v>
      </c>
      <c r="G87" s="253"/>
      <c r="H87" s="245">
        <v>1</v>
      </c>
      <c r="I87" s="243"/>
      <c r="J87" s="244"/>
      <c r="N87" s="245"/>
      <c r="O87" s="243">
        <v>1</v>
      </c>
      <c r="P87" s="244">
        <v>2</v>
      </c>
      <c r="Q87" s="245">
        <v>3</v>
      </c>
      <c r="R87" s="241"/>
      <c r="T87" s="245"/>
      <c r="U87" s="253"/>
      <c r="V87" s="253"/>
      <c r="W87" s="245"/>
      <c r="X87" s="243">
        <v>1</v>
      </c>
      <c r="Y87" s="244"/>
      <c r="Z87" s="245">
        <v>1</v>
      </c>
      <c r="AA87" s="241">
        <f t="shared" si="33"/>
        <v>11</v>
      </c>
      <c r="AB87" s="246">
        <f t="shared" si="33"/>
        <v>9</v>
      </c>
      <c r="AC87" s="245">
        <f t="shared" si="34"/>
        <v>20</v>
      </c>
    </row>
    <row r="88" spans="1:29" x14ac:dyDescent="0.2">
      <c r="A88" s="251" t="s">
        <v>66</v>
      </c>
      <c r="B88" s="252">
        <v>1835</v>
      </c>
      <c r="C88" s="243">
        <v>3</v>
      </c>
      <c r="D88" s="244">
        <v>6</v>
      </c>
      <c r="E88" s="245">
        <v>9</v>
      </c>
      <c r="F88" s="253"/>
      <c r="G88" s="253"/>
      <c r="H88" s="245"/>
      <c r="I88" s="243"/>
      <c r="J88" s="244"/>
      <c r="M88" s="251">
        <v>1</v>
      </c>
      <c r="N88" s="245">
        <v>1</v>
      </c>
      <c r="O88" s="243"/>
      <c r="P88" s="244"/>
      <c r="R88" s="241"/>
      <c r="T88" s="245"/>
      <c r="U88" s="253">
        <v>1</v>
      </c>
      <c r="V88" s="253"/>
      <c r="W88" s="245">
        <v>1</v>
      </c>
      <c r="X88" s="243"/>
      <c r="Y88" s="244"/>
      <c r="AA88" s="241">
        <f t="shared" si="33"/>
        <v>4</v>
      </c>
      <c r="AB88" s="246">
        <f t="shared" si="33"/>
        <v>7</v>
      </c>
      <c r="AC88" s="245">
        <f t="shared" si="34"/>
        <v>11</v>
      </c>
    </row>
    <row r="89" spans="1:29" ht="13.5" thickBot="1" x14ac:dyDescent="0.25">
      <c r="A89" s="251" t="s">
        <v>67</v>
      </c>
      <c r="B89" s="252">
        <v>1905</v>
      </c>
      <c r="C89" s="243">
        <v>14</v>
      </c>
      <c r="D89" s="244">
        <v>28</v>
      </c>
      <c r="E89" s="245">
        <v>42</v>
      </c>
      <c r="F89" s="253">
        <v>2</v>
      </c>
      <c r="G89" s="253">
        <v>1</v>
      </c>
      <c r="H89" s="245">
        <v>3</v>
      </c>
      <c r="I89" s="243">
        <v>1</v>
      </c>
      <c r="J89" s="244"/>
      <c r="K89" s="245">
        <v>1</v>
      </c>
      <c r="L89" s="241">
        <v>1</v>
      </c>
      <c r="M89" s="251">
        <v>1</v>
      </c>
      <c r="N89" s="245">
        <v>2</v>
      </c>
      <c r="O89" s="243">
        <v>1</v>
      </c>
      <c r="P89" s="244">
        <v>2</v>
      </c>
      <c r="Q89" s="245">
        <v>3</v>
      </c>
      <c r="R89" s="241"/>
      <c r="T89" s="245"/>
      <c r="U89" s="253"/>
      <c r="V89" s="253">
        <v>2</v>
      </c>
      <c r="W89" s="245">
        <v>2</v>
      </c>
      <c r="X89" s="243"/>
      <c r="Y89" s="244">
        <v>1</v>
      </c>
      <c r="Z89" s="245">
        <v>1</v>
      </c>
      <c r="AA89" s="241">
        <f t="shared" si="33"/>
        <v>19</v>
      </c>
      <c r="AB89" s="246">
        <f t="shared" si="33"/>
        <v>35</v>
      </c>
      <c r="AC89" s="245">
        <f t="shared" si="34"/>
        <v>54</v>
      </c>
    </row>
    <row r="90" spans="1:29" ht="13.5" thickBot="1" x14ac:dyDescent="0.25">
      <c r="A90" s="249" t="s">
        <v>68</v>
      </c>
      <c r="B90" s="234"/>
      <c r="C90" s="233">
        <f>SUM(C85:C89)</f>
        <v>37</v>
      </c>
      <c r="D90" s="233">
        <f t="shared" ref="D90:Z90" si="35">SUM(D85:D89)</f>
        <v>59</v>
      </c>
      <c r="E90" s="237">
        <f t="shared" si="29"/>
        <v>96</v>
      </c>
      <c r="F90" s="233">
        <f t="shared" si="35"/>
        <v>4</v>
      </c>
      <c r="G90" s="233">
        <f t="shared" si="35"/>
        <v>2</v>
      </c>
      <c r="H90" s="237">
        <f t="shared" si="35"/>
        <v>6</v>
      </c>
      <c r="I90" s="233">
        <f t="shared" si="35"/>
        <v>1</v>
      </c>
      <c r="J90" s="233">
        <f t="shared" si="35"/>
        <v>1</v>
      </c>
      <c r="K90" s="237">
        <f t="shared" si="35"/>
        <v>2</v>
      </c>
      <c r="L90" s="233">
        <f t="shared" si="35"/>
        <v>1</v>
      </c>
      <c r="M90" s="233">
        <f t="shared" si="35"/>
        <v>2</v>
      </c>
      <c r="N90" s="237">
        <f t="shared" si="35"/>
        <v>3</v>
      </c>
      <c r="O90" s="233">
        <f t="shared" si="35"/>
        <v>2</v>
      </c>
      <c r="P90" s="233">
        <f t="shared" si="35"/>
        <v>4</v>
      </c>
      <c r="Q90" s="237">
        <f t="shared" si="35"/>
        <v>6</v>
      </c>
      <c r="R90" s="233">
        <f t="shared" si="35"/>
        <v>0</v>
      </c>
      <c r="S90" s="233">
        <f t="shared" si="35"/>
        <v>0</v>
      </c>
      <c r="T90" s="237">
        <f t="shared" si="35"/>
        <v>0</v>
      </c>
      <c r="U90" s="233">
        <f t="shared" si="35"/>
        <v>3</v>
      </c>
      <c r="V90" s="233">
        <f t="shared" si="35"/>
        <v>3</v>
      </c>
      <c r="W90" s="237">
        <f t="shared" si="35"/>
        <v>6</v>
      </c>
      <c r="X90" s="233">
        <f t="shared" si="35"/>
        <v>2</v>
      </c>
      <c r="Y90" s="233">
        <f t="shared" si="35"/>
        <v>1</v>
      </c>
      <c r="Z90" s="237">
        <f t="shared" si="35"/>
        <v>3</v>
      </c>
      <c r="AA90" s="249">
        <f>SUM(AA85:AA89)</f>
        <v>50</v>
      </c>
      <c r="AB90" s="250">
        <f>SUM(AB85:AB89)</f>
        <v>72</v>
      </c>
      <c r="AC90" s="257">
        <f>SUM(AC85:AC89)</f>
        <v>122</v>
      </c>
    </row>
    <row r="91" spans="1:29" x14ac:dyDescent="0.2">
      <c r="H91" s="245" t="str">
        <f>IF(F91+G91=0," ",F91+G91)</f>
        <v xml:space="preserve"> </v>
      </c>
      <c r="K91" s="245" t="str">
        <f>IF(I91+J91=0," ",I91+J91)</f>
        <v xml:space="preserve"> </v>
      </c>
      <c r="N91" s="274" t="str">
        <f>IF(L91+M91=0," ",L91+M91)</f>
        <v xml:space="preserve"> </v>
      </c>
      <c r="Q91" s="256" t="str">
        <f>IF(O91+P91=0," ",O91+P91)</f>
        <v xml:space="preserve"> </v>
      </c>
      <c r="R91" s="241"/>
      <c r="T91" s="275"/>
      <c r="W91" s="274" t="str">
        <f>IF(U91+V91=0," ",U91+V91)</f>
        <v xml:space="preserve"> </v>
      </c>
      <c r="Z91" s="245" t="str">
        <f>IF(X91+Y91=0," ",X91+Y91)</f>
        <v xml:space="preserve"> </v>
      </c>
      <c r="AA91" s="241"/>
      <c r="AB91" s="267"/>
    </row>
    <row r="92" spans="1:29" hidden="1" x14ac:dyDescent="0.2">
      <c r="A92" s="251" t="s">
        <v>69</v>
      </c>
      <c r="B92" s="252">
        <v>1955</v>
      </c>
      <c r="C92" s="243"/>
      <c r="D92" s="244"/>
      <c r="F92" s="253"/>
      <c r="G92" s="253"/>
      <c r="H92" s="245"/>
      <c r="I92" s="243"/>
      <c r="J92" s="244"/>
      <c r="N92" s="245"/>
      <c r="O92" s="243"/>
      <c r="P92" s="244"/>
      <c r="R92" s="241"/>
      <c r="T92" s="245"/>
      <c r="U92" s="253"/>
      <c r="V92" s="253"/>
      <c r="W92" s="245"/>
      <c r="X92" s="243"/>
      <c r="Y92" s="244"/>
      <c r="AA92" s="241">
        <f t="shared" ref="AA92:AB112" si="36">C92+F92+I92+L92+O92+R92+U92+X92</f>
        <v>0</v>
      </c>
      <c r="AB92" s="246">
        <f t="shared" si="36"/>
        <v>0</v>
      </c>
      <c r="AC92" s="245">
        <f t="shared" ref="AC92:AC112" si="37">SUM(AA92:AB92)</f>
        <v>0</v>
      </c>
    </row>
    <row r="93" spans="1:29" ht="13.5" customHeight="1" x14ac:dyDescent="0.2">
      <c r="A93" s="246" t="s">
        <v>70</v>
      </c>
      <c r="B93" s="252">
        <v>1980</v>
      </c>
      <c r="C93" s="243">
        <v>2</v>
      </c>
      <c r="D93" s="244">
        <v>3</v>
      </c>
      <c r="E93" s="245">
        <v>5</v>
      </c>
      <c r="F93" s="253">
        <v>1</v>
      </c>
      <c r="G93" s="253"/>
      <c r="H93" s="245">
        <v>1</v>
      </c>
      <c r="I93" s="243"/>
      <c r="J93" s="244"/>
      <c r="N93" s="245"/>
      <c r="O93" s="243"/>
      <c r="P93" s="244"/>
      <c r="R93" s="241"/>
      <c r="T93" s="245"/>
      <c r="U93" s="253"/>
      <c r="V93" s="253"/>
      <c r="W93" s="245"/>
      <c r="X93" s="243"/>
      <c r="Y93" s="244"/>
      <c r="AA93" s="241">
        <f t="shared" si="36"/>
        <v>3</v>
      </c>
      <c r="AB93" s="246">
        <f t="shared" si="36"/>
        <v>3</v>
      </c>
      <c r="AC93" s="245">
        <f t="shared" si="37"/>
        <v>6</v>
      </c>
    </row>
    <row r="94" spans="1:29" ht="13.5" hidden="1" customHeight="1" x14ac:dyDescent="0.2">
      <c r="A94" s="246" t="s">
        <v>361</v>
      </c>
      <c r="B94" s="252">
        <v>1985</v>
      </c>
      <c r="C94" s="243"/>
      <c r="D94" s="244"/>
      <c r="F94" s="253"/>
      <c r="G94" s="253"/>
      <c r="H94" s="245"/>
      <c r="I94" s="243"/>
      <c r="J94" s="244"/>
      <c r="N94" s="245"/>
      <c r="O94" s="243"/>
      <c r="P94" s="244"/>
      <c r="R94" s="241"/>
      <c r="T94" s="245"/>
      <c r="U94" s="253"/>
      <c r="V94" s="253"/>
      <c r="W94" s="245"/>
      <c r="X94" s="243"/>
      <c r="Y94" s="244"/>
      <c r="AA94" s="241">
        <f t="shared" si="36"/>
        <v>0</v>
      </c>
      <c r="AB94" s="246">
        <f t="shared" si="36"/>
        <v>0</v>
      </c>
      <c r="AC94" s="245">
        <f t="shared" si="37"/>
        <v>0</v>
      </c>
    </row>
    <row r="95" spans="1:29" ht="12.75" customHeight="1" x14ac:dyDescent="0.2">
      <c r="A95" s="246" t="s">
        <v>71</v>
      </c>
      <c r="B95" s="252">
        <v>1992</v>
      </c>
      <c r="C95" s="243">
        <v>1</v>
      </c>
      <c r="D95" s="244">
        <v>1</v>
      </c>
      <c r="E95" s="245">
        <v>2</v>
      </c>
      <c r="F95" s="253"/>
      <c r="G95" s="253"/>
      <c r="H95" s="245"/>
      <c r="I95" s="243"/>
      <c r="J95" s="244"/>
      <c r="N95" s="245"/>
      <c r="O95" s="243"/>
      <c r="P95" s="244"/>
      <c r="R95" s="241"/>
      <c r="T95" s="245"/>
      <c r="U95" s="253"/>
      <c r="V95" s="253"/>
      <c r="W95" s="245"/>
      <c r="X95" s="243"/>
      <c r="Y95" s="244"/>
      <c r="AA95" s="241">
        <f t="shared" si="36"/>
        <v>1</v>
      </c>
      <c r="AB95" s="246">
        <f t="shared" si="36"/>
        <v>1</v>
      </c>
      <c r="AC95" s="245">
        <f t="shared" si="37"/>
        <v>2</v>
      </c>
    </row>
    <row r="96" spans="1:29" ht="12.75" hidden="1" customHeight="1" x14ac:dyDescent="0.2">
      <c r="A96" s="246" t="s">
        <v>224</v>
      </c>
      <c r="B96" s="252">
        <v>1993</v>
      </c>
      <c r="C96" s="243"/>
      <c r="D96" s="244"/>
      <c r="F96" s="253"/>
      <c r="G96" s="253"/>
      <c r="H96" s="245"/>
      <c r="I96" s="243"/>
      <c r="J96" s="244"/>
      <c r="N96" s="245"/>
      <c r="O96" s="243"/>
      <c r="P96" s="244"/>
      <c r="R96" s="241"/>
      <c r="T96" s="245"/>
      <c r="U96" s="253"/>
      <c r="V96" s="253"/>
      <c r="W96" s="245"/>
      <c r="X96" s="243"/>
      <c r="Y96" s="244"/>
      <c r="AA96" s="241">
        <f t="shared" si="36"/>
        <v>0</v>
      </c>
      <c r="AB96" s="246">
        <f t="shared" si="36"/>
        <v>0</v>
      </c>
      <c r="AC96" s="245">
        <f t="shared" si="37"/>
        <v>0</v>
      </c>
    </row>
    <row r="97" spans="1:29" x14ac:dyDescent="0.2">
      <c r="A97" s="246" t="s">
        <v>72</v>
      </c>
      <c r="B97" s="252">
        <v>2010</v>
      </c>
      <c r="C97" s="243"/>
      <c r="D97" s="244">
        <v>3</v>
      </c>
      <c r="E97" s="245">
        <v>3</v>
      </c>
      <c r="F97" s="253"/>
      <c r="G97" s="253"/>
      <c r="H97" s="245"/>
      <c r="I97" s="243"/>
      <c r="J97" s="244"/>
      <c r="N97" s="245"/>
      <c r="O97" s="243"/>
      <c r="P97" s="244"/>
      <c r="R97" s="241"/>
      <c r="T97" s="245"/>
      <c r="U97" s="253"/>
      <c r="V97" s="253"/>
      <c r="W97" s="245"/>
      <c r="X97" s="243"/>
      <c r="Y97" s="244"/>
      <c r="AA97" s="241">
        <f t="shared" si="36"/>
        <v>0</v>
      </c>
      <c r="AB97" s="246">
        <f t="shared" si="36"/>
        <v>3</v>
      </c>
      <c r="AC97" s="245">
        <f t="shared" si="37"/>
        <v>3</v>
      </c>
    </row>
    <row r="98" spans="1:29" hidden="1" x14ac:dyDescent="0.2">
      <c r="A98" s="246" t="s">
        <v>264</v>
      </c>
      <c r="B98" s="252">
        <v>2015</v>
      </c>
      <c r="C98" s="243"/>
      <c r="D98" s="244"/>
      <c r="F98" s="253"/>
      <c r="G98" s="253"/>
      <c r="H98" s="245"/>
      <c r="I98" s="243"/>
      <c r="J98" s="244"/>
      <c r="N98" s="245"/>
      <c r="O98" s="243"/>
      <c r="P98" s="244"/>
      <c r="R98" s="241"/>
      <c r="T98" s="245"/>
      <c r="U98" s="253"/>
      <c r="V98" s="253"/>
      <c r="W98" s="245"/>
      <c r="X98" s="243"/>
      <c r="Y98" s="244"/>
      <c r="AA98" s="241">
        <f t="shared" si="36"/>
        <v>0</v>
      </c>
      <c r="AB98" s="246">
        <f t="shared" si="36"/>
        <v>0</v>
      </c>
      <c r="AC98" s="245">
        <f t="shared" si="37"/>
        <v>0</v>
      </c>
    </row>
    <row r="99" spans="1:29" hidden="1" x14ac:dyDescent="0.2">
      <c r="A99" s="246" t="s">
        <v>73</v>
      </c>
      <c r="B99" s="252">
        <v>2025</v>
      </c>
      <c r="C99" s="243"/>
      <c r="D99" s="244"/>
      <c r="F99" s="253"/>
      <c r="G99" s="253"/>
      <c r="H99" s="245"/>
      <c r="I99" s="243"/>
      <c r="J99" s="244"/>
      <c r="N99" s="245"/>
      <c r="O99" s="243"/>
      <c r="P99" s="244"/>
      <c r="R99" s="241"/>
      <c r="T99" s="245"/>
      <c r="U99" s="253"/>
      <c r="V99" s="253"/>
      <c r="W99" s="245"/>
      <c r="X99" s="243"/>
      <c r="Y99" s="244"/>
      <c r="AA99" s="241">
        <f t="shared" si="36"/>
        <v>0</v>
      </c>
      <c r="AB99" s="246">
        <f t="shared" si="36"/>
        <v>0</v>
      </c>
      <c r="AC99" s="245">
        <f t="shared" si="37"/>
        <v>0</v>
      </c>
    </row>
    <row r="100" spans="1:29" x14ac:dyDescent="0.2">
      <c r="A100" s="246" t="s">
        <v>225</v>
      </c>
      <c r="B100" s="252">
        <v>2027</v>
      </c>
      <c r="C100" s="243">
        <v>1</v>
      </c>
      <c r="D100" s="244">
        <v>1</v>
      </c>
      <c r="E100" s="245">
        <v>2</v>
      </c>
      <c r="F100" s="253"/>
      <c r="G100" s="253"/>
      <c r="H100" s="245"/>
      <c r="I100" s="243"/>
      <c r="J100" s="244"/>
      <c r="N100" s="245"/>
      <c r="O100" s="243"/>
      <c r="P100" s="244"/>
      <c r="R100" s="241"/>
      <c r="T100" s="245"/>
      <c r="U100" s="253"/>
      <c r="V100" s="253"/>
      <c r="W100" s="245"/>
      <c r="X100" s="243"/>
      <c r="Y100" s="244"/>
      <c r="AA100" s="241">
        <f t="shared" si="36"/>
        <v>1</v>
      </c>
      <c r="AB100" s="246">
        <f t="shared" si="36"/>
        <v>1</v>
      </c>
      <c r="AC100" s="245">
        <f t="shared" si="37"/>
        <v>2</v>
      </c>
    </row>
    <row r="101" spans="1:29" x14ac:dyDescent="0.2">
      <c r="A101" s="246" t="s">
        <v>226</v>
      </c>
      <c r="B101" s="252">
        <v>2028</v>
      </c>
      <c r="C101" s="243">
        <v>1</v>
      </c>
      <c r="D101" s="244"/>
      <c r="E101" s="245">
        <v>1</v>
      </c>
      <c r="F101" s="253"/>
      <c r="G101" s="253"/>
      <c r="H101" s="245"/>
      <c r="I101" s="243"/>
      <c r="J101" s="244"/>
      <c r="N101" s="245"/>
      <c r="O101" s="243"/>
      <c r="P101" s="244"/>
      <c r="R101" s="241"/>
      <c r="T101" s="245"/>
      <c r="U101" s="253"/>
      <c r="V101" s="253"/>
      <c r="W101" s="245"/>
      <c r="X101" s="243"/>
      <c r="Y101" s="244"/>
      <c r="AA101" s="241">
        <f t="shared" si="36"/>
        <v>1</v>
      </c>
      <c r="AB101" s="246">
        <f t="shared" si="36"/>
        <v>0</v>
      </c>
      <c r="AC101" s="245">
        <f t="shared" si="37"/>
        <v>1</v>
      </c>
    </row>
    <row r="102" spans="1:29" x14ac:dyDescent="0.2">
      <c r="A102" s="246" t="s">
        <v>74</v>
      </c>
      <c r="B102" s="252">
        <v>2040</v>
      </c>
      <c r="C102" s="243">
        <v>13</v>
      </c>
      <c r="D102" s="244">
        <v>12</v>
      </c>
      <c r="E102" s="245">
        <v>25</v>
      </c>
      <c r="F102" s="253">
        <v>4</v>
      </c>
      <c r="G102" s="253">
        <v>2</v>
      </c>
      <c r="H102" s="245">
        <v>6</v>
      </c>
      <c r="I102" s="243"/>
      <c r="J102" s="244"/>
      <c r="L102" s="241">
        <v>2</v>
      </c>
      <c r="M102" s="251">
        <v>1</v>
      </c>
      <c r="N102" s="245">
        <v>3</v>
      </c>
      <c r="O102" s="243"/>
      <c r="P102" s="244">
        <v>1</v>
      </c>
      <c r="Q102" s="245">
        <v>1</v>
      </c>
      <c r="R102" s="241"/>
      <c r="T102" s="245"/>
      <c r="U102" s="253"/>
      <c r="V102" s="253"/>
      <c r="W102" s="245"/>
      <c r="X102" s="243"/>
      <c r="Y102" s="244"/>
      <c r="AA102" s="241">
        <f t="shared" si="36"/>
        <v>19</v>
      </c>
      <c r="AB102" s="246">
        <f t="shared" si="36"/>
        <v>16</v>
      </c>
      <c r="AC102" s="245">
        <f t="shared" si="37"/>
        <v>35</v>
      </c>
    </row>
    <row r="103" spans="1:29" x14ac:dyDescent="0.2">
      <c r="A103" s="246" t="s">
        <v>364</v>
      </c>
      <c r="B103" s="252">
        <v>2045</v>
      </c>
      <c r="C103" s="243">
        <v>1</v>
      </c>
      <c r="D103" s="244"/>
      <c r="E103" s="245">
        <v>1</v>
      </c>
      <c r="F103" s="253"/>
      <c r="G103" s="253"/>
      <c r="H103" s="245"/>
      <c r="I103" s="243"/>
      <c r="J103" s="244"/>
      <c r="N103" s="245"/>
      <c r="O103" s="243"/>
      <c r="P103" s="244"/>
      <c r="R103" s="241"/>
      <c r="T103" s="245"/>
      <c r="U103" s="253"/>
      <c r="V103" s="253"/>
      <c r="W103" s="245"/>
      <c r="X103" s="243"/>
      <c r="Y103" s="244"/>
      <c r="AA103" s="241">
        <f t="shared" si="36"/>
        <v>1</v>
      </c>
      <c r="AB103" s="246">
        <f t="shared" si="36"/>
        <v>0</v>
      </c>
      <c r="AC103" s="245">
        <f t="shared" si="37"/>
        <v>1</v>
      </c>
    </row>
    <row r="104" spans="1:29" x14ac:dyDescent="0.2">
      <c r="A104" s="246" t="s">
        <v>246</v>
      </c>
      <c r="B104" s="252">
        <v>2047</v>
      </c>
      <c r="C104" s="243">
        <v>2</v>
      </c>
      <c r="D104" s="244"/>
      <c r="E104" s="245">
        <v>2</v>
      </c>
      <c r="F104" s="253"/>
      <c r="G104" s="253"/>
      <c r="H104" s="245"/>
      <c r="I104" s="243"/>
      <c r="J104" s="244"/>
      <c r="N104" s="245"/>
      <c r="O104" s="243"/>
      <c r="P104" s="244"/>
      <c r="R104" s="241"/>
      <c r="T104" s="245"/>
      <c r="U104" s="253"/>
      <c r="V104" s="253"/>
      <c r="W104" s="245"/>
      <c r="X104" s="243"/>
      <c r="Y104" s="244"/>
      <c r="AA104" s="241">
        <f t="shared" si="36"/>
        <v>2</v>
      </c>
      <c r="AB104" s="246">
        <f t="shared" si="36"/>
        <v>0</v>
      </c>
      <c r="AC104" s="245">
        <f t="shared" si="37"/>
        <v>2</v>
      </c>
    </row>
    <row r="105" spans="1:29" x14ac:dyDescent="0.2">
      <c r="A105" s="246" t="s">
        <v>376</v>
      </c>
      <c r="B105" s="252">
        <v>2048</v>
      </c>
      <c r="C105" s="243">
        <v>2</v>
      </c>
      <c r="D105" s="244"/>
      <c r="E105" s="245">
        <v>2</v>
      </c>
      <c r="F105" s="253"/>
      <c r="G105" s="253"/>
      <c r="H105" s="245"/>
      <c r="I105" s="243"/>
      <c r="J105" s="244"/>
      <c r="N105" s="245"/>
      <c r="O105" s="243"/>
      <c r="P105" s="244"/>
      <c r="R105" s="241"/>
      <c r="T105" s="245"/>
      <c r="U105" s="253"/>
      <c r="V105" s="253"/>
      <c r="W105" s="245"/>
      <c r="X105" s="243"/>
      <c r="Y105" s="244"/>
      <c r="AA105" s="241">
        <f t="shared" si="36"/>
        <v>2</v>
      </c>
      <c r="AB105" s="246">
        <f t="shared" si="36"/>
        <v>0</v>
      </c>
      <c r="AC105" s="245">
        <f t="shared" si="37"/>
        <v>2</v>
      </c>
    </row>
    <row r="106" spans="1:29" hidden="1" x14ac:dyDescent="0.2">
      <c r="A106" s="246" t="s">
        <v>75</v>
      </c>
      <c r="B106" s="252">
        <v>2060</v>
      </c>
      <c r="C106" s="243"/>
      <c r="D106" s="244"/>
      <c r="F106" s="253"/>
      <c r="G106" s="253"/>
      <c r="H106" s="245"/>
      <c r="I106" s="243"/>
      <c r="J106" s="244"/>
      <c r="N106" s="245"/>
      <c r="O106" s="243"/>
      <c r="P106" s="244"/>
      <c r="R106" s="241"/>
      <c r="T106" s="245"/>
      <c r="U106" s="253"/>
      <c r="V106" s="253"/>
      <c r="W106" s="245"/>
      <c r="X106" s="243"/>
      <c r="Y106" s="244"/>
      <c r="AA106" s="241">
        <f t="shared" si="36"/>
        <v>0</v>
      </c>
      <c r="AB106" s="246">
        <f t="shared" si="36"/>
        <v>0</v>
      </c>
      <c r="AC106" s="245">
        <f t="shared" si="37"/>
        <v>0</v>
      </c>
    </row>
    <row r="107" spans="1:29" x14ac:dyDescent="0.2">
      <c r="A107" s="246" t="s">
        <v>76</v>
      </c>
      <c r="B107" s="252">
        <v>2100</v>
      </c>
      <c r="C107" s="243">
        <v>5</v>
      </c>
      <c r="D107" s="244">
        <v>1</v>
      </c>
      <c r="E107" s="245">
        <v>6</v>
      </c>
      <c r="F107" s="253"/>
      <c r="G107" s="253"/>
      <c r="H107" s="245"/>
      <c r="I107" s="243"/>
      <c r="J107" s="244"/>
      <c r="L107" s="241">
        <v>1</v>
      </c>
      <c r="N107" s="245">
        <v>1</v>
      </c>
      <c r="O107" s="243">
        <v>7</v>
      </c>
      <c r="P107" s="244">
        <v>1</v>
      </c>
      <c r="Q107" s="245">
        <v>8</v>
      </c>
      <c r="R107" s="241"/>
      <c r="T107" s="245"/>
      <c r="U107" s="253"/>
      <c r="V107" s="253"/>
      <c r="W107" s="245"/>
      <c r="X107" s="243">
        <v>1</v>
      </c>
      <c r="Y107" s="244">
        <v>2</v>
      </c>
      <c r="Z107" s="245">
        <v>3</v>
      </c>
      <c r="AA107" s="241">
        <f t="shared" si="36"/>
        <v>14</v>
      </c>
      <c r="AB107" s="246">
        <f t="shared" si="36"/>
        <v>4</v>
      </c>
      <c r="AC107" s="245">
        <f t="shared" si="37"/>
        <v>18</v>
      </c>
    </row>
    <row r="108" spans="1:29" hidden="1" x14ac:dyDescent="0.2">
      <c r="A108" s="246" t="s">
        <v>275</v>
      </c>
      <c r="B108" s="252">
        <v>2110</v>
      </c>
      <c r="C108" s="243"/>
      <c r="D108" s="244"/>
      <c r="F108" s="253"/>
      <c r="G108" s="253"/>
      <c r="H108" s="245"/>
      <c r="I108" s="243"/>
      <c r="J108" s="244"/>
      <c r="N108" s="245"/>
      <c r="O108" s="243"/>
      <c r="P108" s="244"/>
      <c r="R108" s="241"/>
      <c r="T108" s="245"/>
      <c r="U108" s="253"/>
      <c r="V108" s="253"/>
      <c r="W108" s="245"/>
      <c r="X108" s="243"/>
      <c r="Y108" s="244"/>
      <c r="AA108" s="241">
        <f t="shared" si="36"/>
        <v>0</v>
      </c>
      <c r="AB108" s="246">
        <f t="shared" si="36"/>
        <v>0</v>
      </c>
      <c r="AC108" s="245">
        <f t="shared" si="37"/>
        <v>0</v>
      </c>
    </row>
    <row r="109" spans="1:29" ht="12.75" hidden="1" customHeight="1" x14ac:dyDescent="0.2">
      <c r="A109" s="246" t="s">
        <v>77</v>
      </c>
      <c r="B109" s="252">
        <v>2120</v>
      </c>
      <c r="C109" s="243"/>
      <c r="D109" s="244"/>
      <c r="F109" s="253"/>
      <c r="G109" s="253"/>
      <c r="H109" s="245"/>
      <c r="I109" s="243"/>
      <c r="J109" s="244"/>
      <c r="N109" s="245"/>
      <c r="O109" s="243"/>
      <c r="P109" s="244"/>
      <c r="R109" s="241"/>
      <c r="T109" s="245"/>
      <c r="U109" s="253"/>
      <c r="V109" s="253"/>
      <c r="W109" s="245"/>
      <c r="X109" s="243"/>
      <c r="Y109" s="244"/>
      <c r="AA109" s="241">
        <f t="shared" si="36"/>
        <v>0</v>
      </c>
      <c r="AB109" s="246">
        <f t="shared" si="36"/>
        <v>0</v>
      </c>
      <c r="AC109" s="245">
        <f t="shared" si="37"/>
        <v>0</v>
      </c>
    </row>
    <row r="110" spans="1:29" ht="12.75" customHeight="1" x14ac:dyDescent="0.2">
      <c r="A110" s="246" t="s">
        <v>78</v>
      </c>
      <c r="B110" s="252">
        <v>2122</v>
      </c>
      <c r="C110" s="243">
        <v>7</v>
      </c>
      <c r="D110" s="244">
        <v>2</v>
      </c>
      <c r="E110" s="245">
        <v>9</v>
      </c>
      <c r="F110" s="253"/>
      <c r="G110" s="253"/>
      <c r="H110" s="245"/>
      <c r="I110" s="243"/>
      <c r="J110" s="244"/>
      <c r="N110" s="245"/>
      <c r="O110" s="243">
        <v>3</v>
      </c>
      <c r="P110" s="244"/>
      <c r="Q110" s="245">
        <v>3</v>
      </c>
      <c r="R110" s="241"/>
      <c r="T110" s="245"/>
      <c r="U110" s="253"/>
      <c r="V110" s="253"/>
      <c r="W110" s="245"/>
      <c r="X110" s="243"/>
      <c r="Y110" s="244"/>
      <c r="AA110" s="241">
        <f t="shared" si="36"/>
        <v>10</v>
      </c>
      <c r="AB110" s="246">
        <f t="shared" si="36"/>
        <v>2</v>
      </c>
      <c r="AC110" s="245">
        <f t="shared" si="37"/>
        <v>12</v>
      </c>
    </row>
    <row r="111" spans="1:29" ht="12.75" customHeight="1" x14ac:dyDescent="0.2">
      <c r="A111" s="246" t="s">
        <v>227</v>
      </c>
      <c r="B111" s="252">
        <v>2123</v>
      </c>
      <c r="C111" s="243">
        <v>1</v>
      </c>
      <c r="D111" s="244"/>
      <c r="E111" s="245">
        <v>1</v>
      </c>
      <c r="F111" s="253"/>
      <c r="G111" s="253"/>
      <c r="H111" s="245"/>
      <c r="I111" s="243"/>
      <c r="J111" s="244"/>
      <c r="N111" s="245"/>
      <c r="O111" s="243"/>
      <c r="P111" s="244"/>
      <c r="R111" s="241"/>
      <c r="T111" s="245"/>
      <c r="U111" s="253"/>
      <c r="V111" s="253"/>
      <c r="W111" s="245"/>
      <c r="X111" s="243"/>
      <c r="Y111" s="244"/>
      <c r="AA111" s="241">
        <f t="shared" si="36"/>
        <v>1</v>
      </c>
      <c r="AB111" s="246">
        <f t="shared" si="36"/>
        <v>0</v>
      </c>
      <c r="AC111" s="245">
        <f t="shared" si="37"/>
        <v>1</v>
      </c>
    </row>
    <row r="112" spans="1:29" ht="13.5" thickBot="1" x14ac:dyDescent="0.25">
      <c r="A112" s="246" t="s">
        <v>79</v>
      </c>
      <c r="B112" s="252">
        <v>2130</v>
      </c>
      <c r="C112" s="243">
        <v>3</v>
      </c>
      <c r="D112" s="244"/>
      <c r="E112" s="245">
        <v>3</v>
      </c>
      <c r="F112" s="253"/>
      <c r="G112" s="253"/>
      <c r="H112" s="245"/>
      <c r="I112" s="243"/>
      <c r="J112" s="244"/>
      <c r="N112" s="245"/>
      <c r="O112" s="243"/>
      <c r="P112" s="244"/>
      <c r="R112" s="241"/>
      <c r="T112" s="245"/>
      <c r="U112" s="243"/>
      <c r="V112" s="253"/>
      <c r="W112" s="245"/>
      <c r="X112" s="243"/>
      <c r="Y112" s="244"/>
      <c r="AA112" s="241">
        <f t="shared" si="36"/>
        <v>3</v>
      </c>
      <c r="AB112" s="246">
        <f t="shared" si="36"/>
        <v>0</v>
      </c>
      <c r="AC112" s="245">
        <f t="shared" si="37"/>
        <v>3</v>
      </c>
    </row>
    <row r="113" spans="1:29" ht="13.5" thickBot="1" x14ac:dyDescent="0.25">
      <c r="A113" s="249" t="s">
        <v>80</v>
      </c>
      <c r="B113" s="234"/>
      <c r="C113" s="249">
        <f>SUM(C92:C112)</f>
        <v>39</v>
      </c>
      <c r="D113" s="233">
        <f t="shared" ref="D113:Z113" si="38">SUM(D92:D112)</f>
        <v>23</v>
      </c>
      <c r="E113" s="237">
        <f t="shared" si="29"/>
        <v>62</v>
      </c>
      <c r="F113" s="233">
        <f t="shared" si="38"/>
        <v>5</v>
      </c>
      <c r="G113" s="233">
        <f t="shared" si="38"/>
        <v>2</v>
      </c>
      <c r="H113" s="233">
        <f t="shared" si="38"/>
        <v>7</v>
      </c>
      <c r="I113" s="249">
        <f t="shared" si="38"/>
        <v>0</v>
      </c>
      <c r="J113" s="233">
        <f t="shared" si="38"/>
        <v>0</v>
      </c>
      <c r="K113" s="237">
        <f t="shared" si="38"/>
        <v>0</v>
      </c>
      <c r="L113" s="233">
        <f t="shared" si="38"/>
        <v>3</v>
      </c>
      <c r="M113" s="233">
        <f t="shared" si="38"/>
        <v>1</v>
      </c>
      <c r="N113" s="233">
        <f t="shared" si="38"/>
        <v>4</v>
      </c>
      <c r="O113" s="249">
        <f t="shared" si="38"/>
        <v>10</v>
      </c>
      <c r="P113" s="233">
        <f t="shared" si="38"/>
        <v>2</v>
      </c>
      <c r="Q113" s="233">
        <f t="shared" si="38"/>
        <v>12</v>
      </c>
      <c r="R113" s="249">
        <f t="shared" si="38"/>
        <v>0</v>
      </c>
      <c r="S113" s="233">
        <f t="shared" si="38"/>
        <v>0</v>
      </c>
      <c r="T113" s="233">
        <f t="shared" si="38"/>
        <v>0</v>
      </c>
      <c r="U113" s="249">
        <f t="shared" si="38"/>
        <v>0</v>
      </c>
      <c r="V113" s="233">
        <f t="shared" si="38"/>
        <v>0</v>
      </c>
      <c r="W113" s="233">
        <f t="shared" si="38"/>
        <v>0</v>
      </c>
      <c r="X113" s="249">
        <f>SUM(X92:X112)</f>
        <v>1</v>
      </c>
      <c r="Y113" s="233">
        <f t="shared" si="38"/>
        <v>2</v>
      </c>
      <c r="Z113" s="233">
        <f t="shared" si="38"/>
        <v>3</v>
      </c>
      <c r="AA113" s="249">
        <f>SUM(AA92:AA112)</f>
        <v>58</v>
      </c>
      <c r="AB113" s="250">
        <f>SUM(AB92:AB112)</f>
        <v>30</v>
      </c>
      <c r="AC113" s="257">
        <f>SUM(AC92:AC112)</f>
        <v>88</v>
      </c>
    </row>
    <row r="114" spans="1:29" x14ac:dyDescent="0.2">
      <c r="H114" s="245" t="str">
        <f>IF(F114+G114=0," ",F114+G114)</f>
        <v xml:space="preserve"> </v>
      </c>
      <c r="K114" s="245" t="str">
        <f>IF(I114+J114=0," ",I114+J114)</f>
        <v xml:space="preserve"> </v>
      </c>
      <c r="N114" s="274" t="str">
        <f>IF(L114+M114=0," ",L114+M114)</f>
        <v xml:space="preserve"> </v>
      </c>
      <c r="Q114" s="256" t="str">
        <f>IF(O114+P114=0," ",O114+P114)</f>
        <v xml:space="preserve"> </v>
      </c>
      <c r="R114" s="241"/>
      <c r="U114" s="241"/>
      <c r="W114" s="274" t="str">
        <f>IF(U114+V114=0," ",U114+V114)</f>
        <v xml:space="preserve"> </v>
      </c>
      <c r="Z114" s="245" t="str">
        <f>IF(X114+Y114=0," ",X114+Y114)</f>
        <v xml:space="preserve"> </v>
      </c>
      <c r="AA114" s="241"/>
      <c r="AB114" s="267"/>
    </row>
    <row r="115" spans="1:29" x14ac:dyDescent="0.2">
      <c r="A115" s="251" t="s">
        <v>81</v>
      </c>
      <c r="B115" s="252">
        <v>2201</v>
      </c>
      <c r="C115" s="243">
        <v>4</v>
      </c>
      <c r="D115" s="244">
        <v>3</v>
      </c>
      <c r="E115" s="245">
        <v>7</v>
      </c>
      <c r="F115" s="253"/>
      <c r="G115" s="253">
        <v>2</v>
      </c>
      <c r="H115" s="245">
        <v>2</v>
      </c>
      <c r="I115" s="243"/>
      <c r="J115" s="244"/>
      <c r="N115" s="245"/>
      <c r="O115" s="243"/>
      <c r="P115" s="244">
        <v>1</v>
      </c>
      <c r="Q115" s="245">
        <v>1</v>
      </c>
      <c r="R115" s="241"/>
      <c r="T115" s="245"/>
      <c r="U115" s="253"/>
      <c r="V115" s="253"/>
      <c r="W115" s="245"/>
      <c r="X115" s="243"/>
      <c r="Y115" s="244"/>
      <c r="AA115" s="241">
        <f t="shared" ref="AA115:AB136" si="39">C115+F115+I115+L115+O115+R115+U115+X115</f>
        <v>4</v>
      </c>
      <c r="AB115" s="246">
        <f t="shared" si="39"/>
        <v>6</v>
      </c>
      <c r="AC115" s="245">
        <f t="shared" ref="AC115:AC136" si="40">SUM(AA115:AB115)</f>
        <v>10</v>
      </c>
    </row>
    <row r="116" spans="1:29" x14ac:dyDescent="0.2">
      <c r="A116" s="251" t="s">
        <v>82</v>
      </c>
      <c r="B116" s="252">
        <v>2202</v>
      </c>
      <c r="C116" s="243"/>
      <c r="D116" s="244"/>
      <c r="F116" s="253"/>
      <c r="G116" s="253"/>
      <c r="H116" s="245"/>
      <c r="I116" s="243"/>
      <c r="J116" s="244"/>
      <c r="N116" s="245"/>
      <c r="O116" s="243"/>
      <c r="P116" s="244"/>
      <c r="R116" s="241"/>
      <c r="T116" s="245"/>
      <c r="U116" s="253"/>
      <c r="V116" s="253"/>
      <c r="W116" s="245"/>
      <c r="X116" s="243"/>
      <c r="Y116" s="244"/>
      <c r="AA116" s="241">
        <f t="shared" si="39"/>
        <v>0</v>
      </c>
      <c r="AB116" s="246">
        <f t="shared" si="39"/>
        <v>0</v>
      </c>
      <c r="AC116" s="245">
        <f t="shared" si="40"/>
        <v>0</v>
      </c>
    </row>
    <row r="117" spans="1:29" x14ac:dyDescent="0.2">
      <c r="A117" s="251" t="s">
        <v>83</v>
      </c>
      <c r="B117" s="252" t="s">
        <v>385</v>
      </c>
      <c r="C117" s="243">
        <v>6</v>
      </c>
      <c r="D117" s="244">
        <v>2</v>
      </c>
      <c r="E117" s="245">
        <v>8</v>
      </c>
      <c r="F117" s="253"/>
      <c r="G117" s="253"/>
      <c r="H117" s="245"/>
      <c r="I117" s="243"/>
      <c r="J117" s="244"/>
      <c r="N117" s="245"/>
      <c r="O117" s="243"/>
      <c r="P117" s="244"/>
      <c r="R117" s="241"/>
      <c r="T117" s="245"/>
      <c r="U117" s="253"/>
      <c r="V117" s="253">
        <v>1</v>
      </c>
      <c r="W117" s="245">
        <v>1</v>
      </c>
      <c r="X117" s="243"/>
      <c r="Y117" s="244"/>
      <c r="AA117" s="241">
        <f t="shared" si="39"/>
        <v>6</v>
      </c>
      <c r="AB117" s="246">
        <f t="shared" si="39"/>
        <v>3</v>
      </c>
      <c r="AC117" s="245">
        <f t="shared" si="40"/>
        <v>9</v>
      </c>
    </row>
    <row r="118" spans="1:29" x14ac:dyDescent="0.2">
      <c r="A118" s="251" t="s">
        <v>247</v>
      </c>
      <c r="B118" s="252">
        <v>2239</v>
      </c>
      <c r="C118" s="243">
        <v>9</v>
      </c>
      <c r="D118" s="244">
        <v>3</v>
      </c>
      <c r="E118" s="245">
        <v>12</v>
      </c>
      <c r="F118" s="253"/>
      <c r="G118" s="253">
        <v>1</v>
      </c>
      <c r="H118" s="245">
        <v>1</v>
      </c>
      <c r="I118" s="243"/>
      <c r="J118" s="244"/>
      <c r="N118" s="245"/>
      <c r="O118" s="243">
        <v>1</v>
      </c>
      <c r="P118" s="244"/>
      <c r="Q118" s="245">
        <v>1</v>
      </c>
      <c r="R118" s="241"/>
      <c r="T118" s="245"/>
      <c r="U118" s="253"/>
      <c r="V118" s="253"/>
      <c r="W118" s="245"/>
      <c r="X118" s="243"/>
      <c r="Y118" s="244"/>
      <c r="AA118" s="241">
        <f t="shared" si="39"/>
        <v>10</v>
      </c>
      <c r="AB118" s="246">
        <f t="shared" si="39"/>
        <v>4</v>
      </c>
      <c r="AC118" s="245">
        <f t="shared" si="40"/>
        <v>14</v>
      </c>
    </row>
    <row r="119" spans="1:29" x14ac:dyDescent="0.2">
      <c r="A119" s="251" t="s">
        <v>84</v>
      </c>
      <c r="B119" s="252">
        <v>2240</v>
      </c>
      <c r="C119" s="243">
        <v>7</v>
      </c>
      <c r="D119" s="244">
        <v>3</v>
      </c>
      <c r="E119" s="245">
        <v>10</v>
      </c>
      <c r="F119" s="253">
        <v>1</v>
      </c>
      <c r="G119" s="253"/>
      <c r="H119" s="245">
        <v>1</v>
      </c>
      <c r="I119" s="243"/>
      <c r="J119" s="244"/>
      <c r="N119" s="245"/>
      <c r="O119" s="243"/>
      <c r="P119" s="244"/>
      <c r="R119" s="241"/>
      <c r="T119" s="245"/>
      <c r="U119" s="253"/>
      <c r="V119" s="253"/>
      <c r="W119" s="245"/>
      <c r="X119" s="243"/>
      <c r="Y119" s="244"/>
      <c r="AA119" s="241">
        <f t="shared" si="39"/>
        <v>8</v>
      </c>
      <c r="AB119" s="246">
        <f t="shared" si="39"/>
        <v>3</v>
      </c>
      <c r="AC119" s="245">
        <f t="shared" si="40"/>
        <v>11</v>
      </c>
    </row>
    <row r="120" spans="1:29" x14ac:dyDescent="0.2">
      <c r="A120" s="251" t="s">
        <v>248</v>
      </c>
      <c r="B120" s="252">
        <v>2244</v>
      </c>
      <c r="C120" s="243">
        <v>1</v>
      </c>
      <c r="D120" s="244">
        <v>2</v>
      </c>
      <c r="E120" s="245">
        <v>3</v>
      </c>
      <c r="F120" s="253">
        <v>1</v>
      </c>
      <c r="G120" s="253"/>
      <c r="H120" s="245">
        <v>1</v>
      </c>
      <c r="I120" s="243"/>
      <c r="J120" s="244"/>
      <c r="L120" s="241">
        <v>1</v>
      </c>
      <c r="N120" s="245">
        <v>1</v>
      </c>
      <c r="O120" s="243"/>
      <c r="P120" s="244"/>
      <c r="R120" s="241"/>
      <c r="T120" s="245"/>
      <c r="U120" s="253"/>
      <c r="V120" s="253"/>
      <c r="W120" s="245"/>
      <c r="X120" s="243"/>
      <c r="Y120" s="244"/>
      <c r="AA120" s="241">
        <f t="shared" si="39"/>
        <v>3</v>
      </c>
      <c r="AB120" s="246">
        <f t="shared" si="39"/>
        <v>2</v>
      </c>
      <c r="AC120" s="245">
        <f t="shared" si="40"/>
        <v>5</v>
      </c>
    </row>
    <row r="121" spans="1:29" x14ac:dyDescent="0.2">
      <c r="A121" s="251" t="s">
        <v>85</v>
      </c>
      <c r="B121" s="252">
        <v>2245</v>
      </c>
      <c r="C121" s="243"/>
      <c r="D121" s="244"/>
      <c r="F121" s="253"/>
      <c r="G121" s="253"/>
      <c r="H121" s="245"/>
      <c r="I121" s="243"/>
      <c r="J121" s="244"/>
      <c r="N121" s="245"/>
      <c r="O121" s="243"/>
      <c r="P121" s="244"/>
      <c r="R121" s="241"/>
      <c r="T121" s="245"/>
      <c r="U121" s="253">
        <v>1</v>
      </c>
      <c r="V121" s="253"/>
      <c r="W121" s="245">
        <v>1</v>
      </c>
      <c r="X121" s="243"/>
      <c r="Y121" s="244"/>
      <c r="AA121" s="241">
        <f t="shared" si="39"/>
        <v>1</v>
      </c>
      <c r="AB121" s="246">
        <f t="shared" si="39"/>
        <v>0</v>
      </c>
      <c r="AC121" s="245">
        <f t="shared" si="40"/>
        <v>1</v>
      </c>
    </row>
    <row r="122" spans="1:29" x14ac:dyDescent="0.2">
      <c r="A122" s="251" t="s">
        <v>382</v>
      </c>
      <c r="B122" s="252">
        <v>2246</v>
      </c>
      <c r="C122" s="243">
        <v>2</v>
      </c>
      <c r="D122" s="244"/>
      <c r="E122" s="245">
        <v>2</v>
      </c>
      <c r="F122" s="253"/>
      <c r="G122" s="253"/>
      <c r="H122" s="245"/>
      <c r="I122" s="243"/>
      <c r="J122" s="244"/>
      <c r="N122" s="245"/>
      <c r="O122" s="243"/>
      <c r="P122" s="244"/>
      <c r="R122" s="241"/>
      <c r="T122" s="245"/>
      <c r="U122" s="253"/>
      <c r="V122" s="253"/>
      <c r="W122" s="245"/>
      <c r="X122" s="243"/>
      <c r="Y122" s="244"/>
      <c r="AA122" s="241">
        <f t="shared" ref="AA122" si="41">C122+F122+I122+L122+O122+R122+U122+X122</f>
        <v>2</v>
      </c>
      <c r="AB122" s="246">
        <f t="shared" ref="AB122" si="42">D122+G122+J122+M122+P122+S122+V122+Y122</f>
        <v>0</v>
      </c>
      <c r="AC122" s="245">
        <f t="shared" ref="AC122" si="43">SUM(AA122:AB122)</f>
        <v>2</v>
      </c>
    </row>
    <row r="123" spans="1:29" hidden="1" x14ac:dyDescent="0.2">
      <c r="A123" s="251" t="s">
        <v>249</v>
      </c>
      <c r="B123" s="252">
        <v>2250</v>
      </c>
      <c r="C123" s="243"/>
      <c r="D123" s="244"/>
      <c r="F123" s="253"/>
      <c r="G123" s="253"/>
      <c r="H123" s="245"/>
      <c r="I123" s="243"/>
      <c r="J123" s="244"/>
      <c r="N123" s="245"/>
      <c r="O123" s="243"/>
      <c r="P123" s="244"/>
      <c r="R123" s="241"/>
      <c r="T123" s="245"/>
      <c r="U123" s="253"/>
      <c r="V123" s="253"/>
      <c r="W123" s="245"/>
      <c r="X123" s="243"/>
      <c r="Y123" s="244"/>
      <c r="AA123" s="241">
        <f t="shared" si="39"/>
        <v>0</v>
      </c>
      <c r="AB123" s="246">
        <f t="shared" si="39"/>
        <v>0</v>
      </c>
      <c r="AC123" s="245">
        <f t="shared" si="40"/>
        <v>0</v>
      </c>
    </row>
    <row r="124" spans="1:29" x14ac:dyDescent="0.2">
      <c r="A124" s="251" t="s">
        <v>250</v>
      </c>
      <c r="B124" s="252">
        <v>2264</v>
      </c>
      <c r="C124" s="243">
        <v>4</v>
      </c>
      <c r="D124" s="244">
        <v>13</v>
      </c>
      <c r="E124" s="245">
        <v>17</v>
      </c>
      <c r="F124" s="253">
        <v>1</v>
      </c>
      <c r="G124" s="253"/>
      <c r="H124" s="245">
        <v>1</v>
      </c>
      <c r="I124" s="243"/>
      <c r="J124" s="244"/>
      <c r="N124" s="245"/>
      <c r="O124" s="243"/>
      <c r="P124" s="244">
        <v>1</v>
      </c>
      <c r="Q124" s="245">
        <v>1</v>
      </c>
      <c r="R124" s="241"/>
      <c r="T124" s="245"/>
      <c r="U124" s="253">
        <v>1</v>
      </c>
      <c r="V124" s="253"/>
      <c r="W124" s="245">
        <v>1</v>
      </c>
      <c r="X124" s="243"/>
      <c r="Y124" s="244"/>
      <c r="AA124" s="241">
        <f t="shared" si="39"/>
        <v>6</v>
      </c>
      <c r="AB124" s="246">
        <f t="shared" si="39"/>
        <v>14</v>
      </c>
      <c r="AC124" s="245">
        <f t="shared" si="40"/>
        <v>20</v>
      </c>
    </row>
    <row r="125" spans="1:29" x14ac:dyDescent="0.2">
      <c r="A125" s="251" t="s">
        <v>86</v>
      </c>
      <c r="B125" s="252">
        <v>2265</v>
      </c>
      <c r="C125" s="243">
        <v>3</v>
      </c>
      <c r="D125" s="244">
        <v>5</v>
      </c>
      <c r="E125" s="245">
        <v>8</v>
      </c>
      <c r="F125" s="253"/>
      <c r="G125" s="253"/>
      <c r="H125" s="245"/>
      <c r="I125" s="243"/>
      <c r="J125" s="244"/>
      <c r="M125" s="251">
        <v>2</v>
      </c>
      <c r="N125" s="245">
        <v>2</v>
      </c>
      <c r="O125" s="243"/>
      <c r="P125" s="244"/>
      <c r="R125" s="241"/>
      <c r="T125" s="245"/>
      <c r="U125" s="253"/>
      <c r="V125" s="253"/>
      <c r="W125" s="245"/>
      <c r="X125" s="243"/>
      <c r="Y125" s="244">
        <v>1</v>
      </c>
      <c r="Z125" s="245">
        <v>1</v>
      </c>
      <c r="AA125" s="241">
        <f t="shared" si="39"/>
        <v>3</v>
      </c>
      <c r="AB125" s="246">
        <f t="shared" si="39"/>
        <v>8</v>
      </c>
      <c r="AC125" s="245">
        <f t="shared" si="40"/>
        <v>11</v>
      </c>
    </row>
    <row r="126" spans="1:29" x14ac:dyDescent="0.2">
      <c r="A126" s="251" t="s">
        <v>87</v>
      </c>
      <c r="B126" s="252">
        <v>2270</v>
      </c>
      <c r="C126" s="243">
        <v>5</v>
      </c>
      <c r="D126" s="244">
        <v>3</v>
      </c>
      <c r="E126" s="245">
        <v>8</v>
      </c>
      <c r="F126" s="253"/>
      <c r="G126" s="253"/>
      <c r="H126" s="245"/>
      <c r="I126" s="243"/>
      <c r="J126" s="244"/>
      <c r="N126" s="245"/>
      <c r="O126" s="243">
        <v>1</v>
      </c>
      <c r="P126" s="244"/>
      <c r="Q126" s="245">
        <v>1</v>
      </c>
      <c r="R126" s="241"/>
      <c r="T126" s="245"/>
      <c r="U126" s="253"/>
      <c r="V126" s="253"/>
      <c r="W126" s="245"/>
      <c r="X126" s="243"/>
      <c r="Y126" s="244"/>
      <c r="AA126" s="241">
        <f t="shared" si="39"/>
        <v>6</v>
      </c>
      <c r="AB126" s="246">
        <f t="shared" si="39"/>
        <v>3</v>
      </c>
      <c r="AC126" s="245">
        <f t="shared" si="40"/>
        <v>9</v>
      </c>
    </row>
    <row r="127" spans="1:29" x14ac:dyDescent="0.2">
      <c r="A127" s="251" t="s">
        <v>88</v>
      </c>
      <c r="B127" s="252">
        <v>2272</v>
      </c>
      <c r="C127" s="243">
        <v>7</v>
      </c>
      <c r="D127" s="244">
        <v>3</v>
      </c>
      <c r="E127" s="245">
        <v>10</v>
      </c>
      <c r="F127" s="253"/>
      <c r="G127" s="253"/>
      <c r="H127" s="245"/>
      <c r="I127" s="243"/>
      <c r="J127" s="244"/>
      <c r="N127" s="245"/>
      <c r="O127" s="243"/>
      <c r="P127" s="244"/>
      <c r="R127" s="241"/>
      <c r="T127" s="245"/>
      <c r="U127" s="253"/>
      <c r="V127" s="253"/>
      <c r="W127" s="245"/>
      <c r="X127" s="243"/>
      <c r="Y127" s="244"/>
      <c r="AA127" s="241">
        <f t="shared" si="39"/>
        <v>7</v>
      </c>
      <c r="AB127" s="246">
        <f t="shared" si="39"/>
        <v>3</v>
      </c>
      <c r="AC127" s="245">
        <f t="shared" si="40"/>
        <v>10</v>
      </c>
    </row>
    <row r="128" spans="1:29" hidden="1" x14ac:dyDescent="0.2">
      <c r="A128" s="251" t="s">
        <v>89</v>
      </c>
      <c r="B128" s="252">
        <v>2275</v>
      </c>
      <c r="H128" s="245"/>
      <c r="N128" s="245"/>
      <c r="R128" s="241"/>
      <c r="T128" s="245"/>
      <c r="W128" s="245"/>
      <c r="AA128" s="241">
        <f t="shared" si="39"/>
        <v>0</v>
      </c>
      <c r="AB128" s="246">
        <f t="shared" si="39"/>
        <v>0</v>
      </c>
      <c r="AC128" s="245">
        <f t="shared" si="40"/>
        <v>0</v>
      </c>
    </row>
    <row r="129" spans="1:29" x14ac:dyDescent="0.2">
      <c r="A129" s="251" t="s">
        <v>90</v>
      </c>
      <c r="B129" s="252">
        <v>2278</v>
      </c>
      <c r="D129" s="246">
        <v>5</v>
      </c>
      <c r="E129" s="245">
        <v>5</v>
      </c>
      <c r="H129" s="245"/>
      <c r="L129" s="241">
        <v>1</v>
      </c>
      <c r="N129" s="245">
        <v>1</v>
      </c>
      <c r="R129" s="241"/>
      <c r="T129" s="245"/>
      <c r="W129" s="245"/>
      <c r="AA129" s="241">
        <f t="shared" si="39"/>
        <v>1</v>
      </c>
      <c r="AB129" s="246">
        <f t="shared" si="39"/>
        <v>5</v>
      </c>
      <c r="AC129" s="245">
        <f t="shared" si="40"/>
        <v>6</v>
      </c>
    </row>
    <row r="130" spans="1:29" x14ac:dyDescent="0.2">
      <c r="A130" s="251" t="s">
        <v>91</v>
      </c>
      <c r="B130" s="252">
        <v>2279</v>
      </c>
      <c r="C130" s="241">
        <v>2</v>
      </c>
      <c r="E130" s="245">
        <v>2</v>
      </c>
      <c r="H130" s="245"/>
      <c r="N130" s="245"/>
      <c r="R130" s="241"/>
      <c r="T130" s="245"/>
      <c r="W130" s="245"/>
      <c r="AA130" s="241">
        <f t="shared" si="39"/>
        <v>2</v>
      </c>
      <c r="AB130" s="246">
        <f t="shared" si="39"/>
        <v>0</v>
      </c>
      <c r="AC130" s="245">
        <f t="shared" si="40"/>
        <v>2</v>
      </c>
    </row>
    <row r="131" spans="1:29" x14ac:dyDescent="0.2">
      <c r="A131" s="251" t="s">
        <v>251</v>
      </c>
      <c r="B131" s="252">
        <v>2359</v>
      </c>
      <c r="C131" s="241">
        <v>11</v>
      </c>
      <c r="D131" s="246">
        <v>7</v>
      </c>
      <c r="E131" s="245">
        <v>18</v>
      </c>
      <c r="F131" s="251">
        <v>3</v>
      </c>
      <c r="G131" s="251">
        <v>2</v>
      </c>
      <c r="H131" s="245">
        <v>5</v>
      </c>
      <c r="N131" s="245"/>
      <c r="O131" s="241">
        <v>1</v>
      </c>
      <c r="Q131" s="245">
        <v>1</v>
      </c>
      <c r="R131" s="241"/>
      <c r="T131" s="245"/>
      <c r="W131" s="245"/>
      <c r="AA131" s="241">
        <f t="shared" si="39"/>
        <v>15</v>
      </c>
      <c r="AB131" s="246">
        <f t="shared" si="39"/>
        <v>9</v>
      </c>
      <c r="AC131" s="245">
        <f t="shared" si="40"/>
        <v>24</v>
      </c>
    </row>
    <row r="132" spans="1:29" hidden="1" x14ac:dyDescent="0.2">
      <c r="A132" s="251" t="s">
        <v>252</v>
      </c>
      <c r="B132" s="252">
        <v>2360</v>
      </c>
      <c r="H132" s="245"/>
      <c r="N132" s="245"/>
      <c r="R132" s="241"/>
      <c r="T132" s="245"/>
      <c r="W132" s="245"/>
      <c r="AA132" s="241">
        <f t="shared" si="39"/>
        <v>0</v>
      </c>
      <c r="AB132" s="246">
        <f t="shared" si="39"/>
        <v>0</v>
      </c>
      <c r="AC132" s="245">
        <f t="shared" si="40"/>
        <v>0</v>
      </c>
    </row>
    <row r="133" spans="1:29" ht="13.5" thickBot="1" x14ac:dyDescent="0.25">
      <c r="A133" s="251" t="s">
        <v>253</v>
      </c>
      <c r="B133" s="252">
        <v>2361</v>
      </c>
      <c r="C133" s="241">
        <v>12</v>
      </c>
      <c r="D133" s="246">
        <v>15</v>
      </c>
      <c r="E133" s="245">
        <v>27</v>
      </c>
      <c r="F133" s="251">
        <v>1</v>
      </c>
      <c r="H133" s="245">
        <v>1</v>
      </c>
      <c r="N133" s="245"/>
      <c r="P133" s="246">
        <v>1</v>
      </c>
      <c r="Q133" s="245">
        <v>1</v>
      </c>
      <c r="R133" s="241"/>
      <c r="T133" s="245"/>
      <c r="W133" s="245"/>
      <c r="AA133" s="241">
        <f t="shared" si="39"/>
        <v>13</v>
      </c>
      <c r="AB133" s="246">
        <f t="shared" si="39"/>
        <v>16</v>
      </c>
      <c r="AC133" s="245">
        <f t="shared" si="40"/>
        <v>29</v>
      </c>
    </row>
    <row r="134" spans="1:29" hidden="1" x14ac:dyDescent="0.2">
      <c r="A134" s="251" t="s">
        <v>254</v>
      </c>
      <c r="B134" s="252">
        <v>2362</v>
      </c>
      <c r="H134" s="245"/>
      <c r="N134" s="245"/>
      <c r="R134" s="241"/>
      <c r="T134" s="245"/>
      <c r="W134" s="245"/>
      <c r="AA134" s="241">
        <f t="shared" si="39"/>
        <v>0</v>
      </c>
      <c r="AB134" s="246">
        <f t="shared" si="39"/>
        <v>0</v>
      </c>
      <c r="AC134" s="245">
        <f t="shared" si="40"/>
        <v>0</v>
      </c>
    </row>
    <row r="135" spans="1:29" hidden="1" x14ac:dyDescent="0.2">
      <c r="A135" s="251" t="s">
        <v>268</v>
      </c>
      <c r="B135" s="252">
        <v>2363</v>
      </c>
      <c r="H135" s="256"/>
      <c r="K135" s="256"/>
      <c r="N135" s="256"/>
      <c r="Q135" s="256"/>
      <c r="R135" s="241"/>
      <c r="T135" s="245"/>
      <c r="W135" s="256"/>
      <c r="Z135" s="256"/>
      <c r="AA135" s="241">
        <f t="shared" si="39"/>
        <v>0</v>
      </c>
      <c r="AB135" s="246">
        <f t="shared" si="39"/>
        <v>0</v>
      </c>
      <c r="AC135" s="245">
        <f t="shared" si="40"/>
        <v>0</v>
      </c>
    </row>
    <row r="136" spans="1:29" ht="13.5" hidden="1" thickBot="1" x14ac:dyDescent="0.25">
      <c r="A136" s="251" t="s">
        <v>269</v>
      </c>
      <c r="B136" s="252">
        <v>2364</v>
      </c>
      <c r="E136" s="271"/>
      <c r="H136" s="256"/>
      <c r="K136" s="256"/>
      <c r="N136" s="256"/>
      <c r="Q136" s="256"/>
      <c r="R136" s="241"/>
      <c r="T136" s="245"/>
      <c r="W136" s="256"/>
      <c r="Z136" s="256"/>
      <c r="AA136" s="241">
        <f t="shared" si="39"/>
        <v>0</v>
      </c>
      <c r="AB136" s="246">
        <f t="shared" si="39"/>
        <v>0</v>
      </c>
      <c r="AC136" s="245">
        <f t="shared" si="40"/>
        <v>0</v>
      </c>
    </row>
    <row r="137" spans="1:29" s="272" customFormat="1" ht="13.5" thickBot="1" x14ac:dyDescent="0.25">
      <c r="A137" s="233" t="s">
        <v>92</v>
      </c>
      <c r="B137" s="234"/>
      <c r="C137" s="249">
        <f>SUM(C115:C136)</f>
        <v>73</v>
      </c>
      <c r="D137" s="233">
        <f>SUM(D115:D136)</f>
        <v>64</v>
      </c>
      <c r="E137" s="233">
        <f t="shared" si="29"/>
        <v>137</v>
      </c>
      <c r="F137" s="249">
        <f>SUM(F115:F136)</f>
        <v>7</v>
      </c>
      <c r="G137" s="233">
        <f>SUM(G115:G136)</f>
        <v>5</v>
      </c>
      <c r="H137" s="233">
        <f>SUBTOTAL(9,H115:H136)</f>
        <v>12</v>
      </c>
      <c r="I137" s="249">
        <f>SUM(I115:I136)</f>
        <v>0</v>
      </c>
      <c r="J137" s="233">
        <f>SUM(J115:J136)</f>
        <v>0</v>
      </c>
      <c r="K137" s="233">
        <f>SUBTOTAL(9,K115:K136)</f>
        <v>0</v>
      </c>
      <c r="L137" s="249">
        <f>SUM(L115:L136)</f>
        <v>2</v>
      </c>
      <c r="M137" s="233">
        <f>SUM(M115:M136)</f>
        <v>2</v>
      </c>
      <c r="N137" s="233">
        <f>SUBTOTAL(9,N115:N136)</f>
        <v>4</v>
      </c>
      <c r="O137" s="249">
        <f>SUM(O115:O136)</f>
        <v>3</v>
      </c>
      <c r="P137" s="233">
        <f>SUM(P115:P136)</f>
        <v>3</v>
      </c>
      <c r="Q137" s="233">
        <f>SUBTOTAL(9,Q115:Q136)</f>
        <v>6</v>
      </c>
      <c r="R137" s="249">
        <f>SUM(R115:R136)</f>
        <v>0</v>
      </c>
      <c r="S137" s="233">
        <f>SUM(S115:S136)</f>
        <v>0</v>
      </c>
      <c r="T137" s="233">
        <f>SUBTOTAL(9,T115:T136)</f>
        <v>0</v>
      </c>
      <c r="U137" s="233">
        <f>SUM(U115:U136)</f>
        <v>2</v>
      </c>
      <c r="V137" s="233">
        <f>SUM(V115:V136)</f>
        <v>1</v>
      </c>
      <c r="W137" s="233">
        <f>SUBTOTAL(9,W115:W136)</f>
        <v>3</v>
      </c>
      <c r="X137" s="249">
        <f>SUM(X115:X136)</f>
        <v>0</v>
      </c>
      <c r="Y137" s="233">
        <f>SUM(Y115:Y136)</f>
        <v>1</v>
      </c>
      <c r="Z137" s="233">
        <f>SUBTOTAL(9,Z115:Z136)</f>
        <v>1</v>
      </c>
      <c r="AA137" s="249">
        <f>SUM(AA115:AA136)</f>
        <v>87</v>
      </c>
      <c r="AB137" s="233">
        <f>SUM(AB115:AB136)</f>
        <v>76</v>
      </c>
      <c r="AC137" s="237">
        <f>SUBTOTAL(9,AC115:AC136)</f>
        <v>163</v>
      </c>
    </row>
    <row r="138" spans="1:29" x14ac:dyDescent="0.2">
      <c r="H138" s="245"/>
      <c r="Q138" s="256"/>
      <c r="R138" s="263"/>
      <c r="S138" s="256"/>
      <c r="T138" s="245"/>
      <c r="AA138" s="241"/>
      <c r="AB138" s="267"/>
      <c r="AC138" s="277"/>
    </row>
    <row r="139" spans="1:29" x14ac:dyDescent="0.2">
      <c r="A139" s="251" t="s">
        <v>93</v>
      </c>
      <c r="B139" s="252">
        <v>2209</v>
      </c>
      <c r="C139" s="243">
        <v>9</v>
      </c>
      <c r="D139" s="244">
        <v>1</v>
      </c>
      <c r="E139" s="245">
        <v>10</v>
      </c>
      <c r="F139" s="253">
        <v>1</v>
      </c>
      <c r="G139" s="253"/>
      <c r="H139" s="245">
        <v>1</v>
      </c>
      <c r="I139" s="243"/>
      <c r="J139" s="244"/>
      <c r="N139" s="245"/>
      <c r="O139" s="243"/>
      <c r="P139" s="244"/>
      <c r="R139" s="241"/>
      <c r="T139" s="245"/>
      <c r="U139" s="253"/>
      <c r="V139" s="253"/>
      <c r="W139" s="245"/>
      <c r="X139" s="243"/>
      <c r="Y139" s="244"/>
      <c r="AA139" s="241">
        <f t="shared" ref="AA139:AB140" si="44">C139+F139+I139+L139+O139+R139+U139+X139</f>
        <v>10</v>
      </c>
      <c r="AB139" s="267">
        <f t="shared" si="44"/>
        <v>1</v>
      </c>
      <c r="AC139" s="245">
        <f t="shared" ref="AC139:AC140" si="45">SUM(AA139:AB139)</f>
        <v>11</v>
      </c>
    </row>
    <row r="140" spans="1:29" x14ac:dyDescent="0.2">
      <c r="A140" s="251" t="s">
        <v>94</v>
      </c>
      <c r="B140" s="252">
        <v>2290</v>
      </c>
      <c r="C140" s="243">
        <v>17</v>
      </c>
      <c r="D140" s="244">
        <v>1</v>
      </c>
      <c r="E140" s="245">
        <v>18</v>
      </c>
      <c r="F140" s="253">
        <v>1</v>
      </c>
      <c r="G140" s="253"/>
      <c r="H140" s="245">
        <v>1</v>
      </c>
      <c r="I140" s="243"/>
      <c r="J140" s="244"/>
      <c r="N140" s="245"/>
      <c r="O140" s="243">
        <v>2</v>
      </c>
      <c r="P140" s="244">
        <v>1</v>
      </c>
      <c r="Q140" s="245">
        <v>3</v>
      </c>
      <c r="R140" s="241"/>
      <c r="T140" s="245"/>
      <c r="U140" s="253"/>
      <c r="V140" s="253"/>
      <c r="W140" s="245"/>
      <c r="X140" s="243"/>
      <c r="Y140" s="244"/>
      <c r="AA140" s="241">
        <f t="shared" si="44"/>
        <v>20</v>
      </c>
      <c r="AB140" s="267">
        <f t="shared" si="44"/>
        <v>2</v>
      </c>
      <c r="AC140" s="245">
        <f t="shared" si="45"/>
        <v>22</v>
      </c>
    </row>
    <row r="141" spans="1:29" x14ac:dyDescent="0.2">
      <c r="A141" s="251" t="s">
        <v>383</v>
      </c>
      <c r="B141" s="252">
        <v>2291</v>
      </c>
      <c r="C141" s="243">
        <v>2</v>
      </c>
      <c r="D141" s="244"/>
      <c r="E141" s="245">
        <v>2</v>
      </c>
      <c r="F141" s="253">
        <v>3</v>
      </c>
      <c r="G141" s="253"/>
      <c r="H141" s="245">
        <v>3</v>
      </c>
      <c r="I141" s="243"/>
      <c r="J141" s="244"/>
      <c r="N141" s="245"/>
      <c r="O141" s="243"/>
      <c r="P141" s="244"/>
      <c r="Q141" s="256"/>
      <c r="R141" s="241"/>
      <c r="T141" s="256"/>
      <c r="U141" s="243"/>
      <c r="V141" s="253"/>
      <c r="W141" s="245"/>
      <c r="X141" s="243"/>
      <c r="Y141" s="244"/>
      <c r="AA141" s="241">
        <f t="shared" ref="AA141:AA143" si="46">C141+F141+I141+L141+O141+R141+U141+X141</f>
        <v>5</v>
      </c>
      <c r="AB141" s="267">
        <f t="shared" ref="AB141:AB143" si="47">D141+G141+J141+M141+P141+S141+V141+Y141</f>
        <v>0</v>
      </c>
      <c r="AC141" s="245">
        <f t="shared" ref="AC141:AC143" si="48">SUM(AA141:AB141)</f>
        <v>5</v>
      </c>
    </row>
    <row r="142" spans="1:29" ht="13.5" thickBot="1" x14ac:dyDescent="0.25">
      <c r="A142" s="251" t="s">
        <v>384</v>
      </c>
      <c r="B142" s="252">
        <v>2293</v>
      </c>
      <c r="C142" s="243">
        <v>3</v>
      </c>
      <c r="D142" s="244"/>
      <c r="E142" s="245">
        <v>3</v>
      </c>
      <c r="F142" s="253">
        <v>2</v>
      </c>
      <c r="G142" s="253">
        <v>1</v>
      </c>
      <c r="H142" s="245">
        <v>3</v>
      </c>
      <c r="I142" s="243"/>
      <c r="J142" s="244"/>
      <c r="N142" s="245"/>
      <c r="O142" s="243"/>
      <c r="P142" s="244">
        <v>1</v>
      </c>
      <c r="Q142" s="256">
        <v>1</v>
      </c>
      <c r="R142" s="241"/>
      <c r="T142" s="256"/>
      <c r="U142" s="248"/>
      <c r="V142" s="253"/>
      <c r="W142" s="245"/>
      <c r="X142" s="243"/>
      <c r="Y142" s="244"/>
      <c r="AA142" s="241">
        <f t="shared" si="46"/>
        <v>5</v>
      </c>
      <c r="AB142" s="267">
        <f t="shared" si="47"/>
        <v>2</v>
      </c>
      <c r="AC142" s="245">
        <f t="shared" si="48"/>
        <v>7</v>
      </c>
    </row>
    <row r="143" spans="1:29" s="272" customFormat="1" ht="13.5" thickBot="1" x14ac:dyDescent="0.25">
      <c r="A143" s="249" t="s">
        <v>95</v>
      </c>
      <c r="B143" s="234"/>
      <c r="C143" s="273">
        <f>SUM(C139:C142)</f>
        <v>31</v>
      </c>
      <c r="D143" s="259">
        <f t="shared" ref="D143:Z143" si="49">SUM(D139:D142)</f>
        <v>2</v>
      </c>
      <c r="E143" s="237">
        <f t="shared" si="49"/>
        <v>33</v>
      </c>
      <c r="F143" s="273">
        <f t="shared" si="49"/>
        <v>7</v>
      </c>
      <c r="G143" s="259">
        <f t="shared" si="49"/>
        <v>1</v>
      </c>
      <c r="H143" s="237">
        <f t="shared" si="49"/>
        <v>8</v>
      </c>
      <c r="I143" s="273">
        <f t="shared" si="49"/>
        <v>0</v>
      </c>
      <c r="J143" s="269">
        <f t="shared" si="49"/>
        <v>0</v>
      </c>
      <c r="K143" s="237">
        <f t="shared" si="49"/>
        <v>0</v>
      </c>
      <c r="L143" s="268">
        <f t="shared" si="49"/>
        <v>0</v>
      </c>
      <c r="M143" s="269">
        <f t="shared" si="49"/>
        <v>0</v>
      </c>
      <c r="N143" s="237">
        <f t="shared" si="49"/>
        <v>0</v>
      </c>
      <c r="O143" s="268">
        <f t="shared" si="49"/>
        <v>2</v>
      </c>
      <c r="P143" s="269">
        <f t="shared" si="49"/>
        <v>2</v>
      </c>
      <c r="Q143" s="233">
        <f t="shared" si="49"/>
        <v>4</v>
      </c>
      <c r="R143" s="268">
        <f t="shared" si="49"/>
        <v>0</v>
      </c>
      <c r="S143" s="269">
        <f t="shared" si="49"/>
        <v>0</v>
      </c>
      <c r="T143" s="233">
        <f t="shared" si="49"/>
        <v>0</v>
      </c>
      <c r="U143" s="268">
        <f t="shared" si="49"/>
        <v>0</v>
      </c>
      <c r="V143" s="269">
        <f t="shared" si="49"/>
        <v>0</v>
      </c>
      <c r="W143" s="237">
        <f t="shared" si="49"/>
        <v>0</v>
      </c>
      <c r="X143" s="268">
        <f t="shared" si="49"/>
        <v>0</v>
      </c>
      <c r="Y143" s="269">
        <f t="shared" si="49"/>
        <v>0</v>
      </c>
      <c r="Z143" s="237">
        <f t="shared" si="49"/>
        <v>0</v>
      </c>
      <c r="AA143" s="268">
        <f t="shared" si="46"/>
        <v>40</v>
      </c>
      <c r="AB143" s="269">
        <f t="shared" si="47"/>
        <v>5</v>
      </c>
      <c r="AC143" s="237">
        <f t="shared" si="48"/>
        <v>45</v>
      </c>
    </row>
    <row r="144" spans="1:29" s="272" customFormat="1" x14ac:dyDescent="0.2">
      <c r="A144" s="256"/>
      <c r="B144" s="242"/>
      <c r="C144" s="290"/>
      <c r="D144" s="291"/>
      <c r="E144" s="245"/>
      <c r="F144" s="291"/>
      <c r="G144" s="291"/>
      <c r="H144" s="245"/>
      <c r="I144" s="290"/>
      <c r="J144" s="291"/>
      <c r="K144" s="245"/>
      <c r="L144" s="263"/>
      <c r="M144" s="256"/>
      <c r="N144" s="256"/>
      <c r="O144" s="290"/>
      <c r="P144" s="291"/>
      <c r="Q144" s="256"/>
      <c r="R144" s="263"/>
      <c r="S144" s="256"/>
      <c r="T144" s="245"/>
      <c r="U144" s="291"/>
      <c r="V144" s="291"/>
      <c r="W144" s="256"/>
      <c r="X144" s="290"/>
      <c r="Y144" s="291"/>
      <c r="Z144" s="245"/>
      <c r="AA144" s="263"/>
      <c r="AB144" s="276"/>
      <c r="AC144" s="277"/>
    </row>
    <row r="145" spans="1:29" hidden="1" x14ac:dyDescent="0.2">
      <c r="A145" s="251" t="s">
        <v>276</v>
      </c>
      <c r="B145" s="252">
        <v>2212</v>
      </c>
      <c r="C145" s="243"/>
      <c r="D145" s="244"/>
      <c r="F145" s="253"/>
      <c r="G145" s="253"/>
      <c r="H145" s="245"/>
      <c r="I145" s="243"/>
      <c r="J145" s="244"/>
      <c r="N145" s="245"/>
      <c r="O145" s="243"/>
      <c r="P145" s="244"/>
      <c r="R145" s="241"/>
      <c r="T145" s="245"/>
      <c r="U145" s="253"/>
      <c r="V145" s="253"/>
      <c r="W145" s="245"/>
      <c r="X145" s="243"/>
      <c r="Y145" s="244"/>
      <c r="AA145" s="241">
        <f t="shared" ref="AA145:AB153" si="50">C145+F145+I145+L145+O145+R145+U145+X145</f>
        <v>0</v>
      </c>
      <c r="AB145" s="246">
        <f t="shared" si="50"/>
        <v>0</v>
      </c>
      <c r="AC145" s="245">
        <f t="shared" ref="AC145:AC153" si="51">SUM(AA145:AB145)</f>
        <v>0</v>
      </c>
    </row>
    <row r="146" spans="1:29" hidden="1" x14ac:dyDescent="0.2">
      <c r="A146" s="251" t="s">
        <v>96</v>
      </c>
      <c r="B146" s="252">
        <v>2214</v>
      </c>
      <c r="C146" s="243"/>
      <c r="D146" s="244"/>
      <c r="F146" s="253"/>
      <c r="G146" s="253"/>
      <c r="H146" s="245"/>
      <c r="I146" s="243"/>
      <c r="J146" s="244"/>
      <c r="N146" s="245"/>
      <c r="O146" s="243"/>
      <c r="P146" s="244"/>
      <c r="R146" s="241"/>
      <c r="T146" s="245"/>
      <c r="U146" s="253"/>
      <c r="V146" s="253"/>
      <c r="W146" s="245"/>
      <c r="X146" s="243"/>
      <c r="Y146" s="244"/>
      <c r="AA146" s="241">
        <f t="shared" si="50"/>
        <v>0</v>
      </c>
      <c r="AB146" s="246">
        <f t="shared" si="50"/>
        <v>0</v>
      </c>
      <c r="AC146" s="245">
        <f t="shared" si="51"/>
        <v>0</v>
      </c>
    </row>
    <row r="147" spans="1:29" x14ac:dyDescent="0.2">
      <c r="A147" s="251" t="s">
        <v>97</v>
      </c>
      <c r="B147" s="252">
        <v>2282</v>
      </c>
      <c r="C147" s="243">
        <v>8</v>
      </c>
      <c r="D147" s="244">
        <v>6</v>
      </c>
      <c r="E147" s="245">
        <v>14</v>
      </c>
      <c r="F147" s="253">
        <v>2</v>
      </c>
      <c r="G147" s="253">
        <v>1</v>
      </c>
      <c r="H147" s="245">
        <v>3</v>
      </c>
      <c r="I147" s="243"/>
      <c r="J147" s="244"/>
      <c r="N147" s="245"/>
      <c r="O147" s="243">
        <v>1</v>
      </c>
      <c r="P147" s="244"/>
      <c r="Q147" s="245">
        <v>1</v>
      </c>
      <c r="R147" s="241"/>
      <c r="T147" s="245"/>
      <c r="U147" s="253"/>
      <c r="V147" s="253"/>
      <c r="W147" s="245"/>
      <c r="X147" s="243"/>
      <c r="Y147" s="244"/>
      <c r="AA147" s="241">
        <f t="shared" si="50"/>
        <v>11</v>
      </c>
      <c r="AB147" s="246">
        <f t="shared" si="50"/>
        <v>7</v>
      </c>
      <c r="AC147" s="245">
        <f t="shared" si="51"/>
        <v>18</v>
      </c>
    </row>
    <row r="148" spans="1:29" x14ac:dyDescent="0.2">
      <c r="A148" s="251" t="s">
        <v>98</v>
      </c>
      <c r="B148" s="252">
        <v>2283</v>
      </c>
      <c r="C148" s="243">
        <v>8</v>
      </c>
      <c r="D148" s="244">
        <v>6</v>
      </c>
      <c r="E148" s="245">
        <v>14</v>
      </c>
      <c r="F148" s="253">
        <v>3</v>
      </c>
      <c r="G148" s="253">
        <v>1</v>
      </c>
      <c r="H148" s="245">
        <v>4</v>
      </c>
      <c r="I148" s="243">
        <v>1</v>
      </c>
      <c r="J148" s="244"/>
      <c r="K148" s="245">
        <v>1</v>
      </c>
      <c r="M148" s="251">
        <v>1</v>
      </c>
      <c r="N148" s="245">
        <v>1</v>
      </c>
      <c r="O148" s="243"/>
      <c r="P148" s="244"/>
      <c r="R148" s="241"/>
      <c r="T148" s="245"/>
      <c r="U148" s="253"/>
      <c r="V148" s="253"/>
      <c r="W148" s="245"/>
      <c r="X148" s="243">
        <v>2</v>
      </c>
      <c r="Y148" s="244">
        <v>1</v>
      </c>
      <c r="Z148" s="245">
        <v>3</v>
      </c>
      <c r="AA148" s="241">
        <f t="shared" si="50"/>
        <v>14</v>
      </c>
      <c r="AB148" s="246">
        <f t="shared" si="50"/>
        <v>9</v>
      </c>
      <c r="AC148" s="245">
        <f t="shared" si="51"/>
        <v>23</v>
      </c>
    </row>
    <row r="149" spans="1:29" x14ac:dyDescent="0.2">
      <c r="A149" s="251" t="s">
        <v>99</v>
      </c>
      <c r="B149" s="252">
        <v>2284</v>
      </c>
      <c r="C149" s="243">
        <v>7</v>
      </c>
      <c r="D149" s="244">
        <v>5</v>
      </c>
      <c r="E149" s="245">
        <v>12</v>
      </c>
      <c r="F149" s="253">
        <v>2</v>
      </c>
      <c r="G149" s="253">
        <v>1</v>
      </c>
      <c r="H149" s="245">
        <v>3</v>
      </c>
      <c r="I149" s="243"/>
      <c r="J149" s="244"/>
      <c r="L149" s="241">
        <v>1</v>
      </c>
      <c r="N149" s="245">
        <v>1</v>
      </c>
      <c r="O149" s="243"/>
      <c r="P149" s="244"/>
      <c r="R149" s="241"/>
      <c r="T149" s="245"/>
      <c r="U149" s="253"/>
      <c r="V149" s="253"/>
      <c r="W149" s="245"/>
      <c r="X149" s="243">
        <v>1</v>
      </c>
      <c r="Y149" s="244"/>
      <c r="Z149" s="245">
        <v>1</v>
      </c>
      <c r="AA149" s="241">
        <f t="shared" si="50"/>
        <v>11</v>
      </c>
      <c r="AB149" s="246">
        <f t="shared" si="50"/>
        <v>6</v>
      </c>
      <c r="AC149" s="245">
        <f t="shared" si="51"/>
        <v>17</v>
      </c>
    </row>
    <row r="150" spans="1:29" x14ac:dyDescent="0.2">
      <c r="A150" s="251" t="s">
        <v>100</v>
      </c>
      <c r="B150" s="252">
        <v>2285</v>
      </c>
      <c r="C150" s="243">
        <v>16</v>
      </c>
      <c r="D150" s="244">
        <v>15</v>
      </c>
      <c r="E150" s="245">
        <v>31</v>
      </c>
      <c r="F150" s="253"/>
      <c r="G150" s="253">
        <v>1</v>
      </c>
      <c r="H150" s="245">
        <v>1</v>
      </c>
      <c r="I150" s="243"/>
      <c r="J150" s="244"/>
      <c r="L150" s="241">
        <v>1</v>
      </c>
      <c r="N150" s="245">
        <v>1</v>
      </c>
      <c r="O150" s="243">
        <v>1</v>
      </c>
      <c r="P150" s="244">
        <v>1</v>
      </c>
      <c r="Q150" s="245">
        <v>2</v>
      </c>
      <c r="R150" s="241"/>
      <c r="T150" s="245"/>
      <c r="U150" s="253"/>
      <c r="V150" s="253"/>
      <c r="W150" s="245"/>
      <c r="X150" s="243"/>
      <c r="Y150" s="244"/>
      <c r="AA150" s="241">
        <f t="shared" si="50"/>
        <v>18</v>
      </c>
      <c r="AB150" s="246">
        <f t="shared" si="50"/>
        <v>17</v>
      </c>
      <c r="AC150" s="245">
        <f t="shared" si="51"/>
        <v>35</v>
      </c>
    </row>
    <row r="151" spans="1:29" x14ac:dyDescent="0.2">
      <c r="A151" s="251" t="s">
        <v>101</v>
      </c>
      <c r="B151" s="252">
        <v>2294</v>
      </c>
      <c r="C151" s="243"/>
      <c r="D151" s="244">
        <v>3</v>
      </c>
      <c r="E151" s="245">
        <v>3</v>
      </c>
      <c r="F151" s="253"/>
      <c r="G151" s="253"/>
      <c r="H151" s="245"/>
      <c r="I151" s="243"/>
      <c r="J151" s="244"/>
      <c r="N151" s="245"/>
      <c r="O151" s="243"/>
      <c r="P151" s="244">
        <v>1</v>
      </c>
      <c r="Q151" s="245">
        <v>1</v>
      </c>
      <c r="R151" s="241"/>
      <c r="T151" s="245"/>
      <c r="U151" s="253"/>
      <c r="V151" s="253"/>
      <c r="W151" s="245"/>
      <c r="X151" s="243"/>
      <c r="Y151" s="244"/>
      <c r="AA151" s="241">
        <f t="shared" si="50"/>
        <v>0</v>
      </c>
      <c r="AB151" s="246">
        <f t="shared" si="50"/>
        <v>4</v>
      </c>
      <c r="AC151" s="245">
        <f t="shared" si="51"/>
        <v>4</v>
      </c>
    </row>
    <row r="152" spans="1:29" x14ac:dyDescent="0.2">
      <c r="A152" s="251" t="s">
        <v>102</v>
      </c>
      <c r="B152" s="252">
        <v>2295</v>
      </c>
      <c r="C152" s="243">
        <v>4</v>
      </c>
      <c r="D152" s="244">
        <v>1</v>
      </c>
      <c r="E152" s="245">
        <v>5</v>
      </c>
      <c r="F152" s="253"/>
      <c r="G152" s="253"/>
      <c r="H152" s="245"/>
      <c r="I152" s="243"/>
      <c r="J152" s="244"/>
      <c r="N152" s="245"/>
      <c r="O152" s="243"/>
      <c r="P152" s="244"/>
      <c r="R152" s="241"/>
      <c r="T152" s="245"/>
      <c r="U152" s="253"/>
      <c r="V152" s="253"/>
      <c r="W152" s="245"/>
      <c r="X152" s="243">
        <v>1</v>
      </c>
      <c r="Y152" s="244"/>
      <c r="Z152" s="245">
        <v>1</v>
      </c>
      <c r="AA152" s="241">
        <f t="shared" si="50"/>
        <v>5</v>
      </c>
      <c r="AB152" s="246">
        <f t="shared" si="50"/>
        <v>1</v>
      </c>
      <c r="AC152" s="245">
        <f t="shared" si="51"/>
        <v>6</v>
      </c>
    </row>
    <row r="153" spans="1:29" ht="13.5" thickBot="1" x14ac:dyDescent="0.25">
      <c r="A153" s="251" t="s">
        <v>103</v>
      </c>
      <c r="B153" s="252">
        <v>2296</v>
      </c>
      <c r="C153" s="243">
        <v>10</v>
      </c>
      <c r="D153" s="244">
        <v>4</v>
      </c>
      <c r="E153" s="245">
        <v>14</v>
      </c>
      <c r="F153" s="253"/>
      <c r="G153" s="253"/>
      <c r="H153" s="245"/>
      <c r="I153" s="243"/>
      <c r="J153" s="244"/>
      <c r="N153" s="245"/>
      <c r="O153" s="243"/>
      <c r="P153" s="244">
        <v>1</v>
      </c>
      <c r="Q153" s="245">
        <v>1</v>
      </c>
      <c r="R153" s="241"/>
      <c r="T153" s="245"/>
      <c r="U153" s="253"/>
      <c r="V153" s="253"/>
      <c r="W153" s="245"/>
      <c r="X153" s="243"/>
      <c r="Y153" s="244"/>
      <c r="AA153" s="241">
        <f t="shared" si="50"/>
        <v>10</v>
      </c>
      <c r="AB153" s="246">
        <f t="shared" si="50"/>
        <v>5</v>
      </c>
      <c r="AC153" s="245">
        <f t="shared" si="51"/>
        <v>15</v>
      </c>
    </row>
    <row r="154" spans="1:29" s="272" customFormat="1" ht="13.5" thickBot="1" x14ac:dyDescent="0.25">
      <c r="A154" s="249" t="s">
        <v>104</v>
      </c>
      <c r="B154" s="234"/>
      <c r="C154" s="268">
        <f t="shared" ref="C154:F154" si="52">SUM(C145:C153)</f>
        <v>53</v>
      </c>
      <c r="D154" s="269">
        <f t="shared" si="52"/>
        <v>40</v>
      </c>
      <c r="E154" s="237">
        <f t="shared" si="52"/>
        <v>93</v>
      </c>
      <c r="F154" s="268">
        <f t="shared" si="52"/>
        <v>7</v>
      </c>
      <c r="G154" s="269">
        <f>SUM(G145:G153)</f>
        <v>4</v>
      </c>
      <c r="H154" s="237">
        <f t="shared" ref="H154:AC154" si="53">SUM(H145:H153)</f>
        <v>11</v>
      </c>
      <c r="I154" s="268">
        <f t="shared" si="53"/>
        <v>1</v>
      </c>
      <c r="J154" s="269">
        <f t="shared" si="53"/>
        <v>0</v>
      </c>
      <c r="K154" s="237">
        <f t="shared" si="53"/>
        <v>1</v>
      </c>
      <c r="L154" s="268">
        <f t="shared" si="53"/>
        <v>2</v>
      </c>
      <c r="M154" s="269">
        <f t="shared" si="53"/>
        <v>1</v>
      </c>
      <c r="N154" s="237">
        <f t="shared" si="53"/>
        <v>3</v>
      </c>
      <c r="O154" s="268">
        <f t="shared" si="53"/>
        <v>2</v>
      </c>
      <c r="P154" s="269">
        <f t="shared" si="53"/>
        <v>3</v>
      </c>
      <c r="Q154" s="233">
        <f t="shared" si="53"/>
        <v>5</v>
      </c>
      <c r="R154" s="268">
        <f t="shared" si="53"/>
        <v>0</v>
      </c>
      <c r="S154" s="269">
        <f t="shared" si="53"/>
        <v>0</v>
      </c>
      <c r="T154" s="237">
        <f t="shared" si="53"/>
        <v>0</v>
      </c>
      <c r="U154" s="269">
        <f t="shared" si="53"/>
        <v>0</v>
      </c>
      <c r="V154" s="269">
        <f t="shared" si="53"/>
        <v>0</v>
      </c>
      <c r="W154" s="237">
        <f t="shared" si="53"/>
        <v>0</v>
      </c>
      <c r="X154" s="268">
        <f t="shared" si="53"/>
        <v>4</v>
      </c>
      <c r="Y154" s="269">
        <f t="shared" si="53"/>
        <v>1</v>
      </c>
      <c r="Z154" s="237">
        <f t="shared" si="53"/>
        <v>5</v>
      </c>
      <c r="AA154" s="268">
        <f t="shared" si="53"/>
        <v>69</v>
      </c>
      <c r="AB154" s="269">
        <f t="shared" si="53"/>
        <v>49</v>
      </c>
      <c r="AC154" s="237">
        <f t="shared" si="53"/>
        <v>118</v>
      </c>
    </row>
    <row r="155" spans="1:29" ht="13.5" thickBot="1" x14ac:dyDescent="0.25">
      <c r="A155" s="235"/>
      <c r="B155" s="234"/>
      <c r="C155" s="304"/>
      <c r="D155" s="305"/>
      <c r="E155" s="237"/>
      <c r="F155" s="305"/>
      <c r="G155" s="305"/>
      <c r="H155" s="233"/>
      <c r="I155" s="304"/>
      <c r="J155" s="305"/>
      <c r="K155" s="237"/>
      <c r="L155" s="235"/>
      <c r="M155" s="236"/>
      <c r="N155" s="233"/>
      <c r="O155" s="304"/>
      <c r="P155" s="305"/>
      <c r="Q155" s="233"/>
      <c r="R155" s="249"/>
      <c r="S155" s="233"/>
      <c r="T155" s="237"/>
      <c r="U155" s="305"/>
      <c r="V155" s="305"/>
      <c r="W155" s="233"/>
      <c r="X155" s="304"/>
      <c r="Y155" s="305"/>
      <c r="Z155" s="237"/>
      <c r="AA155" s="235"/>
      <c r="AB155" s="239"/>
      <c r="AC155" s="257"/>
    </row>
    <row r="156" spans="1:29" ht="13.5" thickBot="1" x14ac:dyDescent="0.25">
      <c r="A156" s="249" t="s">
        <v>105</v>
      </c>
      <c r="B156" s="234"/>
      <c r="C156" s="249">
        <f>C154+C143+C137</f>
        <v>157</v>
      </c>
      <c r="D156" s="233">
        <f>D154+D143+D137</f>
        <v>106</v>
      </c>
      <c r="E156" s="233">
        <f t="shared" ref="E156:E212" si="54">SUM(C156:D156)</f>
        <v>263</v>
      </c>
      <c r="F156" s="249">
        <f t="shared" ref="F156:AC156" si="55">F154+F143+F137</f>
        <v>21</v>
      </c>
      <c r="G156" s="233">
        <f t="shared" si="55"/>
        <v>10</v>
      </c>
      <c r="H156" s="233">
        <f t="shared" si="55"/>
        <v>31</v>
      </c>
      <c r="I156" s="249">
        <f t="shared" si="55"/>
        <v>1</v>
      </c>
      <c r="J156" s="233">
        <f t="shared" si="55"/>
        <v>0</v>
      </c>
      <c r="K156" s="233">
        <f t="shared" si="55"/>
        <v>1</v>
      </c>
      <c r="L156" s="249">
        <f t="shared" si="55"/>
        <v>4</v>
      </c>
      <c r="M156" s="233">
        <f t="shared" si="55"/>
        <v>3</v>
      </c>
      <c r="N156" s="233">
        <f t="shared" si="55"/>
        <v>7</v>
      </c>
      <c r="O156" s="249">
        <f t="shared" si="55"/>
        <v>7</v>
      </c>
      <c r="P156" s="233">
        <f t="shared" si="55"/>
        <v>8</v>
      </c>
      <c r="Q156" s="233">
        <f t="shared" si="55"/>
        <v>15</v>
      </c>
      <c r="R156" s="249">
        <f t="shared" si="55"/>
        <v>0</v>
      </c>
      <c r="S156" s="233">
        <f t="shared" si="55"/>
        <v>0</v>
      </c>
      <c r="T156" s="237">
        <f t="shared" si="55"/>
        <v>0</v>
      </c>
      <c r="U156" s="233">
        <f t="shared" si="55"/>
        <v>2</v>
      </c>
      <c r="V156" s="233">
        <f t="shared" si="55"/>
        <v>1</v>
      </c>
      <c r="W156" s="233">
        <f t="shared" si="55"/>
        <v>3</v>
      </c>
      <c r="X156" s="249">
        <f t="shared" si="55"/>
        <v>4</v>
      </c>
      <c r="Y156" s="233">
        <f t="shared" si="55"/>
        <v>2</v>
      </c>
      <c r="Z156" s="233">
        <f t="shared" si="55"/>
        <v>6</v>
      </c>
      <c r="AA156" s="249">
        <f t="shared" si="55"/>
        <v>196</v>
      </c>
      <c r="AB156" s="233">
        <f t="shared" si="55"/>
        <v>130</v>
      </c>
      <c r="AC156" s="237">
        <f t="shared" si="55"/>
        <v>326</v>
      </c>
    </row>
    <row r="157" spans="1:29" x14ac:dyDescent="0.2">
      <c r="Q157" s="256"/>
      <c r="R157" s="241"/>
      <c r="T157" s="275"/>
      <c r="W157" s="274" t="str">
        <f>IF(U157+V157=0," ",U157+V157)</f>
        <v xml:space="preserve"> </v>
      </c>
      <c r="AA157" s="241"/>
      <c r="AB157" s="267"/>
    </row>
    <row r="158" spans="1:29" ht="13.5" thickBot="1" x14ac:dyDescent="0.25">
      <c r="A158" s="241" t="s">
        <v>106</v>
      </c>
      <c r="B158" s="242">
        <v>2375</v>
      </c>
      <c r="C158" s="243">
        <v>14</v>
      </c>
      <c r="D158" s="244">
        <v>14</v>
      </c>
      <c r="E158" s="245">
        <v>28</v>
      </c>
      <c r="F158" s="243"/>
      <c r="G158" s="244">
        <v>1</v>
      </c>
      <c r="H158" s="245">
        <v>1</v>
      </c>
      <c r="I158" s="243"/>
      <c r="J158" s="244"/>
      <c r="L158" s="243">
        <v>1</v>
      </c>
      <c r="M158" s="244"/>
      <c r="N158" s="245">
        <v>1</v>
      </c>
      <c r="O158" s="243"/>
      <c r="P158" s="244"/>
      <c r="R158" s="241"/>
      <c r="T158" s="245"/>
      <c r="U158" s="241"/>
      <c r="V158" s="246"/>
      <c r="W158" s="245"/>
      <c r="Y158" s="246">
        <v>1</v>
      </c>
      <c r="Z158" s="245">
        <v>1</v>
      </c>
      <c r="AA158" s="241">
        <f t="shared" ref="AA158:AB160" si="56">C158+F158+I158+L158+O158+R158+U158+X158</f>
        <v>15</v>
      </c>
      <c r="AB158" s="246">
        <f t="shared" si="56"/>
        <v>16</v>
      </c>
      <c r="AC158" s="245">
        <f t="shared" ref="AC158:AC160" si="57">SUM(AA158:AB158)</f>
        <v>31</v>
      </c>
    </row>
    <row r="159" spans="1:29" ht="13.5" hidden="1" thickBot="1" x14ac:dyDescent="0.25">
      <c r="A159" s="246" t="s">
        <v>107</v>
      </c>
      <c r="B159" s="242">
        <v>2380</v>
      </c>
      <c r="C159" s="243"/>
      <c r="D159" s="244"/>
      <c r="F159" s="243"/>
      <c r="G159" s="244"/>
      <c r="H159" s="245"/>
      <c r="I159" s="243"/>
      <c r="J159" s="244"/>
      <c r="L159" s="243"/>
      <c r="M159" s="244"/>
      <c r="N159" s="245"/>
      <c r="O159" s="243"/>
      <c r="P159" s="244"/>
      <c r="R159" s="241"/>
      <c r="T159" s="245"/>
      <c r="U159" s="241"/>
      <c r="V159" s="246"/>
      <c r="W159" s="245"/>
      <c r="AA159" s="241">
        <f t="shared" si="56"/>
        <v>0</v>
      </c>
      <c r="AB159" s="246">
        <f t="shared" si="56"/>
        <v>0</v>
      </c>
      <c r="AC159" s="245">
        <f t="shared" si="57"/>
        <v>0</v>
      </c>
    </row>
    <row r="160" spans="1:29" ht="13.5" hidden="1" thickBot="1" x14ac:dyDescent="0.25">
      <c r="A160" s="246" t="s">
        <v>228</v>
      </c>
      <c r="B160" s="242">
        <v>2385</v>
      </c>
      <c r="C160" s="243"/>
      <c r="D160" s="244"/>
      <c r="F160" s="243"/>
      <c r="G160" s="244"/>
      <c r="H160" s="245"/>
      <c r="I160" s="243"/>
      <c r="J160" s="244"/>
      <c r="L160" s="243"/>
      <c r="M160" s="244"/>
      <c r="N160" s="245"/>
      <c r="O160" s="243"/>
      <c r="P160" s="244"/>
      <c r="R160" s="241"/>
      <c r="T160" s="245"/>
      <c r="U160" s="241"/>
      <c r="V160" s="246"/>
      <c r="W160" s="245"/>
      <c r="AA160" s="241">
        <f t="shared" si="56"/>
        <v>0</v>
      </c>
      <c r="AB160" s="246">
        <f t="shared" si="56"/>
        <v>0</v>
      </c>
      <c r="AC160" s="245">
        <f t="shared" si="57"/>
        <v>0</v>
      </c>
    </row>
    <row r="161" spans="1:29" ht="13.5" thickBot="1" x14ac:dyDescent="0.25">
      <c r="A161" s="249" t="s">
        <v>108</v>
      </c>
      <c r="B161" s="234"/>
      <c r="C161" s="268">
        <f>SUM(C158:C160)</f>
        <v>14</v>
      </c>
      <c r="D161" s="269">
        <f>SUM(D158:D160)</f>
        <v>14</v>
      </c>
      <c r="E161" s="237">
        <f t="shared" si="54"/>
        <v>28</v>
      </c>
      <c r="F161" s="268">
        <f t="shared" ref="F161:Z161" si="58">SUM(F158:F160)</f>
        <v>0</v>
      </c>
      <c r="G161" s="269">
        <f t="shared" si="58"/>
        <v>1</v>
      </c>
      <c r="H161" s="270">
        <f t="shared" si="58"/>
        <v>1</v>
      </c>
      <c r="I161" s="268">
        <f t="shared" si="58"/>
        <v>0</v>
      </c>
      <c r="J161" s="269">
        <f t="shared" si="58"/>
        <v>0</v>
      </c>
      <c r="K161" s="270">
        <f t="shared" si="58"/>
        <v>0</v>
      </c>
      <c r="L161" s="268">
        <f t="shared" si="58"/>
        <v>1</v>
      </c>
      <c r="M161" s="269">
        <f t="shared" si="58"/>
        <v>0</v>
      </c>
      <c r="N161" s="270">
        <f t="shared" si="58"/>
        <v>1</v>
      </c>
      <c r="O161" s="268">
        <f t="shared" si="58"/>
        <v>0</v>
      </c>
      <c r="P161" s="269">
        <f t="shared" si="58"/>
        <v>0</v>
      </c>
      <c r="Q161" s="270">
        <f t="shared" si="58"/>
        <v>0</v>
      </c>
      <c r="R161" s="268">
        <f t="shared" si="58"/>
        <v>0</v>
      </c>
      <c r="S161" s="269">
        <f t="shared" si="58"/>
        <v>0</v>
      </c>
      <c r="T161" s="270">
        <f t="shared" si="58"/>
        <v>0</v>
      </c>
      <c r="U161" s="268">
        <f t="shared" si="58"/>
        <v>0</v>
      </c>
      <c r="V161" s="269">
        <f t="shared" si="58"/>
        <v>0</v>
      </c>
      <c r="W161" s="270">
        <f t="shared" si="58"/>
        <v>0</v>
      </c>
      <c r="X161" s="268">
        <f t="shared" si="58"/>
        <v>0</v>
      </c>
      <c r="Y161" s="269">
        <f t="shared" si="58"/>
        <v>1</v>
      </c>
      <c r="Z161" s="270">
        <f t="shared" si="58"/>
        <v>1</v>
      </c>
      <c r="AA161" s="268">
        <f>SUM(AA158:AA160)</f>
        <v>15</v>
      </c>
      <c r="AB161" s="269">
        <f>SUM(AB158:AB160)</f>
        <v>16</v>
      </c>
      <c r="AC161" s="270">
        <f>SUM(AC158:AC160)</f>
        <v>31</v>
      </c>
    </row>
    <row r="162" spans="1:29" x14ac:dyDescent="0.2">
      <c r="H162" s="274" t="str">
        <f>IF(F162+G162=0," ",F162+G162)</f>
        <v xml:space="preserve"> </v>
      </c>
      <c r="K162" s="245" t="str">
        <f>IF(I162+J162=0," ",I162+J162)</f>
        <v xml:space="preserve"> </v>
      </c>
      <c r="N162" s="274" t="str">
        <f>IF(L162+M162=0," ",L162+M162)</f>
        <v xml:space="preserve"> </v>
      </c>
      <c r="Q162" s="256" t="str">
        <f>IF(O162+P162=0," ",O162+P162)</f>
        <v xml:space="preserve"> </v>
      </c>
      <c r="R162" s="241"/>
      <c r="T162" s="275"/>
      <c r="W162" s="274" t="str">
        <f>IF(U162+V162=0," ",U162+V162)</f>
        <v xml:space="preserve"> </v>
      </c>
      <c r="Z162" s="245" t="str">
        <f>IF(X162+Y162=0," ",X162+Y162)</f>
        <v xml:space="preserve"> </v>
      </c>
      <c r="AA162" s="241"/>
      <c r="AB162" s="267"/>
    </row>
    <row r="163" spans="1:29" x14ac:dyDescent="0.2">
      <c r="A163" s="246" t="s">
        <v>109</v>
      </c>
      <c r="B163" s="252">
        <v>2405</v>
      </c>
      <c r="C163" s="243">
        <v>3</v>
      </c>
      <c r="D163" s="244">
        <v>20</v>
      </c>
      <c r="E163" s="245">
        <v>23</v>
      </c>
      <c r="F163" s="253"/>
      <c r="G163" s="253">
        <v>1</v>
      </c>
      <c r="H163" s="245">
        <v>1</v>
      </c>
      <c r="I163" s="243"/>
      <c r="J163" s="244"/>
      <c r="M163" s="251">
        <v>1</v>
      </c>
      <c r="N163" s="245">
        <v>1</v>
      </c>
      <c r="O163" s="243"/>
      <c r="P163" s="244"/>
      <c r="R163" s="241"/>
      <c r="T163" s="245"/>
      <c r="U163" s="253"/>
      <c r="V163" s="253"/>
      <c r="W163" s="245"/>
      <c r="X163" s="243">
        <v>1</v>
      </c>
      <c r="Y163" s="244">
        <v>1</v>
      </c>
      <c r="Z163" s="245">
        <v>2</v>
      </c>
      <c r="AA163" s="241">
        <f t="shared" ref="AA163:AB165" si="59">C163+F163+I163+L163+O163+R163+U163+X163</f>
        <v>4</v>
      </c>
      <c r="AB163" s="246">
        <f t="shared" si="59"/>
        <v>23</v>
      </c>
      <c r="AC163" s="245">
        <f t="shared" ref="AC163:AC165" si="60">SUM(AA163:AB163)</f>
        <v>27</v>
      </c>
    </row>
    <row r="164" spans="1:29" x14ac:dyDescent="0.2">
      <c r="A164" s="246" t="s">
        <v>110</v>
      </c>
      <c r="B164" s="252">
        <v>2420</v>
      </c>
      <c r="C164" s="243">
        <v>1</v>
      </c>
      <c r="D164" s="244">
        <v>3</v>
      </c>
      <c r="E164" s="245">
        <v>4</v>
      </c>
      <c r="F164" s="253"/>
      <c r="G164" s="253"/>
      <c r="H164" s="245"/>
      <c r="I164" s="243"/>
      <c r="J164" s="244"/>
      <c r="M164" s="251">
        <v>1</v>
      </c>
      <c r="N164" s="245">
        <v>1</v>
      </c>
      <c r="O164" s="243">
        <v>1</v>
      </c>
      <c r="P164" s="244"/>
      <c r="Q164" s="245">
        <v>1</v>
      </c>
      <c r="R164" s="241"/>
      <c r="T164" s="245"/>
      <c r="U164" s="253"/>
      <c r="V164" s="253"/>
      <c r="W164" s="245"/>
      <c r="X164" s="243"/>
      <c r="Y164" s="244"/>
      <c r="AA164" s="241">
        <f t="shared" si="59"/>
        <v>2</v>
      </c>
      <c r="AB164" s="246">
        <f t="shared" si="59"/>
        <v>4</v>
      </c>
      <c r="AC164" s="245">
        <f t="shared" si="60"/>
        <v>6</v>
      </c>
    </row>
    <row r="165" spans="1:29" ht="13.5" thickBot="1" x14ac:dyDescent="0.25">
      <c r="A165" s="246" t="s">
        <v>111</v>
      </c>
      <c r="B165" s="515" t="s">
        <v>112</v>
      </c>
      <c r="C165" s="243"/>
      <c r="D165" s="244">
        <v>2</v>
      </c>
      <c r="E165" s="245">
        <v>2</v>
      </c>
      <c r="F165" s="253"/>
      <c r="G165" s="253"/>
      <c r="H165" s="245"/>
      <c r="I165" s="243"/>
      <c r="J165" s="244"/>
      <c r="N165" s="245"/>
      <c r="O165" s="243"/>
      <c r="P165" s="244"/>
      <c r="R165" s="241"/>
      <c r="T165" s="245"/>
      <c r="U165" s="253"/>
      <c r="V165" s="253"/>
      <c r="W165" s="245"/>
      <c r="X165" s="243"/>
      <c r="Y165" s="244"/>
      <c r="AA165" s="241">
        <f t="shared" si="59"/>
        <v>0</v>
      </c>
      <c r="AB165" s="246">
        <f t="shared" si="59"/>
        <v>2</v>
      </c>
      <c r="AC165" s="245">
        <f t="shared" si="60"/>
        <v>2</v>
      </c>
    </row>
    <row r="166" spans="1:29" ht="13.5" thickBot="1" x14ac:dyDescent="0.25">
      <c r="A166" s="249" t="s">
        <v>113</v>
      </c>
      <c r="B166" s="234"/>
      <c r="C166" s="249">
        <f>SUM(C163:C165)</f>
        <v>4</v>
      </c>
      <c r="D166" s="233">
        <f t="shared" ref="D166:O166" si="61">SUM(D163:D165)</f>
        <v>25</v>
      </c>
      <c r="E166" s="237">
        <f t="shared" si="54"/>
        <v>29</v>
      </c>
      <c r="F166" s="233">
        <f t="shared" si="61"/>
        <v>0</v>
      </c>
      <c r="G166" s="233">
        <f t="shared" si="61"/>
        <v>1</v>
      </c>
      <c r="H166" s="233">
        <f t="shared" si="61"/>
        <v>1</v>
      </c>
      <c r="I166" s="249">
        <f t="shared" si="61"/>
        <v>0</v>
      </c>
      <c r="J166" s="233">
        <f t="shared" si="61"/>
        <v>0</v>
      </c>
      <c r="K166" s="237">
        <f t="shared" si="61"/>
        <v>0</v>
      </c>
      <c r="L166" s="249">
        <f t="shared" si="61"/>
        <v>0</v>
      </c>
      <c r="M166" s="233">
        <f t="shared" si="61"/>
        <v>2</v>
      </c>
      <c r="N166" s="233">
        <f t="shared" si="61"/>
        <v>2</v>
      </c>
      <c r="O166" s="249">
        <f t="shared" si="61"/>
        <v>1</v>
      </c>
      <c r="P166" s="233"/>
      <c r="Q166" s="233"/>
      <c r="R166" s="249"/>
      <c r="S166" s="233"/>
      <c r="T166" s="233"/>
      <c r="U166" s="249"/>
      <c r="V166" s="233"/>
      <c r="W166" s="233"/>
      <c r="X166" s="249"/>
      <c r="Y166" s="233"/>
      <c r="Z166" s="237"/>
      <c r="AA166" s="249">
        <f>SUM(AA163:AA165)</f>
        <v>6</v>
      </c>
      <c r="AB166" s="250">
        <f>SUM(AB163:AB165)</f>
        <v>29</v>
      </c>
      <c r="AC166" s="257">
        <f>SUM(AC163:AC165)</f>
        <v>35</v>
      </c>
    </row>
    <row r="167" spans="1:29" x14ac:dyDescent="0.2">
      <c r="H167" s="274" t="str">
        <f>IF(F167+G167=0," ",F167+G167)</f>
        <v xml:space="preserve"> </v>
      </c>
      <c r="K167" s="245" t="str">
        <f>IF(I167+J167=0," ",I167+J167)</f>
        <v xml:space="preserve"> </v>
      </c>
      <c r="N167" s="274" t="str">
        <f>IF(L167+M167=0," ",L167+M167)</f>
        <v xml:space="preserve"> </v>
      </c>
      <c r="Q167" s="256" t="str">
        <f>IF(O167+P167=0," ",O167+P167)</f>
        <v xml:space="preserve"> </v>
      </c>
      <c r="R167" s="241"/>
      <c r="T167" s="275"/>
      <c r="W167" s="274" t="str">
        <f>IF(U167+V167=0," ",U167+V167)</f>
        <v xml:space="preserve"> </v>
      </c>
      <c r="Z167" s="245" t="str">
        <f>IF(X167+Y167=0," ",X167+Y167)</f>
        <v xml:space="preserve"> </v>
      </c>
      <c r="AA167" s="241"/>
      <c r="AB167" s="267"/>
    </row>
    <row r="168" spans="1:29" ht="12" customHeight="1" x14ac:dyDescent="0.2">
      <c r="A168" s="251" t="s">
        <v>114</v>
      </c>
      <c r="B168" s="252">
        <v>2510</v>
      </c>
      <c r="C168" s="241">
        <v>28</v>
      </c>
      <c r="D168" s="246">
        <v>18</v>
      </c>
      <c r="E168" s="245">
        <v>46</v>
      </c>
      <c r="F168" s="246">
        <v>3</v>
      </c>
      <c r="G168" s="246">
        <v>1</v>
      </c>
      <c r="H168" s="245">
        <v>4</v>
      </c>
      <c r="J168" s="246">
        <v>1</v>
      </c>
      <c r="K168" s="245">
        <v>1</v>
      </c>
      <c r="L168" s="241">
        <v>2</v>
      </c>
      <c r="M168" s="246">
        <v>1</v>
      </c>
      <c r="N168" s="245">
        <v>3</v>
      </c>
      <c r="O168" s="241">
        <v>1</v>
      </c>
      <c r="P168" s="246">
        <v>1</v>
      </c>
      <c r="Q168" s="245">
        <v>2</v>
      </c>
      <c r="R168" s="241"/>
      <c r="T168" s="245"/>
      <c r="U168" s="246">
        <v>2</v>
      </c>
      <c r="V168" s="246"/>
      <c r="W168" s="245">
        <v>2</v>
      </c>
      <c r="Y168" s="246">
        <v>1</v>
      </c>
      <c r="Z168" s="245">
        <v>1</v>
      </c>
      <c r="AA168" s="241">
        <f t="shared" ref="AA168:AB170" si="62">C168+F168+I168+L168+O168+R168+U168+X168</f>
        <v>36</v>
      </c>
      <c r="AB168" s="246">
        <f t="shared" si="62"/>
        <v>23</v>
      </c>
      <c r="AC168" s="245">
        <f t="shared" ref="AC168:AC170" si="63">SUM(AA168:AB168)</f>
        <v>59</v>
      </c>
    </row>
    <row r="169" spans="1:29" x14ac:dyDescent="0.2">
      <c r="A169" s="251" t="s">
        <v>115</v>
      </c>
      <c r="B169" s="252">
        <v>2515</v>
      </c>
      <c r="C169" s="243">
        <v>50</v>
      </c>
      <c r="D169" s="244">
        <v>73</v>
      </c>
      <c r="E169" s="245">
        <v>123</v>
      </c>
      <c r="F169" s="253">
        <v>13</v>
      </c>
      <c r="G169" s="253">
        <v>1</v>
      </c>
      <c r="H169" s="245">
        <v>14</v>
      </c>
      <c r="I169" s="243">
        <v>2</v>
      </c>
      <c r="J169" s="244">
        <v>3</v>
      </c>
      <c r="K169" s="245">
        <v>5</v>
      </c>
      <c r="L169" s="241">
        <v>4</v>
      </c>
      <c r="M169" s="251">
        <v>2</v>
      </c>
      <c r="N169" s="245">
        <v>6</v>
      </c>
      <c r="O169" s="243">
        <v>3</v>
      </c>
      <c r="P169" s="244">
        <v>5</v>
      </c>
      <c r="Q169" s="245">
        <v>8</v>
      </c>
      <c r="R169" s="241">
        <v>1</v>
      </c>
      <c r="T169" s="245">
        <v>1</v>
      </c>
      <c r="U169" s="253">
        <v>2</v>
      </c>
      <c r="V169" s="253"/>
      <c r="W169" s="245">
        <v>2</v>
      </c>
      <c r="X169" s="243">
        <v>4</v>
      </c>
      <c r="Y169" s="244">
        <v>5</v>
      </c>
      <c r="Z169" s="245">
        <v>9</v>
      </c>
      <c r="AA169" s="241">
        <f t="shared" si="62"/>
        <v>79</v>
      </c>
      <c r="AB169" s="246">
        <f t="shared" si="62"/>
        <v>89</v>
      </c>
      <c r="AC169" s="245">
        <f t="shared" si="63"/>
        <v>168</v>
      </c>
    </row>
    <row r="170" spans="1:29" ht="13.5" thickBot="1" x14ac:dyDescent="0.25">
      <c r="A170" s="251" t="s">
        <v>116</v>
      </c>
      <c r="B170" s="252">
        <v>2530</v>
      </c>
      <c r="C170" s="241">
        <v>12</v>
      </c>
      <c r="D170" s="246">
        <v>6</v>
      </c>
      <c r="E170" s="245">
        <v>18</v>
      </c>
      <c r="F170" s="251">
        <v>1</v>
      </c>
      <c r="H170" s="245">
        <v>1</v>
      </c>
      <c r="N170" s="245"/>
      <c r="R170" s="241"/>
      <c r="T170" s="245"/>
      <c r="W170" s="245"/>
      <c r="Y170" s="246">
        <v>2</v>
      </c>
      <c r="Z170" s="245">
        <v>2</v>
      </c>
      <c r="AA170" s="241">
        <f t="shared" si="62"/>
        <v>13</v>
      </c>
      <c r="AB170" s="246">
        <f t="shared" si="62"/>
        <v>8</v>
      </c>
      <c r="AC170" s="245">
        <f t="shared" si="63"/>
        <v>21</v>
      </c>
    </row>
    <row r="171" spans="1:29" ht="13.5" thickBot="1" x14ac:dyDescent="0.25">
      <c r="A171" s="249" t="s">
        <v>117</v>
      </c>
      <c r="B171" s="234"/>
      <c r="C171" s="249">
        <f t="shared" ref="C171:Z171" si="64">SUM(C168:C170)</f>
        <v>90</v>
      </c>
      <c r="D171" s="233">
        <f t="shared" si="64"/>
        <v>97</v>
      </c>
      <c r="E171" s="233">
        <f t="shared" si="54"/>
        <v>187</v>
      </c>
      <c r="F171" s="249">
        <f t="shared" si="64"/>
        <v>17</v>
      </c>
      <c r="G171" s="233">
        <f t="shared" si="64"/>
        <v>2</v>
      </c>
      <c r="H171" s="233">
        <f t="shared" si="64"/>
        <v>19</v>
      </c>
      <c r="I171" s="249">
        <f t="shared" si="64"/>
        <v>2</v>
      </c>
      <c r="J171" s="233">
        <f t="shared" si="64"/>
        <v>4</v>
      </c>
      <c r="K171" s="233">
        <f t="shared" si="64"/>
        <v>6</v>
      </c>
      <c r="L171" s="249">
        <f t="shared" si="64"/>
        <v>6</v>
      </c>
      <c r="M171" s="233">
        <f t="shared" si="64"/>
        <v>3</v>
      </c>
      <c r="N171" s="233">
        <f t="shared" si="64"/>
        <v>9</v>
      </c>
      <c r="O171" s="249">
        <f t="shared" si="64"/>
        <v>4</v>
      </c>
      <c r="P171" s="233">
        <f t="shared" si="64"/>
        <v>6</v>
      </c>
      <c r="Q171" s="233">
        <f t="shared" si="64"/>
        <v>10</v>
      </c>
      <c r="R171" s="249">
        <f t="shared" si="64"/>
        <v>1</v>
      </c>
      <c r="S171" s="233">
        <f t="shared" si="64"/>
        <v>0</v>
      </c>
      <c r="T171" s="233">
        <f t="shared" si="64"/>
        <v>1</v>
      </c>
      <c r="U171" s="249">
        <f t="shared" si="64"/>
        <v>4</v>
      </c>
      <c r="V171" s="233">
        <f t="shared" si="64"/>
        <v>0</v>
      </c>
      <c r="W171" s="233">
        <f t="shared" si="64"/>
        <v>4</v>
      </c>
      <c r="X171" s="249">
        <f t="shared" si="64"/>
        <v>4</v>
      </c>
      <c r="Y171" s="233">
        <f t="shared" si="64"/>
        <v>8</v>
      </c>
      <c r="Z171" s="233">
        <f t="shared" si="64"/>
        <v>12</v>
      </c>
      <c r="AA171" s="249">
        <f>SUM(AA168:AA170)</f>
        <v>128</v>
      </c>
      <c r="AB171" s="250">
        <f>SUM(AB168:AB170)</f>
        <v>120</v>
      </c>
      <c r="AC171" s="257">
        <f>SUM(AC168:AC170)</f>
        <v>248</v>
      </c>
    </row>
    <row r="172" spans="1:29" ht="12" customHeight="1" x14ac:dyDescent="0.2">
      <c r="H172" s="274" t="str">
        <f>IF(F172+G172=0," ",F172+G172)</f>
        <v xml:space="preserve"> </v>
      </c>
      <c r="K172" s="245" t="str">
        <f>IF(I172+J172=0," ",I172+J172)</f>
        <v xml:space="preserve"> </v>
      </c>
      <c r="N172" s="274" t="str">
        <f>IF(L172+M172=0," ",L172+M172)</f>
        <v xml:space="preserve"> </v>
      </c>
      <c r="Q172" s="256" t="str">
        <f>IF(O172+P172=0," ",O172+P172)</f>
        <v xml:space="preserve"> </v>
      </c>
      <c r="R172" s="241"/>
      <c r="T172" s="275"/>
      <c r="W172" s="274" t="str">
        <f>IF(U172+V172=0," ",U172+V172)</f>
        <v xml:space="preserve"> </v>
      </c>
      <c r="Z172" s="245" t="str">
        <f>IF(X172+Y172=0," ",X172+Y172)</f>
        <v xml:space="preserve"> </v>
      </c>
      <c r="AA172" s="241"/>
      <c r="AB172" s="267"/>
    </row>
    <row r="173" spans="1:29" x14ac:dyDescent="0.2">
      <c r="A173" s="251" t="s">
        <v>118</v>
      </c>
      <c r="B173" s="252">
        <v>2605</v>
      </c>
      <c r="C173" s="243">
        <v>361</v>
      </c>
      <c r="D173" s="244">
        <v>99</v>
      </c>
      <c r="E173" s="245">
        <v>460</v>
      </c>
      <c r="F173" s="253">
        <v>82</v>
      </c>
      <c r="G173" s="253">
        <v>19</v>
      </c>
      <c r="H173" s="245">
        <v>101</v>
      </c>
      <c r="I173" s="243">
        <v>4</v>
      </c>
      <c r="J173" s="244">
        <v>4</v>
      </c>
      <c r="K173" s="245">
        <v>8</v>
      </c>
      <c r="L173" s="241">
        <v>24</v>
      </c>
      <c r="M173" s="251">
        <v>6</v>
      </c>
      <c r="N173" s="245">
        <v>30</v>
      </c>
      <c r="O173" s="243">
        <v>33</v>
      </c>
      <c r="P173" s="244">
        <v>7</v>
      </c>
      <c r="Q173" s="245">
        <v>40</v>
      </c>
      <c r="R173" s="241">
        <v>2</v>
      </c>
      <c r="T173" s="245">
        <v>2</v>
      </c>
      <c r="U173" s="253">
        <v>5</v>
      </c>
      <c r="V173" s="253">
        <v>1</v>
      </c>
      <c r="W173" s="245">
        <v>6</v>
      </c>
      <c r="X173" s="243">
        <v>23</v>
      </c>
      <c r="Y173" s="244">
        <v>8</v>
      </c>
      <c r="Z173" s="245">
        <v>31</v>
      </c>
      <c r="AA173" s="241">
        <f t="shared" ref="AA173:AB174" si="65">C173+F173+I173+L173+O173+R173+U173+X173</f>
        <v>534</v>
      </c>
      <c r="AB173" s="246">
        <f t="shared" si="65"/>
        <v>144</v>
      </c>
      <c r="AC173" s="245">
        <f t="shared" ref="AC173:AC174" si="66">SUM(AA173:AB173)</f>
        <v>678</v>
      </c>
    </row>
    <row r="174" spans="1:29" ht="13.5" thickBot="1" x14ac:dyDescent="0.25">
      <c r="A174" s="251" t="s">
        <v>255</v>
      </c>
      <c r="B174" s="252">
        <v>2615</v>
      </c>
      <c r="C174" s="243">
        <v>1</v>
      </c>
      <c r="D174" s="244"/>
      <c r="E174" s="245">
        <v>1</v>
      </c>
      <c r="F174" s="253"/>
      <c r="G174" s="253"/>
      <c r="H174" s="245"/>
      <c r="I174" s="243"/>
      <c r="J174" s="244"/>
      <c r="N174" s="245"/>
      <c r="O174" s="243"/>
      <c r="P174" s="244"/>
      <c r="R174" s="241"/>
      <c r="T174" s="245"/>
      <c r="U174" s="253"/>
      <c r="V174" s="253"/>
      <c r="W174" s="245"/>
      <c r="X174" s="243"/>
      <c r="Y174" s="244"/>
      <c r="AA174" s="241">
        <f t="shared" si="65"/>
        <v>1</v>
      </c>
      <c r="AB174" s="246">
        <f t="shared" si="65"/>
        <v>0</v>
      </c>
      <c r="AC174" s="245">
        <f t="shared" si="66"/>
        <v>1</v>
      </c>
    </row>
    <row r="175" spans="1:29" ht="13.5" thickBot="1" x14ac:dyDescent="0.25">
      <c r="A175" s="249" t="s">
        <v>119</v>
      </c>
      <c r="B175" s="234"/>
      <c r="C175" s="249">
        <f t="shared" ref="C175:AC175" si="67">SUM(C173:C174)</f>
        <v>362</v>
      </c>
      <c r="D175" s="233">
        <f t="shared" si="67"/>
        <v>99</v>
      </c>
      <c r="E175" s="237">
        <f t="shared" si="54"/>
        <v>461</v>
      </c>
      <c r="F175" s="233">
        <f t="shared" si="67"/>
        <v>82</v>
      </c>
      <c r="G175" s="233">
        <f t="shared" si="67"/>
        <v>19</v>
      </c>
      <c r="H175" s="233">
        <f t="shared" si="67"/>
        <v>101</v>
      </c>
      <c r="I175" s="249">
        <f t="shared" si="67"/>
        <v>4</v>
      </c>
      <c r="J175" s="233">
        <f t="shared" si="67"/>
        <v>4</v>
      </c>
      <c r="K175" s="237">
        <f t="shared" si="67"/>
        <v>8</v>
      </c>
      <c r="L175" s="249">
        <f t="shared" si="67"/>
        <v>24</v>
      </c>
      <c r="M175" s="233">
        <f t="shared" si="67"/>
        <v>6</v>
      </c>
      <c r="N175" s="233">
        <f t="shared" si="67"/>
        <v>30</v>
      </c>
      <c r="O175" s="249">
        <f t="shared" si="67"/>
        <v>33</v>
      </c>
      <c r="P175" s="233">
        <f t="shared" si="67"/>
        <v>7</v>
      </c>
      <c r="Q175" s="233">
        <f t="shared" si="67"/>
        <v>40</v>
      </c>
      <c r="R175" s="249">
        <f t="shared" si="67"/>
        <v>2</v>
      </c>
      <c r="S175" s="233">
        <f t="shared" si="67"/>
        <v>0</v>
      </c>
      <c r="T175" s="233">
        <f t="shared" si="67"/>
        <v>2</v>
      </c>
      <c r="U175" s="249">
        <f t="shared" si="67"/>
        <v>5</v>
      </c>
      <c r="V175" s="233">
        <f t="shared" si="67"/>
        <v>1</v>
      </c>
      <c r="W175" s="233">
        <f t="shared" si="67"/>
        <v>6</v>
      </c>
      <c r="X175" s="249">
        <f t="shared" si="67"/>
        <v>23</v>
      </c>
      <c r="Y175" s="233">
        <f t="shared" si="67"/>
        <v>8</v>
      </c>
      <c r="Z175" s="237">
        <f t="shared" si="67"/>
        <v>31</v>
      </c>
      <c r="AA175" s="249">
        <f t="shared" si="67"/>
        <v>535</v>
      </c>
      <c r="AB175" s="233">
        <f t="shared" si="67"/>
        <v>144</v>
      </c>
      <c r="AC175" s="237">
        <f t="shared" si="67"/>
        <v>679</v>
      </c>
    </row>
    <row r="176" spans="1:29" x14ac:dyDescent="0.2">
      <c r="H176" s="274" t="str">
        <f>IF(F176+G176=0," ",F176+G176)</f>
        <v xml:space="preserve"> </v>
      </c>
      <c r="K176" s="245" t="str">
        <f>IF(I176+J176=0," ",I176+J176)</f>
        <v xml:space="preserve"> </v>
      </c>
      <c r="N176" s="274" t="str">
        <f>IF(L176+M176=0," ",L176+M176)</f>
        <v xml:space="preserve"> </v>
      </c>
      <c r="Q176" s="256" t="str">
        <f>IF(O176+P176=0," ",O176+P176)</f>
        <v xml:space="preserve"> </v>
      </c>
      <c r="R176" s="241"/>
      <c r="T176" s="275"/>
      <c r="W176" s="274" t="str">
        <f>IF(U176+V176=0," ",U176+V176)</f>
        <v xml:space="preserve"> </v>
      </c>
      <c r="Z176" s="245" t="str">
        <f>IF(X176+Y176=0," ",X176+Y176)</f>
        <v xml:space="preserve"> </v>
      </c>
      <c r="AA176" s="241"/>
      <c r="AB176" s="267"/>
    </row>
    <row r="177" spans="1:29" x14ac:dyDescent="0.2">
      <c r="A177" s="251" t="s">
        <v>120</v>
      </c>
      <c r="B177" s="252">
        <v>2805</v>
      </c>
      <c r="C177" s="241">
        <v>5</v>
      </c>
      <c r="D177" s="251">
        <v>2</v>
      </c>
      <c r="E177" s="245">
        <v>7</v>
      </c>
      <c r="F177" s="243"/>
      <c r="G177" s="244"/>
      <c r="H177" s="245"/>
      <c r="R177" s="246">
        <v>1</v>
      </c>
      <c r="T177" s="275">
        <v>1</v>
      </c>
      <c r="U177" s="253"/>
      <c r="V177" s="253"/>
      <c r="W177" s="245"/>
      <c r="X177" s="243"/>
      <c r="Y177" s="244"/>
      <c r="AA177" s="241">
        <f t="shared" ref="AA177:AB190" si="68">C177+F177+I177+L177+O177+R177+U177+X177</f>
        <v>6</v>
      </c>
      <c r="AB177" s="246">
        <f t="shared" si="68"/>
        <v>2</v>
      </c>
      <c r="AC177" s="245">
        <f t="shared" ref="AC177:AC190" si="69">SUM(AA177:AB177)</f>
        <v>8</v>
      </c>
    </row>
    <row r="178" spans="1:29" x14ac:dyDescent="0.2">
      <c r="A178" s="251" t="s">
        <v>121</v>
      </c>
      <c r="B178" s="252">
        <v>2810</v>
      </c>
      <c r="C178" s="241">
        <v>15</v>
      </c>
      <c r="D178" s="251">
        <v>11</v>
      </c>
      <c r="E178" s="245">
        <v>26</v>
      </c>
      <c r="F178" s="243">
        <v>1</v>
      </c>
      <c r="G178" s="244"/>
      <c r="H178" s="245">
        <v>1</v>
      </c>
      <c r="O178" s="241">
        <v>1</v>
      </c>
      <c r="Q178" s="245">
        <v>1</v>
      </c>
      <c r="T178" s="275"/>
      <c r="U178" s="253"/>
      <c r="V178" s="253"/>
      <c r="W178" s="245"/>
      <c r="X178" s="243">
        <v>1</v>
      </c>
      <c r="Y178" s="244"/>
      <c r="Z178" s="245">
        <v>1</v>
      </c>
      <c r="AA178" s="241">
        <f t="shared" si="68"/>
        <v>18</v>
      </c>
      <c r="AB178" s="246">
        <f t="shared" si="68"/>
        <v>11</v>
      </c>
      <c r="AC178" s="245">
        <f t="shared" si="69"/>
        <v>29</v>
      </c>
    </row>
    <row r="179" spans="1:29" hidden="1" x14ac:dyDescent="0.2">
      <c r="A179" s="251" t="s">
        <v>356</v>
      </c>
      <c r="B179" s="252">
        <v>2815</v>
      </c>
      <c r="D179" s="251"/>
      <c r="F179" s="243"/>
      <c r="G179" s="244"/>
      <c r="H179" s="245"/>
      <c r="T179" s="275"/>
      <c r="U179" s="253"/>
      <c r="V179" s="253"/>
      <c r="W179" s="245"/>
      <c r="X179" s="243"/>
      <c r="Y179" s="244"/>
      <c r="AA179" s="241">
        <f t="shared" si="68"/>
        <v>0</v>
      </c>
      <c r="AB179" s="246">
        <f t="shared" si="68"/>
        <v>0</v>
      </c>
      <c r="AC179" s="245">
        <f t="shared" si="69"/>
        <v>0</v>
      </c>
    </row>
    <row r="180" spans="1:29" x14ac:dyDescent="0.2">
      <c r="A180" s="251" t="s">
        <v>122</v>
      </c>
      <c r="B180" s="252">
        <v>2820</v>
      </c>
      <c r="C180" s="241">
        <v>26</v>
      </c>
      <c r="D180" s="251">
        <v>15</v>
      </c>
      <c r="E180" s="245">
        <v>41</v>
      </c>
      <c r="F180" s="243">
        <v>13</v>
      </c>
      <c r="G180" s="244">
        <v>4</v>
      </c>
      <c r="H180" s="245">
        <v>17</v>
      </c>
      <c r="I180" s="241">
        <v>2</v>
      </c>
      <c r="J180" s="246">
        <v>1</v>
      </c>
      <c r="K180" s="245">
        <v>3</v>
      </c>
      <c r="M180" s="251">
        <v>1</v>
      </c>
      <c r="N180" s="274">
        <v>1</v>
      </c>
      <c r="O180" s="241">
        <v>2</v>
      </c>
      <c r="P180" s="246">
        <v>1</v>
      </c>
      <c r="Q180" s="245">
        <v>3</v>
      </c>
      <c r="T180" s="275"/>
      <c r="U180" s="253">
        <v>1</v>
      </c>
      <c r="V180" s="253"/>
      <c r="W180" s="245">
        <v>1</v>
      </c>
      <c r="X180" s="243">
        <v>1</v>
      </c>
      <c r="Y180" s="244">
        <v>2</v>
      </c>
      <c r="Z180" s="245">
        <v>3</v>
      </c>
      <c r="AA180" s="241">
        <f t="shared" si="68"/>
        <v>45</v>
      </c>
      <c r="AB180" s="246">
        <f t="shared" si="68"/>
        <v>24</v>
      </c>
      <c r="AC180" s="245">
        <f t="shared" si="69"/>
        <v>69</v>
      </c>
    </row>
    <row r="181" spans="1:29" hidden="1" x14ac:dyDescent="0.2">
      <c r="A181" s="251" t="s">
        <v>123</v>
      </c>
      <c r="B181" s="252">
        <v>2830</v>
      </c>
      <c r="D181" s="251"/>
      <c r="F181" s="243"/>
      <c r="G181" s="244"/>
      <c r="H181" s="245"/>
      <c r="T181" s="275"/>
      <c r="U181" s="253"/>
      <c r="V181" s="253"/>
      <c r="W181" s="245"/>
      <c r="X181" s="243"/>
      <c r="Y181" s="244"/>
      <c r="AA181" s="241">
        <f t="shared" si="68"/>
        <v>0</v>
      </c>
      <c r="AB181" s="246">
        <f t="shared" si="68"/>
        <v>0</v>
      </c>
      <c r="AC181" s="245">
        <f t="shared" si="69"/>
        <v>0</v>
      </c>
    </row>
    <row r="182" spans="1:29" x14ac:dyDescent="0.2">
      <c r="A182" s="251" t="s">
        <v>124</v>
      </c>
      <c r="B182" s="255">
        <v>2859</v>
      </c>
      <c r="C182" s="246">
        <v>47</v>
      </c>
      <c r="D182" s="251">
        <v>8</v>
      </c>
      <c r="E182" s="245">
        <v>55</v>
      </c>
      <c r="F182" s="244">
        <v>20</v>
      </c>
      <c r="G182" s="244">
        <v>4</v>
      </c>
      <c r="H182" s="245">
        <v>24</v>
      </c>
      <c r="O182" s="241">
        <v>1</v>
      </c>
      <c r="Q182" s="245">
        <v>1</v>
      </c>
      <c r="T182" s="275"/>
      <c r="U182" s="253"/>
      <c r="V182" s="253"/>
      <c r="W182" s="245"/>
      <c r="X182" s="244"/>
      <c r="Y182" s="244"/>
      <c r="AA182" s="241">
        <f t="shared" si="68"/>
        <v>68</v>
      </c>
      <c r="AB182" s="246">
        <f t="shared" si="68"/>
        <v>12</v>
      </c>
      <c r="AC182" s="245">
        <f t="shared" si="69"/>
        <v>80</v>
      </c>
    </row>
    <row r="183" spans="1:29" x14ac:dyDescent="0.2">
      <c r="A183" s="251" t="s">
        <v>125</v>
      </c>
      <c r="B183" s="255">
        <v>2860</v>
      </c>
      <c r="C183" s="246">
        <v>126</v>
      </c>
      <c r="D183" s="251">
        <v>11</v>
      </c>
      <c r="E183" s="245">
        <v>137</v>
      </c>
      <c r="F183" s="244">
        <v>42</v>
      </c>
      <c r="G183" s="244">
        <v>5</v>
      </c>
      <c r="H183" s="245">
        <v>47</v>
      </c>
      <c r="I183" s="241">
        <v>2</v>
      </c>
      <c r="J183" s="246">
        <v>1</v>
      </c>
      <c r="K183" s="245">
        <v>3</v>
      </c>
      <c r="L183" s="241">
        <v>4</v>
      </c>
      <c r="M183" s="251">
        <v>1</v>
      </c>
      <c r="N183" s="274">
        <v>5</v>
      </c>
      <c r="O183" s="241">
        <v>5</v>
      </c>
      <c r="P183" s="246">
        <v>1</v>
      </c>
      <c r="Q183" s="245">
        <v>6</v>
      </c>
      <c r="R183" s="246">
        <v>1</v>
      </c>
      <c r="T183" s="275">
        <v>1</v>
      </c>
      <c r="U183" s="253"/>
      <c r="V183" s="253"/>
      <c r="W183" s="245"/>
      <c r="X183" s="244">
        <v>5</v>
      </c>
      <c r="Y183" s="244">
        <v>1</v>
      </c>
      <c r="Z183" s="245">
        <v>6</v>
      </c>
      <c r="AA183" s="241">
        <f t="shared" si="68"/>
        <v>185</v>
      </c>
      <c r="AB183" s="246">
        <f t="shared" si="68"/>
        <v>20</v>
      </c>
      <c r="AC183" s="245">
        <f t="shared" si="69"/>
        <v>205</v>
      </c>
    </row>
    <row r="184" spans="1:29" x14ac:dyDescent="0.2">
      <c r="A184" s="251" t="s">
        <v>370</v>
      </c>
      <c r="B184" s="255">
        <v>2875</v>
      </c>
      <c r="C184" s="246">
        <v>91</v>
      </c>
      <c r="D184" s="251">
        <v>67</v>
      </c>
      <c r="E184" s="245">
        <v>158</v>
      </c>
      <c r="F184" s="244">
        <v>39</v>
      </c>
      <c r="G184" s="244">
        <v>12</v>
      </c>
      <c r="H184" s="245">
        <v>51</v>
      </c>
      <c r="I184" s="246">
        <v>3</v>
      </c>
      <c r="J184" s="246">
        <v>1</v>
      </c>
      <c r="K184" s="245">
        <v>4</v>
      </c>
      <c r="L184" s="241">
        <v>3</v>
      </c>
      <c r="M184" s="246">
        <v>2</v>
      </c>
      <c r="N184" s="245">
        <v>5</v>
      </c>
      <c r="O184" s="246">
        <v>9</v>
      </c>
      <c r="P184" s="246">
        <v>5</v>
      </c>
      <c r="Q184" s="245">
        <v>14</v>
      </c>
      <c r="T184" s="275"/>
      <c r="U184" s="253"/>
      <c r="V184" s="253">
        <v>1</v>
      </c>
      <c r="W184" s="245">
        <v>1</v>
      </c>
      <c r="X184" s="244">
        <v>6</v>
      </c>
      <c r="Y184" s="244">
        <v>3</v>
      </c>
      <c r="Z184" s="245">
        <v>9</v>
      </c>
      <c r="AA184" s="241">
        <f t="shared" si="68"/>
        <v>151</v>
      </c>
      <c r="AB184" s="246">
        <f t="shared" si="68"/>
        <v>91</v>
      </c>
      <c r="AC184" s="245">
        <f t="shared" si="69"/>
        <v>242</v>
      </c>
    </row>
    <row r="185" spans="1:29" x14ac:dyDescent="0.2">
      <c r="A185" s="251" t="s">
        <v>256</v>
      </c>
      <c r="B185" s="255">
        <v>2876</v>
      </c>
      <c r="C185" s="246">
        <v>5</v>
      </c>
      <c r="D185" s="251">
        <v>16</v>
      </c>
      <c r="E185" s="245">
        <v>21</v>
      </c>
      <c r="F185" s="244">
        <v>3</v>
      </c>
      <c r="G185" s="244">
        <v>2</v>
      </c>
      <c r="H185" s="245">
        <v>5</v>
      </c>
      <c r="I185" s="246">
        <v>1</v>
      </c>
      <c r="K185" s="245">
        <v>1</v>
      </c>
      <c r="L185" s="246"/>
      <c r="N185" s="245"/>
      <c r="O185" s="246">
        <v>1</v>
      </c>
      <c r="P185" s="246">
        <v>3</v>
      </c>
      <c r="Q185" s="245">
        <v>4</v>
      </c>
      <c r="T185" s="275"/>
      <c r="U185" s="253"/>
      <c r="V185" s="253">
        <v>1</v>
      </c>
      <c r="W185" s="245">
        <v>1</v>
      </c>
      <c r="X185" s="244"/>
      <c r="Y185" s="244"/>
      <c r="AA185" s="241">
        <f t="shared" si="68"/>
        <v>10</v>
      </c>
      <c r="AB185" s="246">
        <f t="shared" si="68"/>
        <v>22</v>
      </c>
      <c r="AC185" s="245">
        <f t="shared" si="69"/>
        <v>32</v>
      </c>
    </row>
    <row r="186" spans="1:29" x14ac:dyDescent="0.2">
      <c r="A186" s="251" t="s">
        <v>257</v>
      </c>
      <c r="B186" s="255">
        <v>2877</v>
      </c>
      <c r="C186" s="246">
        <v>4</v>
      </c>
      <c r="D186" s="251">
        <v>1</v>
      </c>
      <c r="E186" s="245">
        <v>5</v>
      </c>
      <c r="F186" s="244">
        <v>3</v>
      </c>
      <c r="G186" s="244"/>
      <c r="H186" s="245">
        <v>3</v>
      </c>
      <c r="I186" s="246"/>
      <c r="L186" s="246"/>
      <c r="N186" s="245"/>
      <c r="O186" s="246"/>
      <c r="R186" s="246">
        <v>1</v>
      </c>
      <c r="T186" s="275">
        <v>1</v>
      </c>
      <c r="U186" s="253"/>
      <c r="V186" s="253"/>
      <c r="W186" s="245"/>
      <c r="X186" s="244"/>
      <c r="Y186" s="244"/>
      <c r="AA186" s="241">
        <f t="shared" si="68"/>
        <v>8</v>
      </c>
      <c r="AB186" s="246">
        <f t="shared" si="68"/>
        <v>1</v>
      </c>
      <c r="AC186" s="245">
        <f t="shared" si="69"/>
        <v>9</v>
      </c>
    </row>
    <row r="187" spans="1:29" x14ac:dyDescent="0.2">
      <c r="A187" s="251" t="s">
        <v>258</v>
      </c>
      <c r="B187" s="255">
        <v>2878</v>
      </c>
      <c r="C187" s="246">
        <v>6</v>
      </c>
      <c r="D187" s="251">
        <v>1</v>
      </c>
      <c r="E187" s="245">
        <v>7</v>
      </c>
      <c r="F187" s="244"/>
      <c r="G187" s="244"/>
      <c r="H187" s="245"/>
      <c r="I187" s="246"/>
      <c r="L187" s="246"/>
      <c r="N187" s="245"/>
      <c r="O187" s="246"/>
      <c r="T187" s="275"/>
      <c r="U187" s="253"/>
      <c r="V187" s="253"/>
      <c r="W187" s="245"/>
      <c r="X187" s="244"/>
      <c r="Y187" s="244"/>
      <c r="AA187" s="241">
        <f t="shared" si="68"/>
        <v>6</v>
      </c>
      <c r="AB187" s="246">
        <f t="shared" si="68"/>
        <v>1</v>
      </c>
      <c r="AC187" s="245">
        <f t="shared" si="69"/>
        <v>7</v>
      </c>
    </row>
    <row r="188" spans="1:29" x14ac:dyDescent="0.2">
      <c r="A188" s="251" t="s">
        <v>259</v>
      </c>
      <c r="B188" s="255">
        <v>2879</v>
      </c>
      <c r="C188" s="246">
        <v>3</v>
      </c>
      <c r="D188" s="251"/>
      <c r="E188" s="245">
        <v>3</v>
      </c>
      <c r="F188" s="244">
        <v>4</v>
      </c>
      <c r="G188" s="244"/>
      <c r="H188" s="245">
        <v>4</v>
      </c>
      <c r="I188" s="246"/>
      <c r="L188" s="246"/>
      <c r="N188" s="245"/>
      <c r="O188" s="246">
        <v>1</v>
      </c>
      <c r="Q188" s="245">
        <v>1</v>
      </c>
      <c r="T188" s="275"/>
      <c r="U188" s="253"/>
      <c r="V188" s="253"/>
      <c r="W188" s="245"/>
      <c r="X188" s="244">
        <v>1</v>
      </c>
      <c r="Y188" s="244"/>
      <c r="Z188" s="245">
        <v>1</v>
      </c>
      <c r="AA188" s="241">
        <f t="shared" si="68"/>
        <v>9</v>
      </c>
      <c r="AB188" s="246">
        <f t="shared" si="68"/>
        <v>0</v>
      </c>
      <c r="AC188" s="245">
        <f t="shared" si="69"/>
        <v>9</v>
      </c>
    </row>
    <row r="189" spans="1:29" x14ac:dyDescent="0.2">
      <c r="A189" s="251" t="s">
        <v>260</v>
      </c>
      <c r="B189" s="255">
        <v>2880</v>
      </c>
      <c r="C189" s="246">
        <v>2</v>
      </c>
      <c r="D189" s="251">
        <v>17</v>
      </c>
      <c r="E189" s="245">
        <v>19</v>
      </c>
      <c r="F189" s="244"/>
      <c r="G189" s="244">
        <v>3</v>
      </c>
      <c r="H189" s="245">
        <v>3</v>
      </c>
      <c r="I189" s="246"/>
      <c r="L189" s="246"/>
      <c r="M189" s="251">
        <v>1</v>
      </c>
      <c r="N189" s="245">
        <v>1</v>
      </c>
      <c r="O189" s="246"/>
      <c r="T189" s="275"/>
      <c r="U189" s="253"/>
      <c r="V189" s="253"/>
      <c r="W189" s="245"/>
      <c r="X189" s="244"/>
      <c r="Y189" s="244"/>
      <c r="AA189" s="241">
        <f t="shared" si="68"/>
        <v>2</v>
      </c>
      <c r="AB189" s="246">
        <f t="shared" si="68"/>
        <v>21</v>
      </c>
      <c r="AC189" s="245">
        <f t="shared" si="69"/>
        <v>23</v>
      </c>
    </row>
    <row r="190" spans="1:29" ht="13.5" thickBot="1" x14ac:dyDescent="0.25">
      <c r="A190" s="251" t="s">
        <v>261</v>
      </c>
      <c r="B190" s="255">
        <v>2881</v>
      </c>
      <c r="C190" s="246">
        <v>11</v>
      </c>
      <c r="D190" s="251">
        <v>28</v>
      </c>
      <c r="E190" s="245">
        <v>39</v>
      </c>
      <c r="F190" s="244">
        <v>2</v>
      </c>
      <c r="G190" s="244">
        <v>5</v>
      </c>
      <c r="H190" s="245">
        <v>7</v>
      </c>
      <c r="I190" s="246"/>
      <c r="J190" s="246">
        <v>1</v>
      </c>
      <c r="K190" s="245">
        <v>1</v>
      </c>
      <c r="L190" s="246"/>
      <c r="M190" s="251">
        <v>3</v>
      </c>
      <c r="N190" s="245">
        <v>3</v>
      </c>
      <c r="O190" s="246">
        <v>3</v>
      </c>
      <c r="P190" s="246">
        <v>2</v>
      </c>
      <c r="Q190" s="245">
        <v>5</v>
      </c>
      <c r="T190" s="275"/>
      <c r="U190" s="253"/>
      <c r="V190" s="253"/>
      <c r="W190" s="245"/>
      <c r="X190" s="244"/>
      <c r="Y190" s="244"/>
      <c r="AA190" s="241">
        <f t="shared" si="68"/>
        <v>16</v>
      </c>
      <c r="AB190" s="246">
        <f t="shared" si="68"/>
        <v>39</v>
      </c>
      <c r="AC190" s="245">
        <f t="shared" si="69"/>
        <v>55</v>
      </c>
    </row>
    <row r="191" spans="1:29" ht="13.5" thickBot="1" x14ac:dyDescent="0.25">
      <c r="A191" s="249" t="s">
        <v>369</v>
      </c>
      <c r="B191" s="258"/>
      <c r="C191" s="233">
        <f>SUM(C177:C190)</f>
        <v>341</v>
      </c>
      <c r="D191" s="233">
        <f>SUM(D177:D190)</f>
        <v>177</v>
      </c>
      <c r="E191" s="237">
        <f t="shared" si="54"/>
        <v>518</v>
      </c>
      <c r="F191" s="233">
        <f>SUM(F177:F190)</f>
        <v>127</v>
      </c>
      <c r="G191" s="233">
        <f>SUM(G177:G190)</f>
        <v>35</v>
      </c>
      <c r="H191" s="237">
        <f>SUM(F191:G191)</f>
        <v>162</v>
      </c>
      <c r="I191" s="233">
        <f>SUM(I177:I190)</f>
        <v>8</v>
      </c>
      <c r="J191" s="233">
        <f>SUM(J177:J190)</f>
        <v>4</v>
      </c>
      <c r="K191" s="237">
        <f>SUM(I191:J191)</f>
        <v>12</v>
      </c>
      <c r="L191" s="233">
        <f t="shared" ref="L191:U191" si="70">SUM(L177:L190)</f>
        <v>7</v>
      </c>
      <c r="M191" s="233">
        <f t="shared" si="70"/>
        <v>8</v>
      </c>
      <c r="N191" s="237">
        <f t="shared" si="70"/>
        <v>15</v>
      </c>
      <c r="O191" s="233">
        <f t="shared" si="70"/>
        <v>23</v>
      </c>
      <c r="P191" s="233">
        <f t="shared" si="70"/>
        <v>12</v>
      </c>
      <c r="Q191" s="233">
        <f t="shared" si="70"/>
        <v>35</v>
      </c>
      <c r="R191" s="249">
        <f t="shared" si="70"/>
        <v>3</v>
      </c>
      <c r="S191" s="233">
        <f t="shared" si="70"/>
        <v>0</v>
      </c>
      <c r="T191" s="237">
        <f t="shared" si="70"/>
        <v>3</v>
      </c>
      <c r="U191" s="233">
        <f t="shared" si="70"/>
        <v>1</v>
      </c>
      <c r="V191" s="233">
        <f>SUM(V177:V190)</f>
        <v>2</v>
      </c>
      <c r="W191" s="237">
        <f t="shared" ref="W191:Z191" si="71">SUM(W177:W190)</f>
        <v>3</v>
      </c>
      <c r="X191" s="233">
        <f t="shared" si="71"/>
        <v>14</v>
      </c>
      <c r="Y191" s="233">
        <f t="shared" si="71"/>
        <v>6</v>
      </c>
      <c r="Z191" s="237">
        <f t="shared" si="71"/>
        <v>20</v>
      </c>
      <c r="AA191" s="249">
        <f>SUM(AA177:AA190)</f>
        <v>524</v>
      </c>
      <c r="AB191" s="250">
        <f>SUM(AB177:AB190)</f>
        <v>244</v>
      </c>
      <c r="AC191" s="257">
        <f>SUM(AC177:AC190)</f>
        <v>768</v>
      </c>
    </row>
    <row r="192" spans="1:29" ht="13.5" thickBot="1" x14ac:dyDescent="0.25">
      <c r="A192" s="256"/>
      <c r="B192" s="242"/>
      <c r="C192" s="263"/>
      <c r="D192" s="256"/>
      <c r="F192" s="256"/>
      <c r="G192" s="256"/>
      <c r="H192" s="256" t="str">
        <f>IF(F192+G192=0," ",F192+G192)</f>
        <v xml:space="preserve"> </v>
      </c>
      <c r="I192" s="263"/>
      <c r="J192" s="256"/>
      <c r="K192" s="245" t="str">
        <f>IF(I192+J192=0," ",I192+J192)</f>
        <v xml:space="preserve"> </v>
      </c>
      <c r="L192" s="263"/>
      <c r="M192" s="256"/>
      <c r="N192" s="256" t="str">
        <f>IF(L192+M192=0," ",L192+M192)</f>
        <v xml:space="preserve"> </v>
      </c>
      <c r="O192" s="263"/>
      <c r="P192" s="256"/>
      <c r="Q192" s="256" t="str">
        <f>IF(O192+P192=0," ",O192+P192)</f>
        <v xml:space="preserve"> </v>
      </c>
      <c r="R192" s="263"/>
      <c r="S192" s="256"/>
      <c r="T192" s="245"/>
      <c r="U192" s="256"/>
      <c r="V192" s="256"/>
      <c r="W192" s="256" t="str">
        <f>IF(U192+V192=0," ",U192+V192)</f>
        <v xml:space="preserve"> </v>
      </c>
      <c r="X192" s="263"/>
      <c r="Y192" s="256"/>
      <c r="Z192" s="245" t="str">
        <f>IF(X192+Y192=0," ",X192+Y192)</f>
        <v xml:space="preserve"> </v>
      </c>
      <c r="AA192" s="263"/>
      <c r="AB192" s="276"/>
      <c r="AC192" s="277"/>
    </row>
    <row r="193" spans="1:29" ht="13.5" thickBot="1" x14ac:dyDescent="0.25">
      <c r="A193" s="233" t="s">
        <v>127</v>
      </c>
      <c r="B193" s="234">
        <v>2865</v>
      </c>
      <c r="C193" s="273">
        <v>7</v>
      </c>
      <c r="D193" s="259"/>
      <c r="E193" s="237">
        <v>7</v>
      </c>
      <c r="F193" s="259">
        <v>3</v>
      </c>
      <c r="G193" s="259"/>
      <c r="H193" s="237">
        <v>3</v>
      </c>
      <c r="I193" s="273"/>
      <c r="J193" s="259"/>
      <c r="K193" s="237"/>
      <c r="L193" s="249"/>
      <c r="M193" s="233"/>
      <c r="N193" s="237"/>
      <c r="O193" s="273">
        <v>1</v>
      </c>
      <c r="P193" s="259"/>
      <c r="Q193" s="237">
        <v>1</v>
      </c>
      <c r="R193" s="249"/>
      <c r="S193" s="233"/>
      <c r="T193" s="237"/>
      <c r="U193" s="259"/>
      <c r="V193" s="259"/>
      <c r="W193" s="237"/>
      <c r="X193" s="273">
        <v>1</v>
      </c>
      <c r="Y193" s="259">
        <v>1</v>
      </c>
      <c r="Z193" s="237">
        <v>2</v>
      </c>
      <c r="AA193" s="249">
        <f>C193+F193+I193+L193+O193+R193+U193+X193</f>
        <v>12</v>
      </c>
      <c r="AB193" s="233">
        <f>D193+G193+J193+M193+P193+S193+V193+Y193</f>
        <v>1</v>
      </c>
      <c r="AC193" s="237">
        <f t="shared" ref="AC193" si="72">SUM(AA193:AB193)</f>
        <v>13</v>
      </c>
    </row>
    <row r="194" spans="1:29" ht="13.5" thickBot="1" x14ac:dyDescent="0.25">
      <c r="Q194" s="256"/>
      <c r="R194" s="241"/>
      <c r="T194" s="275"/>
      <c r="AA194" s="241"/>
      <c r="AB194" s="267"/>
    </row>
    <row r="195" spans="1:29" s="272" customFormat="1" ht="13.5" thickBot="1" x14ac:dyDescent="0.25">
      <c r="A195" s="249" t="s">
        <v>128</v>
      </c>
      <c r="B195" s="234">
        <v>2870</v>
      </c>
      <c r="C195" s="249">
        <v>10</v>
      </c>
      <c r="D195" s="233">
        <v>5</v>
      </c>
      <c r="E195" s="237">
        <v>15</v>
      </c>
      <c r="F195" s="233"/>
      <c r="G195" s="233"/>
      <c r="H195" s="237"/>
      <c r="I195" s="249"/>
      <c r="J195" s="233"/>
      <c r="K195" s="237"/>
      <c r="L195" s="249"/>
      <c r="M195" s="233"/>
      <c r="N195" s="237"/>
      <c r="O195" s="249"/>
      <c r="P195" s="233"/>
      <c r="Q195" s="237"/>
      <c r="R195" s="249"/>
      <c r="S195" s="233"/>
      <c r="T195" s="237"/>
      <c r="U195" s="233"/>
      <c r="V195" s="233"/>
      <c r="W195" s="237"/>
      <c r="X195" s="249"/>
      <c r="Y195" s="233"/>
      <c r="Z195" s="237"/>
      <c r="AA195" s="249">
        <f>C195+F195+I195+L195+O195+R195+U195+X195</f>
        <v>10</v>
      </c>
      <c r="AB195" s="233">
        <f>D195+G195+J195+M195+P195+S195+V195+Y195</f>
        <v>5</v>
      </c>
      <c r="AC195" s="237">
        <f t="shared" ref="AC195" si="73">SUM(AA195:AB195)</f>
        <v>15</v>
      </c>
    </row>
    <row r="196" spans="1:29" ht="13.5" thickBot="1" x14ac:dyDescent="0.25">
      <c r="Q196" s="256"/>
      <c r="R196" s="241"/>
      <c r="T196" s="275"/>
      <c r="AA196" s="241"/>
      <c r="AB196" s="267"/>
    </row>
    <row r="197" spans="1:29" ht="13.5" thickBot="1" x14ac:dyDescent="0.25">
      <c r="A197" s="249" t="s">
        <v>129</v>
      </c>
      <c r="B197" s="234">
        <v>3700</v>
      </c>
      <c r="C197" s="273">
        <v>3</v>
      </c>
      <c r="D197" s="259">
        <v>6</v>
      </c>
      <c r="E197" s="237">
        <v>9</v>
      </c>
      <c r="F197" s="259">
        <v>1</v>
      </c>
      <c r="G197" s="259">
        <v>1</v>
      </c>
      <c r="H197" s="237">
        <v>2</v>
      </c>
      <c r="I197" s="273"/>
      <c r="J197" s="259"/>
      <c r="K197" s="237"/>
      <c r="L197" s="249"/>
      <c r="M197" s="233">
        <v>2</v>
      </c>
      <c r="N197" s="237">
        <v>2</v>
      </c>
      <c r="O197" s="273">
        <v>1</v>
      </c>
      <c r="P197" s="259"/>
      <c r="Q197" s="237">
        <v>1</v>
      </c>
      <c r="R197" s="249"/>
      <c r="S197" s="233"/>
      <c r="T197" s="237"/>
      <c r="U197" s="259"/>
      <c r="V197" s="259"/>
      <c r="W197" s="237"/>
      <c r="X197" s="273">
        <v>1</v>
      </c>
      <c r="Y197" s="259">
        <v>1</v>
      </c>
      <c r="Z197" s="237">
        <v>2</v>
      </c>
      <c r="AA197" s="249">
        <f>C197+F197+I197+L197+O197+R197+U197+X197</f>
        <v>6</v>
      </c>
      <c r="AB197" s="233">
        <f>D197+G197+J197+M197+P197+S197+V197+Y197</f>
        <v>10</v>
      </c>
      <c r="AC197" s="237">
        <f t="shared" ref="AC197" si="74">SUM(AA197:AB197)</f>
        <v>16</v>
      </c>
    </row>
    <row r="198" spans="1:29" x14ac:dyDescent="0.2">
      <c r="Q198" s="256"/>
      <c r="R198" s="241"/>
      <c r="T198" s="275"/>
      <c r="AA198" s="241"/>
      <c r="AB198" s="267"/>
    </row>
    <row r="199" spans="1:29" x14ac:dyDescent="0.2">
      <c r="A199" s="251" t="s">
        <v>236</v>
      </c>
      <c r="B199" s="523" t="s">
        <v>237</v>
      </c>
      <c r="C199" s="241">
        <v>1</v>
      </c>
      <c r="E199" s="245">
        <v>1</v>
      </c>
      <c r="Q199" s="256"/>
      <c r="R199" s="241"/>
      <c r="T199" s="275"/>
      <c r="AA199" s="241">
        <f>C199+F199+I199+L199+O199+R199+U199+X199</f>
        <v>1</v>
      </c>
      <c r="AB199" s="267">
        <f>D199+G199+J199+M199+P199+S199+V199+Y199</f>
        <v>0</v>
      </c>
      <c r="AC199" s="346">
        <f t="shared" ref="AC199" si="75">SUM(AA199:AB199)</f>
        <v>1</v>
      </c>
    </row>
    <row r="200" spans="1:29" hidden="1" x14ac:dyDescent="0.2">
      <c r="A200" s="246" t="s">
        <v>130</v>
      </c>
      <c r="B200" s="252">
        <v>1005</v>
      </c>
      <c r="C200" s="243"/>
      <c r="D200" s="244"/>
      <c r="F200" s="253"/>
      <c r="G200" s="253"/>
      <c r="H200" s="245"/>
      <c r="I200" s="243"/>
      <c r="J200" s="244"/>
      <c r="N200" s="245"/>
      <c r="O200" s="243"/>
      <c r="P200" s="244"/>
      <c r="R200" s="241"/>
      <c r="T200" s="245"/>
      <c r="U200" s="253"/>
      <c r="V200" s="253"/>
      <c r="W200" s="245"/>
      <c r="X200" s="243"/>
      <c r="Y200" s="244"/>
      <c r="AA200" s="241">
        <f t="shared" ref="AA200:AB207" si="76">C200+F200+I200+L200+O200+R200+U200+X200</f>
        <v>0</v>
      </c>
      <c r="AB200" s="246">
        <f t="shared" si="76"/>
        <v>0</v>
      </c>
      <c r="AC200" s="245">
        <f t="shared" ref="AC200:AC207" si="77">SUM(AA200:AB200)</f>
        <v>0</v>
      </c>
    </row>
    <row r="201" spans="1:29" x14ac:dyDescent="0.2">
      <c r="A201" s="246" t="s">
        <v>131</v>
      </c>
      <c r="B201" s="252">
        <v>1010</v>
      </c>
      <c r="C201" s="243">
        <v>5</v>
      </c>
      <c r="D201" s="244">
        <v>2</v>
      </c>
      <c r="E201" s="245">
        <v>7</v>
      </c>
      <c r="F201" s="253">
        <v>3</v>
      </c>
      <c r="G201" s="253"/>
      <c r="H201" s="245">
        <v>3</v>
      </c>
      <c r="I201" s="243"/>
      <c r="J201" s="244"/>
      <c r="N201" s="245"/>
      <c r="O201" s="243">
        <v>1</v>
      </c>
      <c r="P201" s="244">
        <v>1</v>
      </c>
      <c r="Q201" s="245">
        <v>2</v>
      </c>
      <c r="R201" s="241"/>
      <c r="T201" s="245"/>
      <c r="U201" s="253"/>
      <c r="V201" s="253"/>
      <c r="W201" s="245"/>
      <c r="X201" s="243"/>
      <c r="Y201" s="244">
        <v>1</v>
      </c>
      <c r="Z201" s="245">
        <v>1</v>
      </c>
      <c r="AA201" s="241">
        <f t="shared" si="76"/>
        <v>9</v>
      </c>
      <c r="AB201" s="246">
        <f t="shared" si="76"/>
        <v>4</v>
      </c>
      <c r="AC201" s="245">
        <f t="shared" si="77"/>
        <v>13</v>
      </c>
    </row>
    <row r="202" spans="1:29" x14ac:dyDescent="0.2">
      <c r="A202" s="246" t="s">
        <v>132</v>
      </c>
      <c r="B202" s="252">
        <v>1015</v>
      </c>
      <c r="C202" s="243">
        <v>65</v>
      </c>
      <c r="D202" s="244">
        <v>37</v>
      </c>
      <c r="E202" s="245">
        <v>102</v>
      </c>
      <c r="F202" s="253">
        <v>20</v>
      </c>
      <c r="G202" s="253">
        <v>4</v>
      </c>
      <c r="H202" s="245">
        <v>24</v>
      </c>
      <c r="I202" s="243">
        <v>2</v>
      </c>
      <c r="J202" s="244"/>
      <c r="K202" s="245">
        <v>2</v>
      </c>
      <c r="L202" s="241">
        <v>6</v>
      </c>
      <c r="M202" s="251">
        <v>4</v>
      </c>
      <c r="N202" s="245">
        <v>10</v>
      </c>
      <c r="O202" s="243">
        <v>5</v>
      </c>
      <c r="P202" s="244">
        <v>2</v>
      </c>
      <c r="Q202" s="245">
        <v>7</v>
      </c>
      <c r="R202" s="241"/>
      <c r="T202" s="245"/>
      <c r="U202" s="253"/>
      <c r="V202" s="253">
        <v>1</v>
      </c>
      <c r="W202" s="245">
        <v>1</v>
      </c>
      <c r="X202" s="243">
        <v>5</v>
      </c>
      <c r="Y202" s="244">
        <v>3</v>
      </c>
      <c r="Z202" s="245">
        <v>8</v>
      </c>
      <c r="AA202" s="241">
        <f t="shared" si="76"/>
        <v>103</v>
      </c>
      <c r="AB202" s="246">
        <f t="shared" si="76"/>
        <v>51</v>
      </c>
      <c r="AC202" s="245">
        <f t="shared" si="77"/>
        <v>154</v>
      </c>
    </row>
    <row r="203" spans="1:29" x14ac:dyDescent="0.2">
      <c r="A203" s="246" t="s">
        <v>133</v>
      </c>
      <c r="B203" s="252">
        <v>1025</v>
      </c>
      <c r="C203" s="243">
        <v>10</v>
      </c>
      <c r="D203" s="244">
        <v>2</v>
      </c>
      <c r="E203" s="245">
        <v>12</v>
      </c>
      <c r="F203" s="253">
        <v>1</v>
      </c>
      <c r="G203" s="253"/>
      <c r="H203" s="245">
        <v>1</v>
      </c>
      <c r="I203" s="243"/>
      <c r="J203" s="244"/>
      <c r="M203" s="251">
        <v>1</v>
      </c>
      <c r="N203" s="245">
        <v>1</v>
      </c>
      <c r="O203" s="243"/>
      <c r="P203" s="244">
        <v>1</v>
      </c>
      <c r="Q203" s="245">
        <v>1</v>
      </c>
      <c r="R203" s="241"/>
      <c r="T203" s="245"/>
      <c r="U203" s="253"/>
      <c r="V203" s="253"/>
      <c r="W203" s="245"/>
      <c r="X203" s="243"/>
      <c r="Y203" s="244"/>
      <c r="AA203" s="241">
        <f t="shared" si="76"/>
        <v>11</v>
      </c>
      <c r="AB203" s="246">
        <f t="shared" si="76"/>
        <v>4</v>
      </c>
      <c r="AC203" s="245">
        <f t="shared" si="77"/>
        <v>15</v>
      </c>
    </row>
    <row r="204" spans="1:29" x14ac:dyDescent="0.2">
      <c r="A204" s="246" t="s">
        <v>134</v>
      </c>
      <c r="B204" s="252">
        <v>1030</v>
      </c>
      <c r="C204" s="243">
        <v>2</v>
      </c>
      <c r="D204" s="244">
        <v>1</v>
      </c>
      <c r="E204" s="245">
        <v>3</v>
      </c>
      <c r="F204" s="253"/>
      <c r="G204" s="253"/>
      <c r="H204" s="245"/>
      <c r="I204" s="243"/>
      <c r="J204" s="244"/>
      <c r="N204" s="245"/>
      <c r="O204" s="243">
        <v>2</v>
      </c>
      <c r="P204" s="244"/>
      <c r="Q204" s="245">
        <v>2</v>
      </c>
      <c r="R204" s="241"/>
      <c r="T204" s="245"/>
      <c r="U204" s="253"/>
      <c r="V204" s="253"/>
      <c r="W204" s="245"/>
      <c r="X204" s="243"/>
      <c r="Y204" s="244"/>
      <c r="AA204" s="241">
        <f t="shared" si="76"/>
        <v>4</v>
      </c>
      <c r="AB204" s="246">
        <f t="shared" si="76"/>
        <v>1</v>
      </c>
      <c r="AC204" s="245">
        <f t="shared" si="77"/>
        <v>5</v>
      </c>
    </row>
    <row r="205" spans="1:29" x14ac:dyDescent="0.2">
      <c r="A205" s="246" t="s">
        <v>135</v>
      </c>
      <c r="B205" s="252">
        <v>1035</v>
      </c>
      <c r="C205" s="243">
        <v>7</v>
      </c>
      <c r="D205" s="244">
        <v>1</v>
      </c>
      <c r="E205" s="245">
        <v>8</v>
      </c>
      <c r="F205" s="253">
        <v>1</v>
      </c>
      <c r="G205" s="253"/>
      <c r="H205" s="245">
        <v>1</v>
      </c>
      <c r="I205" s="243"/>
      <c r="J205" s="244">
        <v>1</v>
      </c>
      <c r="K205" s="245">
        <v>1</v>
      </c>
      <c r="N205" s="245"/>
      <c r="O205" s="243"/>
      <c r="P205" s="244"/>
      <c r="R205" s="241"/>
      <c r="T205" s="245"/>
      <c r="U205" s="244"/>
      <c r="V205" s="253">
        <v>1</v>
      </c>
      <c r="W205" s="245">
        <v>1</v>
      </c>
      <c r="X205" s="243"/>
      <c r="Y205" s="244"/>
      <c r="AA205" s="241">
        <f t="shared" si="76"/>
        <v>8</v>
      </c>
      <c r="AB205" s="246">
        <f t="shared" si="76"/>
        <v>3</v>
      </c>
      <c r="AC205" s="245">
        <f t="shared" si="77"/>
        <v>11</v>
      </c>
    </row>
    <row r="206" spans="1:29" x14ac:dyDescent="0.2">
      <c r="A206" s="246" t="s">
        <v>136</v>
      </c>
      <c r="B206" s="252">
        <v>1040</v>
      </c>
      <c r="C206" s="243">
        <v>4</v>
      </c>
      <c r="D206" s="244">
        <v>3</v>
      </c>
      <c r="E206" s="245">
        <v>7</v>
      </c>
      <c r="F206" s="253">
        <v>3</v>
      </c>
      <c r="G206" s="253">
        <v>1</v>
      </c>
      <c r="H206" s="245">
        <v>4</v>
      </c>
      <c r="I206" s="243"/>
      <c r="J206" s="244"/>
      <c r="N206" s="245"/>
      <c r="O206" s="243"/>
      <c r="P206" s="244"/>
      <c r="R206" s="241"/>
      <c r="T206" s="245"/>
      <c r="U206" s="253"/>
      <c r="V206" s="253"/>
      <c r="W206" s="245"/>
      <c r="X206" s="243">
        <v>1</v>
      </c>
      <c r="Y206" s="244"/>
      <c r="Z206" s="245">
        <v>1</v>
      </c>
      <c r="AA206" s="241">
        <f t="shared" si="76"/>
        <v>8</v>
      </c>
      <c r="AB206" s="246">
        <f t="shared" si="76"/>
        <v>4</v>
      </c>
      <c r="AC206" s="245">
        <f t="shared" si="77"/>
        <v>12</v>
      </c>
    </row>
    <row r="207" spans="1:29" ht="13.5" thickBot="1" x14ac:dyDescent="0.25">
      <c r="A207" s="246" t="s">
        <v>137</v>
      </c>
      <c r="B207" s="252">
        <v>1045</v>
      </c>
      <c r="C207" s="243">
        <v>1</v>
      </c>
      <c r="D207" s="244"/>
      <c r="E207" s="245">
        <v>1</v>
      </c>
      <c r="F207" s="253"/>
      <c r="G207" s="253"/>
      <c r="H207" s="245"/>
      <c r="I207" s="243"/>
      <c r="J207" s="244"/>
      <c r="N207" s="245"/>
      <c r="O207" s="243"/>
      <c r="P207" s="244"/>
      <c r="R207" s="263"/>
      <c r="S207" s="256"/>
      <c r="T207" s="245"/>
      <c r="U207" s="253"/>
      <c r="V207" s="253"/>
      <c r="W207" s="245"/>
      <c r="X207" s="243"/>
      <c r="Y207" s="244"/>
      <c r="AA207" s="241">
        <f t="shared" si="76"/>
        <v>1</v>
      </c>
      <c r="AB207" s="246">
        <f t="shared" si="76"/>
        <v>0</v>
      </c>
      <c r="AC207" s="245">
        <f t="shared" si="77"/>
        <v>1</v>
      </c>
    </row>
    <row r="208" spans="1:29" ht="13.5" thickBot="1" x14ac:dyDescent="0.25">
      <c r="A208" s="249" t="s">
        <v>138</v>
      </c>
      <c r="B208" s="258"/>
      <c r="C208" s="249">
        <f>SUM(C199:C207)</f>
        <v>95</v>
      </c>
      <c r="D208" s="233">
        <f t="shared" ref="D208:Z208" si="78">SUM(D199:D207)</f>
        <v>46</v>
      </c>
      <c r="E208" s="237">
        <f t="shared" si="78"/>
        <v>141</v>
      </c>
      <c r="F208" s="249">
        <f t="shared" si="78"/>
        <v>28</v>
      </c>
      <c r="G208" s="233">
        <f t="shared" si="78"/>
        <v>5</v>
      </c>
      <c r="H208" s="237">
        <f t="shared" si="78"/>
        <v>33</v>
      </c>
      <c r="I208" s="249">
        <f t="shared" si="78"/>
        <v>2</v>
      </c>
      <c r="J208" s="233">
        <f t="shared" si="78"/>
        <v>1</v>
      </c>
      <c r="K208" s="237">
        <f t="shared" si="78"/>
        <v>3</v>
      </c>
      <c r="L208" s="249">
        <f t="shared" si="78"/>
        <v>6</v>
      </c>
      <c r="M208" s="233">
        <f t="shared" si="78"/>
        <v>5</v>
      </c>
      <c r="N208" s="237">
        <f t="shared" si="78"/>
        <v>11</v>
      </c>
      <c r="O208" s="249">
        <f t="shared" si="78"/>
        <v>8</v>
      </c>
      <c r="P208" s="233">
        <f t="shared" si="78"/>
        <v>4</v>
      </c>
      <c r="Q208" s="233">
        <f t="shared" si="78"/>
        <v>12</v>
      </c>
      <c r="R208" s="249">
        <f t="shared" si="78"/>
        <v>0</v>
      </c>
      <c r="S208" s="233">
        <f t="shared" si="78"/>
        <v>0</v>
      </c>
      <c r="T208" s="237">
        <f t="shared" si="78"/>
        <v>0</v>
      </c>
      <c r="U208" s="233">
        <f t="shared" si="78"/>
        <v>0</v>
      </c>
      <c r="V208" s="233">
        <f t="shared" si="78"/>
        <v>2</v>
      </c>
      <c r="W208" s="237">
        <f t="shared" si="78"/>
        <v>2</v>
      </c>
      <c r="X208" s="249">
        <f t="shared" si="78"/>
        <v>6</v>
      </c>
      <c r="Y208" s="233">
        <f t="shared" si="78"/>
        <v>4</v>
      </c>
      <c r="Z208" s="237">
        <f t="shared" si="78"/>
        <v>10</v>
      </c>
      <c r="AA208" s="249">
        <f t="shared" ref="AA208" si="79">SUM(AA199:AA207)</f>
        <v>145</v>
      </c>
      <c r="AB208" s="250">
        <f t="shared" ref="AB208" si="80">SUM(AB199:AB207)</f>
        <v>67</v>
      </c>
      <c r="AC208" s="257">
        <f t="shared" ref="AC208" si="81">SUM(AC199:AC207)</f>
        <v>212</v>
      </c>
    </row>
    <row r="209" spans="1:29" ht="13.5" thickBot="1" x14ac:dyDescent="0.25">
      <c r="A209" s="256"/>
      <c r="B209" s="242"/>
      <c r="C209" s="263"/>
      <c r="D209" s="256"/>
      <c r="F209" s="256"/>
      <c r="G209" s="256"/>
      <c r="H209" s="256"/>
      <c r="I209" s="263"/>
      <c r="J209" s="256"/>
      <c r="L209" s="263"/>
      <c r="M209" s="256"/>
      <c r="N209" s="256"/>
      <c r="O209" s="263"/>
      <c r="P209" s="256"/>
      <c r="Q209" s="256"/>
      <c r="R209" s="263"/>
      <c r="S209" s="256"/>
      <c r="T209" s="245"/>
      <c r="U209" s="256"/>
      <c r="V209" s="256"/>
      <c r="W209" s="256"/>
      <c r="X209" s="263"/>
      <c r="Y209" s="256"/>
      <c r="AA209" s="263"/>
      <c r="AB209" s="276"/>
      <c r="AC209" s="277"/>
    </row>
    <row r="210" spans="1:29" ht="13.5" hidden="1" thickBot="1" x14ac:dyDescent="0.25">
      <c r="A210" s="233" t="s">
        <v>236</v>
      </c>
      <c r="B210" s="278" t="s">
        <v>237</v>
      </c>
      <c r="C210" s="249"/>
      <c r="D210" s="233"/>
      <c r="E210" s="237"/>
      <c r="F210" s="233"/>
      <c r="G210" s="233"/>
      <c r="H210" s="233"/>
      <c r="I210" s="249"/>
      <c r="J210" s="233"/>
      <c r="K210" s="233"/>
      <c r="L210" s="249"/>
      <c r="M210" s="233"/>
      <c r="N210" s="233"/>
      <c r="O210" s="249"/>
      <c r="P210" s="233"/>
      <c r="Q210" s="233"/>
      <c r="R210" s="249"/>
      <c r="S210" s="233"/>
      <c r="T210" s="237"/>
      <c r="U210" s="233"/>
      <c r="V210" s="233"/>
      <c r="W210" s="233"/>
      <c r="X210" s="249"/>
      <c r="Y210" s="233"/>
      <c r="Z210" s="233"/>
      <c r="AA210" s="249">
        <f>C210+F210+I210+L210+O210+R210+U210+X210</f>
        <v>0</v>
      </c>
      <c r="AB210" s="250">
        <f>D210+G210+J210+M210+P210+S210+V210+Y210</f>
        <v>0</v>
      </c>
      <c r="AC210" s="237">
        <f t="shared" ref="AC210" si="82">SUM(AA210:AB210)</f>
        <v>0</v>
      </c>
    </row>
    <row r="211" spans="1:29" ht="13.5" hidden="1" thickBot="1" x14ac:dyDescent="0.25">
      <c r="K211" s="245" t="str">
        <f>IF(I211+J211=0," ",I211+J211)</f>
        <v xml:space="preserve"> </v>
      </c>
      <c r="N211" s="274" t="str">
        <f>IF(L211+M211=0," ",L211+M211)</f>
        <v xml:space="preserve"> </v>
      </c>
      <c r="Q211" s="256" t="str">
        <f>IF(O211+P211=0," ",O211+P211)</f>
        <v xml:space="preserve"> </v>
      </c>
      <c r="R211" s="241"/>
      <c r="T211" s="275"/>
      <c r="W211" s="274" t="str">
        <f>IF(U211+V211=0," ",U211+V211)</f>
        <v xml:space="preserve"> </v>
      </c>
      <c r="Z211" s="245" t="str">
        <f>IF(X211+Y211=0," ",X211+Y211)</f>
        <v xml:space="preserve"> </v>
      </c>
      <c r="AA211" s="241"/>
      <c r="AB211" s="267"/>
    </row>
    <row r="212" spans="1:29" ht="13.5" thickBot="1" x14ac:dyDescent="0.25">
      <c r="A212" s="279" t="s">
        <v>139</v>
      </c>
      <c r="B212" s="280"/>
      <c r="C212" s="281">
        <f t="shared" ref="C212:AC212" si="83">C26+C37+C39+C48+C56+C65+C70+C77+C81+C83+C90+C113+C156+C161+C166+C171+C175+C191+C193+C195+C197+C208+C210</f>
        <v>2441</v>
      </c>
      <c r="D212" s="282">
        <f>D26+D37+D39+D48+D56+D65+D70+D77+D81+D83+D90+D113+D156+D161+D166+D171+D175+D191+D193+D195+D197+D208+D210</f>
        <v>1443</v>
      </c>
      <c r="E212" s="283">
        <f t="shared" si="54"/>
        <v>3884</v>
      </c>
      <c r="F212" s="281">
        <f t="shared" si="83"/>
        <v>463</v>
      </c>
      <c r="G212" s="282">
        <f>G26+G37+G39+G48+G56+G65+G70+G77+G81+G83+G90+G113+G156+G161+G166+G171+G175+G191+G193+G195+G197+G208+G210</f>
        <v>182</v>
      </c>
      <c r="H212" s="283">
        <f t="shared" si="83"/>
        <v>644</v>
      </c>
      <c r="I212" s="282">
        <f t="shared" si="83"/>
        <v>42</v>
      </c>
      <c r="J212" s="282">
        <f t="shared" si="83"/>
        <v>25</v>
      </c>
      <c r="K212" s="282">
        <f t="shared" si="83"/>
        <v>67</v>
      </c>
      <c r="L212" s="281">
        <f t="shared" si="83"/>
        <v>149</v>
      </c>
      <c r="M212" s="282">
        <f t="shared" si="83"/>
        <v>89</v>
      </c>
      <c r="N212" s="283">
        <f t="shared" si="83"/>
        <v>238</v>
      </c>
      <c r="O212" s="282">
        <f t="shared" si="83"/>
        <v>153</v>
      </c>
      <c r="P212" s="282">
        <f t="shared" si="83"/>
        <v>85</v>
      </c>
      <c r="Q212" s="282">
        <f t="shared" si="83"/>
        <v>236</v>
      </c>
      <c r="R212" s="281">
        <f t="shared" si="83"/>
        <v>9</v>
      </c>
      <c r="S212" s="282">
        <f t="shared" si="83"/>
        <v>1</v>
      </c>
      <c r="T212" s="282">
        <f t="shared" si="83"/>
        <v>10</v>
      </c>
      <c r="U212" s="281">
        <f t="shared" si="83"/>
        <v>39</v>
      </c>
      <c r="V212" s="282">
        <f t="shared" si="83"/>
        <v>21</v>
      </c>
      <c r="W212" s="283">
        <f t="shared" si="83"/>
        <v>60</v>
      </c>
      <c r="X212" s="281">
        <f t="shared" si="83"/>
        <v>123</v>
      </c>
      <c r="Y212" s="282">
        <f t="shared" si="83"/>
        <v>74</v>
      </c>
      <c r="Z212" s="283">
        <f t="shared" si="83"/>
        <v>196</v>
      </c>
      <c r="AA212" s="281">
        <f t="shared" si="83"/>
        <v>3420</v>
      </c>
      <c r="AB212" s="282">
        <f t="shared" si="83"/>
        <v>1921</v>
      </c>
      <c r="AC212" s="283">
        <f t="shared" si="83"/>
        <v>5341</v>
      </c>
    </row>
    <row r="213" spans="1:29" ht="13.5" thickBot="1" x14ac:dyDescent="0.25">
      <c r="A213" s="227"/>
      <c r="B213" s="227"/>
      <c r="C213" s="227"/>
      <c r="D213" s="227"/>
      <c r="E213" s="272"/>
      <c r="F213" s="227"/>
      <c r="G213" s="227"/>
      <c r="H213" s="272"/>
      <c r="I213" s="227"/>
      <c r="J213" s="227"/>
      <c r="K213" s="272"/>
      <c r="L213" s="227"/>
      <c r="M213" s="227"/>
      <c r="N213" s="272"/>
      <c r="O213" s="227"/>
      <c r="P213" s="227"/>
      <c r="Q213" s="272"/>
      <c r="R213" s="227"/>
      <c r="S213" s="227"/>
      <c r="T213" s="227"/>
      <c r="U213" s="227"/>
      <c r="V213" s="227"/>
      <c r="W213" s="272"/>
      <c r="X213" s="227"/>
      <c r="Y213" s="227"/>
      <c r="Z213" s="272"/>
      <c r="AA213" s="227"/>
      <c r="AB213" s="227"/>
      <c r="AC213" s="227"/>
    </row>
    <row r="214" spans="1:29" ht="13.5" thickBot="1" x14ac:dyDescent="0.25">
      <c r="A214" s="284" t="s">
        <v>140</v>
      </c>
      <c r="B214" s="285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2"/>
      <c r="V214" s="292"/>
      <c r="W214" s="292"/>
      <c r="X214" s="292"/>
      <c r="Y214" s="292"/>
      <c r="Z214" s="292"/>
      <c r="AA214" s="292"/>
      <c r="AB214" s="294"/>
      <c r="AC214" s="368"/>
    </row>
    <row r="215" spans="1:29" x14ac:dyDescent="0.2">
      <c r="K215" s="245" t="str">
        <f>IF(I215+J215=0," ",I215+J215)</f>
        <v xml:space="preserve"> </v>
      </c>
      <c r="N215" s="274" t="str">
        <f>IF(L215+M215=0," ",L215+M215)</f>
        <v xml:space="preserve"> </v>
      </c>
      <c r="Q215" s="256"/>
      <c r="R215" s="241"/>
      <c r="T215" s="275"/>
      <c r="W215" s="274" t="str">
        <f>IF(U215+V215=0," ",U215+V215)</f>
        <v xml:space="preserve"> </v>
      </c>
      <c r="Z215" s="256" t="str">
        <f>IF(X215+Y215=0," ",X215+Y215)</f>
        <v xml:space="preserve"> </v>
      </c>
      <c r="AA215" s="364"/>
      <c r="AB215" s="366"/>
      <c r="AC215" s="367"/>
    </row>
    <row r="216" spans="1:29" ht="13.5" thickBot="1" x14ac:dyDescent="0.25">
      <c r="A216" s="241" t="s">
        <v>141</v>
      </c>
      <c r="B216" s="255">
        <v>3100</v>
      </c>
      <c r="C216" s="243">
        <v>53</v>
      </c>
      <c r="D216" s="244">
        <v>64</v>
      </c>
      <c r="E216" s="245">
        <v>117</v>
      </c>
      <c r="F216" s="243">
        <v>1</v>
      </c>
      <c r="G216" s="244">
        <v>3</v>
      </c>
      <c r="H216" s="245">
        <v>4</v>
      </c>
      <c r="I216" s="243">
        <v>1</v>
      </c>
      <c r="J216" s="244">
        <v>1</v>
      </c>
      <c r="K216" s="245">
        <v>2</v>
      </c>
      <c r="L216" s="241">
        <v>5</v>
      </c>
      <c r="M216" s="246">
        <v>4</v>
      </c>
      <c r="N216" s="245">
        <v>9</v>
      </c>
      <c r="O216" s="243">
        <v>2</v>
      </c>
      <c r="P216" s="244">
        <v>3</v>
      </c>
      <c r="Q216" s="245">
        <v>5</v>
      </c>
      <c r="R216" s="241"/>
      <c r="T216" s="245"/>
      <c r="U216" s="244">
        <v>2</v>
      </c>
      <c r="V216" s="244"/>
      <c r="W216" s="245">
        <v>2</v>
      </c>
      <c r="X216" s="243">
        <v>3</v>
      </c>
      <c r="Y216" s="244">
        <v>2</v>
      </c>
      <c r="Z216" s="245">
        <v>5</v>
      </c>
      <c r="AA216" s="241">
        <f>C216+F216+I216+L216+O216+R216+U216+X216</f>
        <v>67</v>
      </c>
      <c r="AB216" s="246">
        <f>D216+G216+J216+M216+P216+S216+V216+Y216</f>
        <v>77</v>
      </c>
      <c r="AC216" s="245">
        <f>SUM(AA216:AB216)</f>
        <v>144</v>
      </c>
    </row>
    <row r="217" spans="1:29" s="272" customFormat="1" ht="13.5" thickBot="1" x14ac:dyDescent="0.25">
      <c r="A217" s="249" t="s">
        <v>142</v>
      </c>
      <c r="B217" s="234"/>
      <c r="C217" s="249">
        <f>SUBTOTAL(9,C216:C216)</f>
        <v>53</v>
      </c>
      <c r="D217" s="233">
        <f>SUBTOTAL(9,D216:D216)</f>
        <v>64</v>
      </c>
      <c r="E217" s="233">
        <f t="shared" ref="E217:Q217" si="84">SUBTOTAL(9,E216:E216)</f>
        <v>117</v>
      </c>
      <c r="F217" s="249">
        <f t="shared" si="84"/>
        <v>1</v>
      </c>
      <c r="G217" s="233">
        <f t="shared" si="84"/>
        <v>3</v>
      </c>
      <c r="H217" s="237">
        <f t="shared" si="84"/>
        <v>4</v>
      </c>
      <c r="I217" s="233">
        <f t="shared" si="84"/>
        <v>1</v>
      </c>
      <c r="J217" s="233">
        <f t="shared" si="84"/>
        <v>1</v>
      </c>
      <c r="K217" s="233">
        <f t="shared" si="84"/>
        <v>2</v>
      </c>
      <c r="L217" s="249">
        <f t="shared" si="84"/>
        <v>5</v>
      </c>
      <c r="M217" s="233">
        <f t="shared" si="84"/>
        <v>4</v>
      </c>
      <c r="N217" s="237">
        <f t="shared" si="84"/>
        <v>9</v>
      </c>
      <c r="O217" s="233">
        <f t="shared" si="84"/>
        <v>2</v>
      </c>
      <c r="P217" s="233">
        <f t="shared" si="84"/>
        <v>3</v>
      </c>
      <c r="Q217" s="233">
        <f t="shared" si="84"/>
        <v>5</v>
      </c>
      <c r="R217" s="249">
        <f>SUM(R216)</f>
        <v>0</v>
      </c>
      <c r="S217" s="233">
        <f t="shared" ref="S217:T217" si="85">SUM(S216)</f>
        <v>0</v>
      </c>
      <c r="T217" s="237">
        <f t="shared" si="85"/>
        <v>0</v>
      </c>
      <c r="U217" s="233">
        <f t="shared" ref="U217:Z217" si="86">SUBTOTAL(9,U216:U216)</f>
        <v>2</v>
      </c>
      <c r="V217" s="233">
        <f t="shared" si="86"/>
        <v>0</v>
      </c>
      <c r="W217" s="237">
        <f t="shared" si="86"/>
        <v>2</v>
      </c>
      <c r="X217" s="233">
        <f t="shared" si="86"/>
        <v>3</v>
      </c>
      <c r="Y217" s="233">
        <f t="shared" si="86"/>
        <v>2</v>
      </c>
      <c r="Z217" s="233">
        <f t="shared" si="86"/>
        <v>5</v>
      </c>
      <c r="AA217" s="249">
        <f>C217+F217+I217+L217+O217+R217+U217+X217</f>
        <v>67</v>
      </c>
      <c r="AB217" s="233">
        <f>D217+G217+J217+M217+P217+S217+V217+Y217</f>
        <v>77</v>
      </c>
      <c r="AC217" s="237">
        <f>E217+H217+K217+N217+Q217+T217+W217+Z217</f>
        <v>144</v>
      </c>
    </row>
    <row r="218" spans="1:29" x14ac:dyDescent="0.2">
      <c r="A218" s="246"/>
      <c r="B218" s="286"/>
      <c r="E218" s="245" t="str">
        <f>IF(C218+D218=0," ",C218+D218)</f>
        <v xml:space="preserve"> </v>
      </c>
      <c r="F218" s="246"/>
      <c r="G218" s="246"/>
      <c r="H218" s="256" t="str">
        <f>IF(F218+G218=0," ",F218+G218)</f>
        <v xml:space="preserve"> </v>
      </c>
      <c r="K218" s="245" t="str">
        <f>IF(I218+J218=0," ",I218+J218)</f>
        <v xml:space="preserve"> </v>
      </c>
      <c r="M218" s="246"/>
      <c r="N218" s="256" t="str">
        <f>IF(L218+M218=0," ",L218+M218)</f>
        <v xml:space="preserve"> </v>
      </c>
      <c r="Q218" s="256" t="str">
        <f>IF(O218+P218=0," ",O218+P218)</f>
        <v xml:space="preserve"> </v>
      </c>
      <c r="R218" s="241"/>
      <c r="T218" s="275"/>
      <c r="U218" s="246"/>
      <c r="V218" s="246"/>
      <c r="W218" s="256" t="str">
        <f>IF(U218+V218=0," ",U218+V218)</f>
        <v xml:space="preserve"> </v>
      </c>
      <c r="Z218" s="256" t="str">
        <f>IF(X218+Y218=0," ",X218+Y218)</f>
        <v xml:space="preserve"> </v>
      </c>
      <c r="AA218" s="241"/>
      <c r="AB218" s="267"/>
    </row>
    <row r="219" spans="1:29" s="287" customFormat="1" x14ac:dyDescent="0.2">
      <c r="A219" s="241" t="s">
        <v>129</v>
      </c>
      <c r="B219" s="286">
        <v>3700</v>
      </c>
      <c r="C219" s="243">
        <v>5</v>
      </c>
      <c r="D219" s="244">
        <v>14</v>
      </c>
      <c r="E219" s="275">
        <v>19</v>
      </c>
      <c r="F219" s="244"/>
      <c r="G219" s="244">
        <v>1</v>
      </c>
      <c r="H219" s="275">
        <v>1</v>
      </c>
      <c r="I219" s="243"/>
      <c r="J219" s="244"/>
      <c r="K219" s="275"/>
      <c r="L219" s="241"/>
      <c r="M219" s="246">
        <v>1</v>
      </c>
      <c r="N219" s="275">
        <v>1</v>
      </c>
      <c r="O219" s="243"/>
      <c r="P219" s="244"/>
      <c r="Q219" s="275"/>
      <c r="R219" s="241"/>
      <c r="S219" s="246"/>
      <c r="T219" s="275"/>
      <c r="U219" s="244"/>
      <c r="V219" s="244"/>
      <c r="W219" s="275"/>
      <c r="X219" s="243"/>
      <c r="Y219" s="244"/>
      <c r="Z219" s="275"/>
      <c r="AA219" s="241">
        <f t="shared" ref="AA219:AB220" si="87">C219+F219+I219+L219+O219+R219+U219+X219</f>
        <v>5</v>
      </c>
      <c r="AB219" s="246">
        <f t="shared" si="87"/>
        <v>16</v>
      </c>
      <c r="AC219" s="275">
        <f t="shared" ref="AC219:AC220" si="88">SUM(AA219:AB219)</f>
        <v>21</v>
      </c>
    </row>
    <row r="220" spans="1:29" s="287" customFormat="1" ht="13.5" thickBot="1" x14ac:dyDescent="0.25">
      <c r="A220" s="262" t="s">
        <v>143</v>
      </c>
      <c r="B220" s="509">
        <v>3705</v>
      </c>
      <c r="C220" s="261">
        <v>1</v>
      </c>
      <c r="D220" s="262">
        <v>6</v>
      </c>
      <c r="E220" s="275">
        <v>7</v>
      </c>
      <c r="F220" s="262"/>
      <c r="G220" s="262"/>
      <c r="H220" s="275"/>
      <c r="I220" s="261"/>
      <c r="J220" s="262"/>
      <c r="K220" s="275"/>
      <c r="L220" s="261"/>
      <c r="M220" s="262"/>
      <c r="N220" s="275"/>
      <c r="O220" s="261"/>
      <c r="P220" s="262"/>
      <c r="Q220" s="275"/>
      <c r="R220" s="261"/>
      <c r="S220" s="262"/>
      <c r="T220" s="275"/>
      <c r="U220" s="262"/>
      <c r="V220" s="262"/>
      <c r="W220" s="275"/>
      <c r="X220" s="261"/>
      <c r="Y220" s="262"/>
      <c r="Z220" s="275"/>
      <c r="AA220" s="241">
        <f t="shared" si="87"/>
        <v>1</v>
      </c>
      <c r="AB220" s="246">
        <f t="shared" si="87"/>
        <v>6</v>
      </c>
      <c r="AC220" s="275">
        <f t="shared" si="88"/>
        <v>7</v>
      </c>
    </row>
    <row r="221" spans="1:29" ht="13.5" thickBot="1" x14ac:dyDescent="0.25">
      <c r="A221" s="233" t="s">
        <v>144</v>
      </c>
      <c r="B221" s="234"/>
      <c r="C221" s="249">
        <f t="shared" ref="C221:Z221" si="89">SUBTOTAL(9,C219:C220)</f>
        <v>6</v>
      </c>
      <c r="D221" s="233">
        <f t="shared" si="89"/>
        <v>20</v>
      </c>
      <c r="E221" s="237">
        <f t="shared" si="89"/>
        <v>26</v>
      </c>
      <c r="F221" s="233">
        <f t="shared" si="89"/>
        <v>0</v>
      </c>
      <c r="G221" s="233">
        <f t="shared" si="89"/>
        <v>1</v>
      </c>
      <c r="H221" s="233">
        <f t="shared" si="89"/>
        <v>1</v>
      </c>
      <c r="I221" s="249">
        <f t="shared" si="89"/>
        <v>0</v>
      </c>
      <c r="J221" s="233">
        <f t="shared" si="89"/>
        <v>0</v>
      </c>
      <c r="K221" s="237">
        <f t="shared" si="89"/>
        <v>0</v>
      </c>
      <c r="L221" s="249">
        <f t="shared" si="89"/>
        <v>0</v>
      </c>
      <c r="M221" s="233">
        <f t="shared" si="89"/>
        <v>1</v>
      </c>
      <c r="N221" s="233">
        <f t="shared" si="89"/>
        <v>1</v>
      </c>
      <c r="O221" s="249">
        <f t="shared" si="89"/>
        <v>0</v>
      </c>
      <c r="P221" s="233">
        <f t="shared" si="89"/>
        <v>0</v>
      </c>
      <c r="Q221" s="233">
        <f t="shared" si="89"/>
        <v>0</v>
      </c>
      <c r="R221" s="249">
        <f>SUM(R219:R220)</f>
        <v>0</v>
      </c>
      <c r="S221" s="233">
        <f>SUM(S219:S220)</f>
        <v>0</v>
      </c>
      <c r="T221" s="237">
        <f>R221+S221</f>
        <v>0</v>
      </c>
      <c r="U221" s="233">
        <f t="shared" si="89"/>
        <v>0</v>
      </c>
      <c r="V221" s="233">
        <f t="shared" si="89"/>
        <v>0</v>
      </c>
      <c r="W221" s="233">
        <f t="shared" si="89"/>
        <v>0</v>
      </c>
      <c r="X221" s="249">
        <f t="shared" si="89"/>
        <v>0</v>
      </c>
      <c r="Y221" s="233">
        <f t="shared" si="89"/>
        <v>0</v>
      </c>
      <c r="Z221" s="233">
        <f t="shared" si="89"/>
        <v>0</v>
      </c>
      <c r="AA221" s="249">
        <f>C221+F221+I221+L221+O221+R221+U221+X221</f>
        <v>6</v>
      </c>
      <c r="AB221" s="233">
        <f>D221+G221+J221+M221+P221+S221+V221+Y221</f>
        <v>22</v>
      </c>
      <c r="AC221" s="237">
        <f>SUM(AA221:AB221)</f>
        <v>28</v>
      </c>
    </row>
    <row r="222" spans="1:29" ht="13.5" thickBot="1" x14ac:dyDescent="0.25">
      <c r="Q222" s="256"/>
      <c r="R222" s="241"/>
      <c r="T222" s="275"/>
      <c r="Z222" s="256"/>
      <c r="AA222" s="241"/>
      <c r="AB222" s="267"/>
    </row>
    <row r="223" spans="1:29" ht="13.5" thickBot="1" x14ac:dyDescent="0.25">
      <c r="A223" s="249" t="s">
        <v>145</v>
      </c>
      <c r="B223" s="234">
        <v>3200</v>
      </c>
      <c r="C223" s="273">
        <v>31</v>
      </c>
      <c r="D223" s="259">
        <v>84</v>
      </c>
      <c r="E223" s="237">
        <v>115</v>
      </c>
      <c r="F223" s="259">
        <v>1</v>
      </c>
      <c r="G223" s="259">
        <v>3</v>
      </c>
      <c r="H223" s="237">
        <v>4</v>
      </c>
      <c r="I223" s="273"/>
      <c r="J223" s="259"/>
      <c r="K223" s="237"/>
      <c r="L223" s="249">
        <v>7</v>
      </c>
      <c r="M223" s="233">
        <v>6</v>
      </c>
      <c r="N223" s="237">
        <v>13</v>
      </c>
      <c r="O223" s="273">
        <v>1</v>
      </c>
      <c r="P223" s="259">
        <v>5</v>
      </c>
      <c r="Q223" s="237">
        <v>6</v>
      </c>
      <c r="R223" s="249"/>
      <c r="S223" s="233"/>
      <c r="T223" s="237"/>
      <c r="U223" s="259">
        <v>3</v>
      </c>
      <c r="V223" s="259">
        <v>2</v>
      </c>
      <c r="W223" s="237">
        <v>5</v>
      </c>
      <c r="X223" s="273">
        <v>3</v>
      </c>
      <c r="Y223" s="259">
        <v>2</v>
      </c>
      <c r="Z223" s="237">
        <v>5</v>
      </c>
      <c r="AA223" s="249">
        <f>C223+F223+I223+L223+O223+R223+U223+X223</f>
        <v>46</v>
      </c>
      <c r="AB223" s="233">
        <f>D223+G223+J223+M223+P223+S223+V223+Y223</f>
        <v>102</v>
      </c>
      <c r="AC223" s="237">
        <f>SUM(AA223:AB223)</f>
        <v>148</v>
      </c>
    </row>
    <row r="224" spans="1:29" ht="13.5" thickBot="1" x14ac:dyDescent="0.25">
      <c r="Q224" s="256"/>
      <c r="R224" s="241"/>
      <c r="T224" s="275"/>
      <c r="Z224" s="256"/>
      <c r="AA224" s="241"/>
      <c r="AB224" s="267"/>
    </row>
    <row r="225" spans="1:29" s="272" customFormat="1" ht="13.5" thickBot="1" x14ac:dyDescent="0.25">
      <c r="A225" s="249" t="s">
        <v>146</v>
      </c>
      <c r="B225" s="234">
        <v>3300</v>
      </c>
      <c r="C225" s="273">
        <v>25</v>
      </c>
      <c r="D225" s="259">
        <v>27</v>
      </c>
      <c r="E225" s="237">
        <v>52</v>
      </c>
      <c r="F225" s="259"/>
      <c r="G225" s="259">
        <v>2</v>
      </c>
      <c r="H225" s="237">
        <v>2</v>
      </c>
      <c r="I225" s="273"/>
      <c r="J225" s="259"/>
      <c r="K225" s="237"/>
      <c r="L225" s="249"/>
      <c r="M225" s="233"/>
      <c r="N225" s="237"/>
      <c r="O225" s="273">
        <v>1</v>
      </c>
      <c r="P225" s="259">
        <v>1</v>
      </c>
      <c r="Q225" s="237">
        <v>2</v>
      </c>
      <c r="R225" s="249"/>
      <c r="S225" s="233">
        <v>1</v>
      </c>
      <c r="T225" s="237">
        <v>1</v>
      </c>
      <c r="U225" s="259"/>
      <c r="V225" s="259">
        <v>3</v>
      </c>
      <c r="W225" s="237">
        <v>3</v>
      </c>
      <c r="X225" s="273">
        <v>1</v>
      </c>
      <c r="Y225" s="259">
        <v>1</v>
      </c>
      <c r="Z225" s="237">
        <v>2</v>
      </c>
      <c r="AA225" s="249">
        <f>C225+F225+I225+L225+O225+R225+U225+X225</f>
        <v>27</v>
      </c>
      <c r="AB225" s="233">
        <f>D225+G225+J225+M225+P225+S225+V225+Y225</f>
        <v>35</v>
      </c>
      <c r="AC225" s="237">
        <f>SUM(AA225:AB225)</f>
        <v>62</v>
      </c>
    </row>
    <row r="226" spans="1:29" ht="13.5" thickBot="1" x14ac:dyDescent="0.25">
      <c r="Q226" s="256"/>
      <c r="R226" s="241"/>
      <c r="T226" s="275"/>
      <c r="Z226" s="256"/>
      <c r="AA226" s="241"/>
      <c r="AB226" s="267"/>
    </row>
    <row r="227" spans="1:29" ht="13.5" thickBot="1" x14ac:dyDescent="0.25">
      <c r="A227" s="249" t="s">
        <v>147</v>
      </c>
      <c r="B227" s="234">
        <v>3400</v>
      </c>
      <c r="C227" s="273">
        <v>40</v>
      </c>
      <c r="D227" s="259">
        <v>8</v>
      </c>
      <c r="E227" s="237">
        <v>48</v>
      </c>
      <c r="F227" s="259">
        <v>5</v>
      </c>
      <c r="G227" s="259"/>
      <c r="H227" s="237">
        <v>5</v>
      </c>
      <c r="I227" s="273"/>
      <c r="J227" s="259"/>
      <c r="K227" s="237"/>
      <c r="L227" s="249">
        <v>4</v>
      </c>
      <c r="M227" s="233">
        <v>1</v>
      </c>
      <c r="N227" s="237">
        <v>5</v>
      </c>
      <c r="O227" s="273">
        <v>1</v>
      </c>
      <c r="P227" s="259"/>
      <c r="Q227" s="237">
        <v>1</v>
      </c>
      <c r="R227" s="249"/>
      <c r="S227" s="233"/>
      <c r="T227" s="237"/>
      <c r="U227" s="259"/>
      <c r="V227" s="259"/>
      <c r="W227" s="237"/>
      <c r="X227" s="273">
        <v>3</v>
      </c>
      <c r="Y227" s="259"/>
      <c r="Z227" s="237">
        <v>3</v>
      </c>
      <c r="AA227" s="249">
        <f>C227+F227+I227+L227+O227+R227+U227+X227</f>
        <v>53</v>
      </c>
      <c r="AB227" s="233">
        <f>D227+G227+J227+M227+P227+S227+V227+Y227</f>
        <v>9</v>
      </c>
      <c r="AC227" s="237">
        <f>SUM(AA227:AB227)</f>
        <v>62</v>
      </c>
    </row>
    <row r="228" spans="1:29" ht="13.5" thickBot="1" x14ac:dyDescent="0.25">
      <c r="A228" s="256"/>
      <c r="B228" s="242"/>
      <c r="C228" s="263"/>
      <c r="D228" s="256"/>
      <c r="F228" s="256"/>
      <c r="G228" s="256"/>
      <c r="H228" s="256"/>
      <c r="I228" s="263"/>
      <c r="J228" s="256"/>
      <c r="L228" s="263"/>
      <c r="M228" s="256"/>
      <c r="N228" s="256"/>
      <c r="O228" s="263"/>
      <c r="P228" s="256"/>
      <c r="Q228" s="256"/>
      <c r="R228" s="263"/>
      <c r="S228" s="256"/>
      <c r="T228" s="245"/>
      <c r="U228" s="256"/>
      <c r="V228" s="256"/>
      <c r="W228" s="256"/>
      <c r="X228" s="263"/>
      <c r="Y228" s="256"/>
      <c r="Z228" s="256"/>
      <c r="AA228" s="263"/>
      <c r="AB228" s="276"/>
      <c r="AC228" s="277"/>
    </row>
    <row r="229" spans="1:29" ht="13.5" thickBot="1" x14ac:dyDescent="0.25">
      <c r="A229" s="249" t="s">
        <v>148</v>
      </c>
      <c r="B229" s="234">
        <v>3600</v>
      </c>
      <c r="C229" s="273">
        <v>47</v>
      </c>
      <c r="D229" s="259">
        <v>45</v>
      </c>
      <c r="E229" s="237">
        <v>92</v>
      </c>
      <c r="F229" s="259">
        <v>3</v>
      </c>
      <c r="G229" s="259">
        <v>2</v>
      </c>
      <c r="H229" s="237">
        <v>5</v>
      </c>
      <c r="I229" s="273">
        <v>1</v>
      </c>
      <c r="J229" s="259"/>
      <c r="K229" s="237">
        <v>1</v>
      </c>
      <c r="L229" s="249">
        <v>7</v>
      </c>
      <c r="M229" s="233">
        <v>1</v>
      </c>
      <c r="N229" s="237">
        <v>8</v>
      </c>
      <c r="O229" s="273">
        <v>3</v>
      </c>
      <c r="P229" s="259">
        <v>3</v>
      </c>
      <c r="Q229" s="237">
        <v>6</v>
      </c>
      <c r="R229" s="249"/>
      <c r="S229" s="233"/>
      <c r="T229" s="237"/>
      <c r="U229" s="259">
        <v>2</v>
      </c>
      <c r="V229" s="259">
        <v>1</v>
      </c>
      <c r="W229" s="237">
        <v>3</v>
      </c>
      <c r="X229" s="273"/>
      <c r="Y229" s="259"/>
      <c r="Z229" s="237"/>
      <c r="AA229" s="249">
        <f>C229+F229+I229+L229+O229+R229+U229+X229</f>
        <v>63</v>
      </c>
      <c r="AB229" s="233">
        <f>D229+G229+J229+M229+P229+S229+V229+Y229</f>
        <v>52</v>
      </c>
      <c r="AC229" s="237">
        <f>SUM(AA229:AB229)</f>
        <v>115</v>
      </c>
    </row>
    <row r="230" spans="1:29" ht="13.5" thickBot="1" x14ac:dyDescent="0.25">
      <c r="Q230" s="256"/>
      <c r="R230" s="241"/>
      <c r="T230" s="275"/>
      <c r="Z230" s="256"/>
      <c r="AA230" s="241"/>
      <c r="AB230" s="267"/>
    </row>
    <row r="231" spans="1:29" ht="12" customHeight="1" x14ac:dyDescent="0.2">
      <c r="A231" s="364" t="s">
        <v>149</v>
      </c>
      <c r="B231" s="508">
        <v>3500</v>
      </c>
      <c r="C231" s="247">
        <v>15</v>
      </c>
      <c r="D231" s="516">
        <v>23</v>
      </c>
      <c r="E231" s="365">
        <v>38</v>
      </c>
      <c r="F231" s="516">
        <v>1</v>
      </c>
      <c r="G231" s="516">
        <v>2</v>
      </c>
      <c r="H231" s="365">
        <v>3</v>
      </c>
      <c r="I231" s="247"/>
      <c r="J231" s="516"/>
      <c r="K231" s="365"/>
      <c r="L231" s="364"/>
      <c r="M231" s="265">
        <v>1</v>
      </c>
      <c r="N231" s="365">
        <v>1</v>
      </c>
      <c r="O231" s="247">
        <v>2</v>
      </c>
      <c r="P231" s="516"/>
      <c r="Q231" s="365">
        <v>2</v>
      </c>
      <c r="R231" s="364"/>
      <c r="S231" s="265"/>
      <c r="T231" s="365"/>
      <c r="U231" s="516"/>
      <c r="V231" s="516"/>
      <c r="W231" s="365"/>
      <c r="X231" s="247">
        <v>1</v>
      </c>
      <c r="Y231" s="516">
        <v>2</v>
      </c>
      <c r="Z231" s="365">
        <v>3</v>
      </c>
      <c r="AA231" s="364">
        <f t="shared" ref="AA231:AB233" si="90">C231+F231+I231+L231+O231+R231+U231+X231</f>
        <v>19</v>
      </c>
      <c r="AB231" s="265">
        <f t="shared" si="90"/>
        <v>28</v>
      </c>
      <c r="AC231" s="365">
        <f>SUM(AA231:AB231)</f>
        <v>47</v>
      </c>
    </row>
    <row r="232" spans="1:29" s="287" customFormat="1" ht="12" customHeight="1" x14ac:dyDescent="0.2">
      <c r="A232" s="246" t="s">
        <v>377</v>
      </c>
      <c r="B232" s="286">
        <v>3510</v>
      </c>
      <c r="C232" s="243">
        <v>2</v>
      </c>
      <c r="D232" s="244">
        <v>3</v>
      </c>
      <c r="E232" s="275">
        <v>5</v>
      </c>
      <c r="F232" s="244">
        <v>1</v>
      </c>
      <c r="G232" s="244"/>
      <c r="H232" s="246">
        <v>1</v>
      </c>
      <c r="I232" s="243"/>
      <c r="J232" s="244"/>
      <c r="K232" s="275"/>
      <c r="L232" s="241"/>
      <c r="M232" s="246"/>
      <c r="N232" s="246"/>
      <c r="O232" s="243"/>
      <c r="P232" s="244"/>
      <c r="Q232" s="246"/>
      <c r="R232" s="241"/>
      <c r="S232" s="246"/>
      <c r="T232" s="275"/>
      <c r="U232" s="244"/>
      <c r="V232" s="244"/>
      <c r="W232" s="246"/>
      <c r="X232" s="243"/>
      <c r="Y232" s="244"/>
      <c r="Z232" s="246"/>
      <c r="AA232" s="241">
        <f t="shared" si="90"/>
        <v>3</v>
      </c>
      <c r="AB232" s="246">
        <f t="shared" si="90"/>
        <v>3</v>
      </c>
      <c r="AC232" s="275">
        <f>SUM(AA232:AB232)</f>
        <v>6</v>
      </c>
    </row>
    <row r="233" spans="1:29" s="287" customFormat="1" ht="12" customHeight="1" thickBot="1" x14ac:dyDescent="0.25">
      <c r="A233" s="246" t="s">
        <v>388</v>
      </c>
      <c r="B233" s="286">
        <v>3520</v>
      </c>
      <c r="C233" s="243"/>
      <c r="D233" s="244">
        <v>2</v>
      </c>
      <c r="E233" s="275">
        <v>2</v>
      </c>
      <c r="F233" s="244"/>
      <c r="G233" s="244">
        <v>1</v>
      </c>
      <c r="H233" s="246">
        <v>1</v>
      </c>
      <c r="I233" s="243"/>
      <c r="J233" s="244"/>
      <c r="K233" s="275"/>
      <c r="L233" s="241"/>
      <c r="M233" s="246">
        <v>1</v>
      </c>
      <c r="N233" s="246">
        <v>1</v>
      </c>
      <c r="O233" s="243"/>
      <c r="P233" s="244"/>
      <c r="Q233" s="246"/>
      <c r="R233" s="241"/>
      <c r="S233" s="246"/>
      <c r="T233" s="275"/>
      <c r="U233" s="244"/>
      <c r="V233" s="244"/>
      <c r="W233" s="246"/>
      <c r="X233" s="243"/>
      <c r="Y233" s="244"/>
      <c r="Z233" s="246"/>
      <c r="AA233" s="241">
        <f t="shared" si="90"/>
        <v>0</v>
      </c>
      <c r="AB233" s="246">
        <f t="shared" si="90"/>
        <v>4</v>
      </c>
      <c r="AC233" s="275">
        <f>SUM(AA233:AB233)</f>
        <v>4</v>
      </c>
    </row>
    <row r="234" spans="1:29" s="272" customFormat="1" ht="12" customHeight="1" thickBot="1" x14ac:dyDescent="0.25">
      <c r="A234" s="233" t="s">
        <v>144</v>
      </c>
      <c r="B234" s="234"/>
      <c r="C234" s="273">
        <f>SUBTOTAL(9,C231:C233)</f>
        <v>17</v>
      </c>
      <c r="D234" s="259">
        <f t="shared" ref="D234:Z234" si="91">SUBTOTAL(9,D231:D233)</f>
        <v>28</v>
      </c>
      <c r="E234" s="237">
        <f t="shared" si="91"/>
        <v>45</v>
      </c>
      <c r="F234" s="259">
        <f t="shared" si="91"/>
        <v>2</v>
      </c>
      <c r="G234" s="259">
        <f t="shared" si="91"/>
        <v>3</v>
      </c>
      <c r="H234" s="233">
        <f t="shared" si="91"/>
        <v>5</v>
      </c>
      <c r="I234" s="273">
        <f t="shared" si="91"/>
        <v>0</v>
      </c>
      <c r="J234" s="259">
        <f t="shared" si="91"/>
        <v>0</v>
      </c>
      <c r="K234" s="237">
        <f t="shared" si="91"/>
        <v>0</v>
      </c>
      <c r="L234" s="249">
        <f t="shared" si="91"/>
        <v>0</v>
      </c>
      <c r="M234" s="233">
        <f t="shared" si="91"/>
        <v>2</v>
      </c>
      <c r="N234" s="233">
        <f t="shared" si="91"/>
        <v>2</v>
      </c>
      <c r="O234" s="273">
        <f t="shared" si="91"/>
        <v>2</v>
      </c>
      <c r="P234" s="259">
        <f t="shared" si="91"/>
        <v>0</v>
      </c>
      <c r="Q234" s="233">
        <f t="shared" si="91"/>
        <v>2</v>
      </c>
      <c r="R234" s="249">
        <f t="shared" si="91"/>
        <v>0</v>
      </c>
      <c r="S234" s="233">
        <f t="shared" si="91"/>
        <v>0</v>
      </c>
      <c r="T234" s="237">
        <f t="shared" si="91"/>
        <v>0</v>
      </c>
      <c r="U234" s="259">
        <f t="shared" si="91"/>
        <v>0</v>
      </c>
      <c r="V234" s="259">
        <f t="shared" si="91"/>
        <v>0</v>
      </c>
      <c r="W234" s="233">
        <f t="shared" si="91"/>
        <v>0</v>
      </c>
      <c r="X234" s="273">
        <f>SUBTOTAL(9,X231:X233)</f>
        <v>1</v>
      </c>
      <c r="Y234" s="259">
        <f t="shared" si="91"/>
        <v>2</v>
      </c>
      <c r="Z234" s="233">
        <f t="shared" si="91"/>
        <v>3</v>
      </c>
      <c r="AA234" s="249">
        <f>SUBTOTAL(9,AA231:AA233)</f>
        <v>22</v>
      </c>
      <c r="AB234" s="233">
        <f>SUBTOTAL(9,AB231:AB233)</f>
        <v>35</v>
      </c>
      <c r="AC234" s="237">
        <f>SUBTOTAL(9,AC231:AC233)</f>
        <v>57</v>
      </c>
    </row>
    <row r="235" spans="1:29" ht="12" customHeight="1" thickBot="1" x14ac:dyDescent="0.25">
      <c r="Q235" s="256"/>
      <c r="R235" s="241"/>
      <c r="T235" s="275"/>
      <c r="Z235" s="256"/>
      <c r="AA235" s="241"/>
      <c r="AB235" s="267"/>
    </row>
    <row r="236" spans="1:29" ht="12" customHeight="1" x14ac:dyDescent="0.2">
      <c r="A236" s="364" t="s">
        <v>150</v>
      </c>
      <c r="B236" s="508">
        <v>3806</v>
      </c>
      <c r="C236" s="296">
        <v>5</v>
      </c>
      <c r="D236" s="297">
        <v>13</v>
      </c>
      <c r="E236" s="298">
        <v>18</v>
      </c>
      <c r="F236" s="297"/>
      <c r="G236" s="297"/>
      <c r="H236" s="298"/>
      <c r="I236" s="296"/>
      <c r="J236" s="297"/>
      <c r="K236" s="298"/>
      <c r="L236" s="296"/>
      <c r="M236" s="297">
        <v>1</v>
      </c>
      <c r="N236" s="298">
        <v>1</v>
      </c>
      <c r="O236" s="296"/>
      <c r="P236" s="297"/>
      <c r="Q236" s="298"/>
      <c r="R236" s="296"/>
      <c r="S236" s="297"/>
      <c r="T236" s="298"/>
      <c r="U236" s="297"/>
      <c r="V236" s="297">
        <v>1</v>
      </c>
      <c r="W236" s="298">
        <v>1</v>
      </c>
      <c r="X236" s="296"/>
      <c r="Y236" s="297">
        <v>1</v>
      </c>
      <c r="Z236" s="298">
        <v>1</v>
      </c>
      <c r="AA236" s="296">
        <f>C236+F236+I236+L236+O236+R236+U236+X236</f>
        <v>5</v>
      </c>
      <c r="AB236" s="297">
        <f>D236+G236+J236+M236+P236+S236+V236+Y236</f>
        <v>16</v>
      </c>
      <c r="AC236" s="298">
        <f>SUM(AA236:AB236)</f>
        <v>21</v>
      </c>
    </row>
    <row r="237" spans="1:29" ht="12" customHeight="1" x14ac:dyDescent="0.2">
      <c r="A237" s="246" t="s">
        <v>365</v>
      </c>
      <c r="B237" s="286">
        <v>3816</v>
      </c>
      <c r="C237" s="263">
        <v>6</v>
      </c>
      <c r="D237" s="256">
        <v>17</v>
      </c>
      <c r="E237" s="245">
        <v>23</v>
      </c>
      <c r="F237" s="256"/>
      <c r="G237" s="256"/>
      <c r="H237" s="256"/>
      <c r="I237" s="263"/>
      <c r="J237" s="256"/>
      <c r="L237" s="263"/>
      <c r="M237" s="256"/>
      <c r="N237" s="256"/>
      <c r="O237" s="263"/>
      <c r="P237" s="256"/>
      <c r="Q237" s="256"/>
      <c r="R237" s="263"/>
      <c r="S237" s="256"/>
      <c r="T237" s="245"/>
      <c r="U237" s="256"/>
      <c r="V237" s="256"/>
      <c r="W237" s="256"/>
      <c r="X237" s="263">
        <v>1</v>
      </c>
      <c r="Y237" s="256">
        <v>1</v>
      </c>
      <c r="Z237" s="256">
        <v>2</v>
      </c>
      <c r="AA237" s="263">
        <f t="shared" ref="AA237:AB240" si="92">C237+F237+I237+L237+O237+R237+U237+X237</f>
        <v>7</v>
      </c>
      <c r="AB237" s="256">
        <f t="shared" si="92"/>
        <v>18</v>
      </c>
      <c r="AC237" s="245">
        <f t="shared" ref="AC237:AC240" si="93">SUM(AA237:AB237)</f>
        <v>25</v>
      </c>
    </row>
    <row r="238" spans="1:29" ht="12" customHeight="1" x14ac:dyDescent="0.2">
      <c r="A238" s="246" t="s">
        <v>366</v>
      </c>
      <c r="B238" s="286">
        <v>3826</v>
      </c>
      <c r="C238" s="263"/>
      <c r="D238" s="256">
        <v>2</v>
      </c>
      <c r="E238" s="245">
        <v>2</v>
      </c>
      <c r="F238" s="256"/>
      <c r="G238" s="256"/>
      <c r="H238" s="256"/>
      <c r="I238" s="263"/>
      <c r="J238" s="256"/>
      <c r="L238" s="263"/>
      <c r="M238" s="256"/>
      <c r="N238" s="256"/>
      <c r="O238" s="263"/>
      <c r="P238" s="256"/>
      <c r="Q238" s="256"/>
      <c r="R238" s="263"/>
      <c r="S238" s="256"/>
      <c r="T238" s="245"/>
      <c r="U238" s="256"/>
      <c r="V238" s="256"/>
      <c r="W238" s="256"/>
      <c r="X238" s="263"/>
      <c r="Y238" s="256"/>
      <c r="Z238" s="256"/>
      <c r="AA238" s="263">
        <f t="shared" si="92"/>
        <v>0</v>
      </c>
      <c r="AB238" s="256">
        <f t="shared" si="92"/>
        <v>2</v>
      </c>
      <c r="AC238" s="245">
        <f t="shared" si="93"/>
        <v>2</v>
      </c>
    </row>
    <row r="239" spans="1:29" ht="12" customHeight="1" thickBot="1" x14ac:dyDescent="0.25">
      <c r="A239" s="262" t="s">
        <v>367</v>
      </c>
      <c r="B239" s="509">
        <v>3836</v>
      </c>
      <c r="C239" s="301">
        <v>5</v>
      </c>
      <c r="D239" s="288">
        <v>6</v>
      </c>
      <c r="E239" s="271">
        <v>11</v>
      </c>
      <c r="F239" s="288"/>
      <c r="G239" s="288"/>
      <c r="H239" s="288"/>
      <c r="I239" s="301"/>
      <c r="J239" s="288"/>
      <c r="K239" s="271"/>
      <c r="L239" s="301"/>
      <c r="M239" s="288"/>
      <c r="N239" s="288"/>
      <c r="O239" s="301">
        <v>1</v>
      </c>
      <c r="P239" s="288"/>
      <c r="Q239" s="288">
        <v>1</v>
      </c>
      <c r="R239" s="301"/>
      <c r="S239" s="288"/>
      <c r="T239" s="271"/>
      <c r="U239" s="288"/>
      <c r="V239" s="288"/>
      <c r="W239" s="288"/>
      <c r="X239" s="301"/>
      <c r="Y239" s="288">
        <v>1</v>
      </c>
      <c r="Z239" s="288">
        <v>1</v>
      </c>
      <c r="AA239" s="301">
        <f t="shared" si="92"/>
        <v>6</v>
      </c>
      <c r="AB239" s="288">
        <f t="shared" si="92"/>
        <v>7</v>
      </c>
      <c r="AC239" s="271">
        <f t="shared" si="93"/>
        <v>13</v>
      </c>
    </row>
    <row r="240" spans="1:29" s="272" customFormat="1" ht="12" customHeight="1" thickBot="1" x14ac:dyDescent="0.25">
      <c r="A240" s="233" t="s">
        <v>368</v>
      </c>
      <c r="B240" s="234"/>
      <c r="C240" s="249">
        <f>SUBTOTAL(9,C236:C239)</f>
        <v>16</v>
      </c>
      <c r="D240" s="233">
        <f t="shared" ref="D240:Z240" si="94">SUBTOTAL(9,D236:D239)</f>
        <v>38</v>
      </c>
      <c r="E240" s="237">
        <f t="shared" si="94"/>
        <v>54</v>
      </c>
      <c r="F240" s="233">
        <f t="shared" si="94"/>
        <v>0</v>
      </c>
      <c r="G240" s="233">
        <f t="shared" si="94"/>
        <v>0</v>
      </c>
      <c r="H240" s="233">
        <f t="shared" si="94"/>
        <v>0</v>
      </c>
      <c r="I240" s="249">
        <f t="shared" si="94"/>
        <v>0</v>
      </c>
      <c r="J240" s="233">
        <f t="shared" si="94"/>
        <v>0</v>
      </c>
      <c r="K240" s="237">
        <f t="shared" si="94"/>
        <v>0</v>
      </c>
      <c r="L240" s="249">
        <f t="shared" si="94"/>
        <v>0</v>
      </c>
      <c r="M240" s="233">
        <f t="shared" si="94"/>
        <v>1</v>
      </c>
      <c r="N240" s="233">
        <f t="shared" si="94"/>
        <v>1</v>
      </c>
      <c r="O240" s="249">
        <f t="shared" si="94"/>
        <v>1</v>
      </c>
      <c r="P240" s="233">
        <f t="shared" si="94"/>
        <v>0</v>
      </c>
      <c r="Q240" s="233">
        <f t="shared" si="94"/>
        <v>1</v>
      </c>
      <c r="R240" s="249">
        <f>SUBTOTAL(9,R236:R239)</f>
        <v>0</v>
      </c>
      <c r="S240" s="233">
        <f>SUBTOTAL(9,S236:S239)</f>
        <v>0</v>
      </c>
      <c r="T240" s="237">
        <f>SUBTOTAL(9,T236:T239)</f>
        <v>0</v>
      </c>
      <c r="U240" s="233">
        <f t="shared" si="94"/>
        <v>0</v>
      </c>
      <c r="V240" s="233">
        <f t="shared" si="94"/>
        <v>1</v>
      </c>
      <c r="W240" s="233">
        <f t="shared" si="94"/>
        <v>1</v>
      </c>
      <c r="X240" s="249">
        <f t="shared" si="94"/>
        <v>1</v>
      </c>
      <c r="Y240" s="233">
        <f t="shared" si="94"/>
        <v>3</v>
      </c>
      <c r="Z240" s="233">
        <f t="shared" si="94"/>
        <v>4</v>
      </c>
      <c r="AA240" s="249">
        <f t="shared" si="92"/>
        <v>18</v>
      </c>
      <c r="AB240" s="233">
        <f t="shared" si="92"/>
        <v>43</v>
      </c>
      <c r="AC240" s="237">
        <f t="shared" si="93"/>
        <v>61</v>
      </c>
    </row>
    <row r="241" spans="1:29" ht="12" customHeight="1" thickBot="1" x14ac:dyDescent="0.25">
      <c r="Q241" s="256"/>
      <c r="R241" s="241"/>
      <c r="T241" s="275"/>
      <c r="Z241" s="256"/>
      <c r="AA241" s="241"/>
      <c r="AB241" s="267"/>
    </row>
    <row r="242" spans="1:29" s="272" customFormat="1" ht="13.5" thickBot="1" x14ac:dyDescent="0.25">
      <c r="A242" s="249" t="s">
        <v>387</v>
      </c>
      <c r="B242" s="234">
        <v>3030</v>
      </c>
      <c r="C242" s="273">
        <v>10</v>
      </c>
      <c r="D242" s="259">
        <v>12</v>
      </c>
      <c r="E242" s="237">
        <v>22</v>
      </c>
      <c r="F242" s="259"/>
      <c r="G242" s="259">
        <v>1</v>
      </c>
      <c r="H242" s="237">
        <v>1</v>
      </c>
      <c r="I242" s="273">
        <v>1</v>
      </c>
      <c r="J242" s="259"/>
      <c r="K242" s="237">
        <v>1</v>
      </c>
      <c r="L242" s="249">
        <v>1</v>
      </c>
      <c r="M242" s="233"/>
      <c r="N242" s="237">
        <v>1</v>
      </c>
      <c r="O242" s="273"/>
      <c r="P242" s="259"/>
      <c r="Q242" s="237"/>
      <c r="R242" s="249"/>
      <c r="S242" s="233"/>
      <c r="T242" s="237"/>
      <c r="U242" s="259"/>
      <c r="V242" s="259"/>
      <c r="W242" s="237"/>
      <c r="X242" s="273"/>
      <c r="Y242" s="259"/>
      <c r="Z242" s="237"/>
      <c r="AA242" s="249">
        <f>C242+F242+I242+L242+O242+R242+U242+X242</f>
        <v>12</v>
      </c>
      <c r="AB242" s="233">
        <f>D242+G242+J242+M242+P242+S242+V242+Y242</f>
        <v>13</v>
      </c>
      <c r="AC242" s="237">
        <f>SUM(AA242:AB242)</f>
        <v>25</v>
      </c>
    </row>
    <row r="243" spans="1:29" ht="12" customHeight="1" thickBot="1" x14ac:dyDescent="0.25">
      <c r="Q243" s="256"/>
      <c r="R243" s="241"/>
      <c r="T243" s="275"/>
      <c r="Z243" s="256"/>
      <c r="AA243" s="241"/>
      <c r="AB243" s="267"/>
    </row>
    <row r="244" spans="1:29" s="272" customFormat="1" ht="13.5" thickBot="1" x14ac:dyDescent="0.25">
      <c r="A244" s="249" t="s">
        <v>151</v>
      </c>
      <c r="B244" s="234">
        <v>3020</v>
      </c>
      <c r="C244" s="273">
        <v>419</v>
      </c>
      <c r="D244" s="259">
        <v>631</v>
      </c>
      <c r="E244" s="237">
        <v>1050</v>
      </c>
      <c r="F244" s="259">
        <v>41</v>
      </c>
      <c r="G244" s="259">
        <v>46</v>
      </c>
      <c r="H244" s="237">
        <v>87</v>
      </c>
      <c r="I244" s="273">
        <v>7</v>
      </c>
      <c r="J244" s="259">
        <v>9</v>
      </c>
      <c r="K244" s="237">
        <v>16</v>
      </c>
      <c r="L244" s="249">
        <v>32</v>
      </c>
      <c r="M244" s="233">
        <v>37</v>
      </c>
      <c r="N244" s="237">
        <v>69</v>
      </c>
      <c r="O244" s="273">
        <v>20</v>
      </c>
      <c r="P244" s="259">
        <v>32</v>
      </c>
      <c r="Q244" s="237">
        <v>52</v>
      </c>
      <c r="R244" s="249">
        <v>1</v>
      </c>
      <c r="S244" s="233">
        <v>1</v>
      </c>
      <c r="T244" s="237">
        <v>2</v>
      </c>
      <c r="U244" s="259">
        <v>15</v>
      </c>
      <c r="V244" s="259">
        <v>15</v>
      </c>
      <c r="W244" s="237">
        <v>30</v>
      </c>
      <c r="X244" s="273">
        <v>26</v>
      </c>
      <c r="Y244" s="259">
        <v>27</v>
      </c>
      <c r="Z244" s="237">
        <v>53</v>
      </c>
      <c r="AA244" s="249">
        <f>C244+F244+I244+L244+O244+R244+U244+X244</f>
        <v>561</v>
      </c>
      <c r="AB244" s="233">
        <f>D244+G244+J244+M244+P244+S244+V244+Y244</f>
        <v>798</v>
      </c>
      <c r="AC244" s="237">
        <f>SUM(AA244:AB244)</f>
        <v>1359</v>
      </c>
    </row>
    <row r="245" spans="1:29" ht="13.5" thickBot="1" x14ac:dyDescent="0.25">
      <c r="Q245" s="237"/>
      <c r="R245" s="241"/>
      <c r="T245" s="275"/>
      <c r="Z245" s="256"/>
      <c r="AA245" s="241"/>
      <c r="AB245" s="267"/>
    </row>
    <row r="246" spans="1:29" ht="13.5" thickBot="1" x14ac:dyDescent="0.25">
      <c r="A246" s="249" t="s">
        <v>152</v>
      </c>
      <c r="B246" s="234">
        <v>3010</v>
      </c>
      <c r="C246" s="273">
        <v>82</v>
      </c>
      <c r="D246" s="259">
        <v>164</v>
      </c>
      <c r="E246" s="237">
        <v>246</v>
      </c>
      <c r="F246" s="259">
        <v>13</v>
      </c>
      <c r="G246" s="259">
        <v>28</v>
      </c>
      <c r="H246" s="237">
        <v>41</v>
      </c>
      <c r="I246" s="273">
        <v>2</v>
      </c>
      <c r="J246" s="259"/>
      <c r="K246" s="237">
        <v>2</v>
      </c>
      <c r="L246" s="249">
        <v>10</v>
      </c>
      <c r="M246" s="233">
        <v>10</v>
      </c>
      <c r="N246" s="237">
        <v>20</v>
      </c>
      <c r="O246" s="273">
        <v>5</v>
      </c>
      <c r="P246" s="259">
        <v>7</v>
      </c>
      <c r="Q246" s="237">
        <v>12</v>
      </c>
      <c r="R246" s="249"/>
      <c r="S246" s="233"/>
      <c r="T246" s="237"/>
      <c r="U246" s="259"/>
      <c r="V246" s="259">
        <v>3</v>
      </c>
      <c r="W246" s="237">
        <v>3</v>
      </c>
      <c r="X246" s="273">
        <v>3</v>
      </c>
      <c r="Y246" s="259">
        <v>9</v>
      </c>
      <c r="Z246" s="237">
        <v>12</v>
      </c>
      <c r="AA246" s="249">
        <f>C246+F246+I246+L246+O246+R246+U246+X246</f>
        <v>115</v>
      </c>
      <c r="AB246" s="233">
        <f>D246+G246+J246+M246+P246+S246+V246+Y246</f>
        <v>221</v>
      </c>
      <c r="AC246" s="237">
        <f>SUM(AA246:AB246)</f>
        <v>336</v>
      </c>
    </row>
    <row r="247" spans="1:29" s="272" customFormat="1" ht="13.5" thickBot="1" x14ac:dyDescent="0.25">
      <c r="A247" s="256"/>
      <c r="B247" s="242"/>
      <c r="C247" s="290"/>
      <c r="D247" s="291"/>
      <c r="E247" s="245"/>
      <c r="F247" s="291"/>
      <c r="G247" s="291"/>
      <c r="H247" s="256"/>
      <c r="I247" s="290"/>
      <c r="J247" s="291"/>
      <c r="K247" s="245"/>
      <c r="L247" s="263"/>
      <c r="M247" s="256"/>
      <c r="N247" s="256"/>
      <c r="O247" s="290"/>
      <c r="P247" s="291"/>
      <c r="Q247" s="237"/>
      <c r="R247" s="263"/>
      <c r="S247" s="256"/>
      <c r="T247" s="245"/>
      <c r="U247" s="291"/>
      <c r="V247" s="291"/>
      <c r="W247" s="256"/>
      <c r="X247" s="290"/>
      <c r="Y247" s="291"/>
      <c r="Z247" s="256"/>
      <c r="AA247" s="263"/>
      <c r="AB247" s="256"/>
      <c r="AC247" s="245"/>
    </row>
    <row r="248" spans="1:29" s="272" customFormat="1" ht="13.5" hidden="1" thickBot="1" x14ac:dyDescent="0.25">
      <c r="A248" s="233" t="s">
        <v>236</v>
      </c>
      <c r="B248" s="278" t="s">
        <v>237</v>
      </c>
      <c r="C248" s="273"/>
      <c r="D248" s="259"/>
      <c r="E248" s="237"/>
      <c r="F248" s="259"/>
      <c r="G248" s="259"/>
      <c r="H248" s="237"/>
      <c r="I248" s="273"/>
      <c r="J248" s="259"/>
      <c r="K248" s="237"/>
      <c r="L248" s="249"/>
      <c r="M248" s="233"/>
      <c r="N248" s="237"/>
      <c r="O248" s="273"/>
      <c r="P248" s="259"/>
      <c r="Q248" s="237"/>
      <c r="R248" s="249"/>
      <c r="S248" s="233"/>
      <c r="T248" s="237"/>
      <c r="U248" s="259"/>
      <c r="V248" s="259"/>
      <c r="W248" s="237"/>
      <c r="X248" s="273"/>
      <c r="Y248" s="259"/>
      <c r="Z248" s="237"/>
      <c r="AA248" s="249">
        <f>C248+F248+I248+L248+O248+R248+U248+X248</f>
        <v>0</v>
      </c>
      <c r="AB248" s="233">
        <f>D248+G248+J248+M248+P248+S248+V248+Y248</f>
        <v>0</v>
      </c>
      <c r="AC248" s="237">
        <f>SUM(AA248:AB248)</f>
        <v>0</v>
      </c>
    </row>
    <row r="249" spans="1:29" ht="13.5" hidden="1" thickBot="1" x14ac:dyDescent="0.25">
      <c r="E249" s="245" t="str">
        <f>IF(C249+D249=0," ",C249+D249)</f>
        <v xml:space="preserve"> </v>
      </c>
      <c r="H249" s="274" t="str">
        <f>IF(F249+G249=0," ",F249+G249)</f>
        <v xml:space="preserve"> </v>
      </c>
      <c r="K249" s="245" t="str">
        <f>IF(I249+J249=0," ",I249+J249)</f>
        <v xml:space="preserve"> </v>
      </c>
      <c r="N249" s="274" t="str">
        <f>IF(L249+M249=0," ",L249+M249)</f>
        <v xml:space="preserve"> </v>
      </c>
      <c r="Q249" s="256" t="str">
        <f>IF(O249+P249=0," ",O249+P249)</f>
        <v xml:space="preserve"> </v>
      </c>
      <c r="R249" s="241"/>
      <c r="T249" s="275"/>
      <c r="W249" s="274" t="str">
        <f>IF(U249+V249=0," ",U249+V249)</f>
        <v xml:space="preserve"> </v>
      </c>
      <c r="Z249" s="256" t="str">
        <f>IF(X249+Y249=0," ",X249+Y249)</f>
        <v xml:space="preserve"> </v>
      </c>
      <c r="AA249" s="241"/>
      <c r="AB249" s="267"/>
    </row>
    <row r="250" spans="1:29" ht="13.5" thickBot="1" x14ac:dyDescent="0.25">
      <c r="A250" s="284" t="s">
        <v>153</v>
      </c>
      <c r="B250" s="285"/>
      <c r="C250" s="284">
        <f>SUBTOTAL(9,C215:C249)</f>
        <v>746</v>
      </c>
      <c r="D250" s="292">
        <f>SUBTOTAL(9,D215:D249)</f>
        <v>1121</v>
      </c>
      <c r="E250" s="292">
        <f>SUM(C250:D250)</f>
        <v>1867</v>
      </c>
      <c r="F250" s="284">
        <f>SUBTOTAL(9,F215:F249)</f>
        <v>66</v>
      </c>
      <c r="G250" s="292">
        <f t="shared" ref="G250:Y250" si="95">SUBTOTAL(9,G215:G249)</f>
        <v>89</v>
      </c>
      <c r="H250" s="292">
        <f>SUM(F250:G250)</f>
        <v>155</v>
      </c>
      <c r="I250" s="284">
        <f t="shared" si="95"/>
        <v>12</v>
      </c>
      <c r="J250" s="292">
        <f t="shared" si="95"/>
        <v>10</v>
      </c>
      <c r="K250" s="292">
        <f>SUM(I250:J250)</f>
        <v>22</v>
      </c>
      <c r="L250" s="284">
        <f t="shared" si="95"/>
        <v>66</v>
      </c>
      <c r="M250" s="292">
        <f t="shared" si="95"/>
        <v>63</v>
      </c>
      <c r="N250" s="292">
        <f>SUM(L250:M250)</f>
        <v>129</v>
      </c>
      <c r="O250" s="284">
        <f t="shared" si="95"/>
        <v>36</v>
      </c>
      <c r="P250" s="292">
        <f t="shared" si="95"/>
        <v>51</v>
      </c>
      <c r="Q250" s="292">
        <f>SUM(O250:P250)</f>
        <v>87</v>
      </c>
      <c r="R250" s="284">
        <f t="shared" si="95"/>
        <v>1</v>
      </c>
      <c r="S250" s="292">
        <f>SUM(S217:S249)-S236</f>
        <v>2</v>
      </c>
      <c r="T250" s="292">
        <f>SUM(R250:S250)</f>
        <v>3</v>
      </c>
      <c r="U250" s="284">
        <f t="shared" si="95"/>
        <v>22</v>
      </c>
      <c r="V250" s="292">
        <f t="shared" si="95"/>
        <v>25</v>
      </c>
      <c r="W250" s="293">
        <f>SUM(U250:V250)</f>
        <v>47</v>
      </c>
      <c r="X250" s="284">
        <f t="shared" si="95"/>
        <v>41</v>
      </c>
      <c r="Y250" s="292">
        <f t="shared" si="95"/>
        <v>46</v>
      </c>
      <c r="Z250" s="292">
        <f>SUM(X250:Y250)</f>
        <v>87</v>
      </c>
      <c r="AA250" s="284">
        <f>C250+F250+I250+L250+O250+U250+X250+R250</f>
        <v>990</v>
      </c>
      <c r="AB250" s="294">
        <f>D250+G250+J250+M250+P250+S250+V250+Y250</f>
        <v>1407</v>
      </c>
      <c r="AC250" s="368">
        <f>AC217+AC221+AC223+AC225+AC227+AC229+AC234+AC240+AC244+AC246+AC248+AC242</f>
        <v>2397</v>
      </c>
    </row>
    <row r="251" spans="1:29" ht="13.5" thickBot="1" x14ac:dyDescent="0.25">
      <c r="A251" s="227"/>
      <c r="B251" s="227"/>
      <c r="C251" s="227"/>
      <c r="D251" s="227"/>
      <c r="E251" s="227"/>
      <c r="F251" s="227"/>
      <c r="G251" s="227"/>
      <c r="H251" s="227"/>
      <c r="I251" s="227"/>
      <c r="J251" s="227"/>
      <c r="K251" s="227"/>
      <c r="L251" s="227"/>
      <c r="M251" s="227"/>
      <c r="N251" s="227"/>
      <c r="O251" s="227"/>
      <c r="P251" s="227"/>
      <c r="Q251" s="227"/>
      <c r="R251" s="227"/>
      <c r="S251" s="227"/>
      <c r="T251" s="227"/>
      <c r="U251" s="227"/>
      <c r="V251" s="227"/>
      <c r="W251" s="227"/>
      <c r="X251" s="227"/>
      <c r="Y251" s="227"/>
      <c r="Z251" s="227"/>
      <c r="AA251" s="227"/>
      <c r="AB251" s="227"/>
      <c r="AC251" s="227"/>
    </row>
    <row r="252" spans="1:29" ht="13.5" thickBot="1" x14ac:dyDescent="0.25">
      <c r="A252" s="537" t="s">
        <v>154</v>
      </c>
      <c r="B252" s="538"/>
      <c r="C252" s="538"/>
      <c r="D252" s="538"/>
      <c r="E252" s="538"/>
      <c r="F252" s="538"/>
      <c r="G252" s="538"/>
      <c r="H252" s="538"/>
      <c r="I252" s="538"/>
      <c r="J252" s="538"/>
      <c r="K252" s="538"/>
      <c r="L252" s="538"/>
      <c r="M252" s="538"/>
      <c r="N252" s="538"/>
      <c r="O252" s="538"/>
      <c r="P252" s="538"/>
      <c r="Q252" s="538"/>
      <c r="R252" s="538"/>
      <c r="S252" s="538"/>
      <c r="T252" s="538"/>
      <c r="U252" s="538"/>
      <c r="V252" s="538"/>
      <c r="W252" s="538"/>
      <c r="X252" s="538"/>
      <c r="Y252" s="538"/>
      <c r="Z252" s="538"/>
      <c r="AA252" s="538"/>
      <c r="AB252" s="538"/>
      <c r="AC252" s="539"/>
    </row>
    <row r="253" spans="1:29" x14ac:dyDescent="0.2">
      <c r="E253" s="245" t="str">
        <f>IF(C253+D253=0," ",C253+D253)</f>
        <v xml:space="preserve"> </v>
      </c>
      <c r="H253" s="274" t="str">
        <f>IF(F253+G253=0," ",F253+G253)</f>
        <v xml:space="preserve"> </v>
      </c>
      <c r="K253" s="245" t="str">
        <f>IF(I253+J253=0," ",I253+J253)</f>
        <v xml:space="preserve"> </v>
      </c>
      <c r="N253" s="274" t="str">
        <f>IF(L253+M253=0," ",L253+M253)</f>
        <v xml:space="preserve"> </v>
      </c>
      <c r="Q253" s="256" t="str">
        <f>IF(O253+P253=0," ",O253+P253)</f>
        <v xml:space="preserve"> </v>
      </c>
      <c r="R253" s="364"/>
      <c r="S253" s="265"/>
      <c r="T253" s="365"/>
      <c r="W253" s="274" t="str">
        <f>IF(U253+V253=0," ",U253+V253)</f>
        <v xml:space="preserve"> </v>
      </c>
      <c r="Z253" s="245" t="str">
        <f>IF(X253+Y253=0," ",X253+Y253)</f>
        <v xml:space="preserve"> </v>
      </c>
    </row>
    <row r="254" spans="1:29" hidden="1" x14ac:dyDescent="0.2">
      <c r="A254" s="251" t="s">
        <v>155</v>
      </c>
      <c r="B254" s="252">
        <v>4100</v>
      </c>
      <c r="C254" s="243"/>
      <c r="D254" s="244"/>
      <c r="F254" s="253"/>
      <c r="G254" s="253"/>
      <c r="H254" s="245"/>
      <c r="I254" s="243"/>
      <c r="J254" s="244"/>
      <c r="N254" s="245"/>
      <c r="O254" s="243"/>
      <c r="P254" s="244"/>
      <c r="R254" s="241"/>
      <c r="T254" s="245"/>
      <c r="U254" s="253"/>
      <c r="V254" s="253"/>
      <c r="W254" s="245"/>
      <c r="X254" s="243"/>
      <c r="Y254" s="244"/>
      <c r="AA254" s="241">
        <f t="shared" ref="AA254:AB257" si="96">SUM(C254,F254,I254,L254,O254,R254,U254,X254)</f>
        <v>0</v>
      </c>
      <c r="AB254" s="246">
        <f t="shared" si="96"/>
        <v>0</v>
      </c>
      <c r="AC254" s="245">
        <f>SUM(AA254:AB254)</f>
        <v>0</v>
      </c>
    </row>
    <row r="255" spans="1:29" x14ac:dyDescent="0.2">
      <c r="A255" s="251" t="s">
        <v>156</v>
      </c>
      <c r="B255" s="252">
        <v>4110</v>
      </c>
      <c r="C255" s="243">
        <v>206</v>
      </c>
      <c r="D255" s="244">
        <v>13</v>
      </c>
      <c r="E255" s="245">
        <v>219</v>
      </c>
      <c r="F255" s="253">
        <v>11</v>
      </c>
      <c r="G255" s="253"/>
      <c r="H255" s="245">
        <v>11</v>
      </c>
      <c r="I255" s="243">
        <v>2</v>
      </c>
      <c r="J255" s="244"/>
      <c r="K255" s="245">
        <v>2</v>
      </c>
      <c r="L255" s="241">
        <v>8</v>
      </c>
      <c r="M255" s="251">
        <v>2</v>
      </c>
      <c r="N255" s="245">
        <v>10</v>
      </c>
      <c r="O255" s="243">
        <v>8</v>
      </c>
      <c r="P255" s="244">
        <v>2</v>
      </c>
      <c r="Q255" s="245">
        <v>10</v>
      </c>
      <c r="R255" s="241">
        <v>1</v>
      </c>
      <c r="T255" s="245">
        <v>1</v>
      </c>
      <c r="U255" s="253">
        <v>1</v>
      </c>
      <c r="V255" s="253"/>
      <c r="W255" s="245">
        <v>1</v>
      </c>
      <c r="X255" s="243">
        <v>4</v>
      </c>
      <c r="Y255" s="244">
        <v>1</v>
      </c>
      <c r="Z255" s="245">
        <v>5</v>
      </c>
      <c r="AA255" s="241">
        <f t="shared" si="96"/>
        <v>241</v>
      </c>
      <c r="AB255" s="246">
        <f t="shared" si="96"/>
        <v>18</v>
      </c>
      <c r="AC255" s="245">
        <f t="shared" ref="AC255:AC257" si="97">SUM(AA255:AB255)</f>
        <v>259</v>
      </c>
    </row>
    <row r="256" spans="1:29" ht="13.5" thickBot="1" x14ac:dyDescent="0.25">
      <c r="A256" s="251" t="s">
        <v>157</v>
      </c>
      <c r="B256" s="252">
        <v>4120</v>
      </c>
      <c r="C256" s="243">
        <v>291</v>
      </c>
      <c r="D256" s="244">
        <v>18</v>
      </c>
      <c r="E256" s="245">
        <v>309</v>
      </c>
      <c r="F256" s="253">
        <v>9</v>
      </c>
      <c r="G256" s="253"/>
      <c r="H256" s="245">
        <v>9</v>
      </c>
      <c r="I256" s="243">
        <v>5</v>
      </c>
      <c r="J256" s="244"/>
      <c r="K256" s="245">
        <v>5</v>
      </c>
      <c r="L256" s="241">
        <v>10</v>
      </c>
      <c r="M256" s="251">
        <v>1</v>
      </c>
      <c r="N256" s="245">
        <v>11</v>
      </c>
      <c r="O256" s="243">
        <v>8</v>
      </c>
      <c r="P256" s="244"/>
      <c r="Q256" s="245">
        <v>8</v>
      </c>
      <c r="R256" s="241"/>
      <c r="T256" s="245"/>
      <c r="U256" s="253">
        <v>1</v>
      </c>
      <c r="V256" s="253"/>
      <c r="W256" s="245">
        <v>1</v>
      </c>
      <c r="X256" s="243">
        <v>6</v>
      </c>
      <c r="Y256" s="244">
        <v>1</v>
      </c>
      <c r="Z256" s="245">
        <v>7</v>
      </c>
      <c r="AA256" s="241">
        <f t="shared" si="96"/>
        <v>330</v>
      </c>
      <c r="AB256" s="246">
        <f t="shared" si="96"/>
        <v>20</v>
      </c>
      <c r="AC256" s="245">
        <f t="shared" si="97"/>
        <v>350</v>
      </c>
    </row>
    <row r="257" spans="1:29" ht="13.5" hidden="1" thickBot="1" x14ac:dyDescent="0.25">
      <c r="A257" s="251" t="s">
        <v>262</v>
      </c>
      <c r="B257" s="252">
        <v>4220</v>
      </c>
      <c r="C257" s="248"/>
      <c r="D257" s="244"/>
      <c r="F257" s="253"/>
      <c r="G257" s="253"/>
      <c r="H257" s="245"/>
      <c r="I257" s="244"/>
      <c r="J257" s="244"/>
      <c r="L257" s="246"/>
      <c r="N257" s="245"/>
      <c r="O257" s="244"/>
      <c r="P257" s="244"/>
      <c r="T257" s="245"/>
      <c r="U257" s="253"/>
      <c r="V257" s="253"/>
      <c r="W257" s="245"/>
      <c r="X257" s="244"/>
      <c r="Y257" s="244"/>
      <c r="AA257" s="241">
        <f t="shared" si="96"/>
        <v>0</v>
      </c>
      <c r="AB257" s="246">
        <f t="shared" si="96"/>
        <v>0</v>
      </c>
      <c r="AC257" s="245">
        <f t="shared" si="97"/>
        <v>0</v>
      </c>
    </row>
    <row r="258" spans="1:29" ht="13.5" thickBot="1" x14ac:dyDescent="0.25">
      <c r="A258" s="249" t="s">
        <v>158</v>
      </c>
      <c r="B258" s="258"/>
      <c r="C258" s="250">
        <f t="shared" ref="C258:P258" si="98">SUBTOTAL(9,C254:C257)</f>
        <v>497</v>
      </c>
      <c r="D258" s="250">
        <f t="shared" si="98"/>
        <v>31</v>
      </c>
      <c r="E258" s="257">
        <f t="shared" si="98"/>
        <v>528</v>
      </c>
      <c r="F258" s="250">
        <f t="shared" si="98"/>
        <v>20</v>
      </c>
      <c r="G258" s="250">
        <f t="shared" si="98"/>
        <v>0</v>
      </c>
      <c r="H258" s="257">
        <f t="shared" si="98"/>
        <v>20</v>
      </c>
      <c r="I258" s="250">
        <f t="shared" si="98"/>
        <v>7</v>
      </c>
      <c r="J258" s="250">
        <f t="shared" si="98"/>
        <v>0</v>
      </c>
      <c r="K258" s="257">
        <f t="shared" si="98"/>
        <v>7</v>
      </c>
      <c r="L258" s="250">
        <f t="shared" si="98"/>
        <v>18</v>
      </c>
      <c r="M258" s="250">
        <f t="shared" si="98"/>
        <v>3</v>
      </c>
      <c r="N258" s="257">
        <f t="shared" si="98"/>
        <v>21</v>
      </c>
      <c r="O258" s="250">
        <f t="shared" si="98"/>
        <v>16</v>
      </c>
      <c r="P258" s="250">
        <f t="shared" si="98"/>
        <v>2</v>
      </c>
      <c r="Q258" s="257">
        <f t="shared" ref="Q258" si="99">SUBTOTAL(9,Q254:Q256)</f>
        <v>18</v>
      </c>
      <c r="R258" s="250">
        <f t="shared" ref="R258:Z258" si="100">SUBTOTAL(9,R254:R257)</f>
        <v>1</v>
      </c>
      <c r="S258" s="250">
        <f t="shared" si="100"/>
        <v>0</v>
      </c>
      <c r="T258" s="257">
        <f t="shared" si="100"/>
        <v>1</v>
      </c>
      <c r="U258" s="250">
        <f t="shared" si="100"/>
        <v>2</v>
      </c>
      <c r="V258" s="250">
        <f t="shared" si="100"/>
        <v>0</v>
      </c>
      <c r="W258" s="257">
        <f t="shared" si="100"/>
        <v>2</v>
      </c>
      <c r="X258" s="250">
        <f t="shared" si="100"/>
        <v>10</v>
      </c>
      <c r="Y258" s="250">
        <f t="shared" si="100"/>
        <v>2</v>
      </c>
      <c r="Z258" s="257">
        <f t="shared" si="100"/>
        <v>12</v>
      </c>
      <c r="AA258" s="250">
        <f>C258+F258+I258+L258+O258+U258+X258+R258</f>
        <v>571</v>
      </c>
      <c r="AB258" s="250">
        <f>D258+G258+J258+M258+P258+V258+Y258+S258</f>
        <v>38</v>
      </c>
      <c r="AC258" s="257">
        <f>SUBTOTAL(9,AC254:AC257)</f>
        <v>609</v>
      </c>
    </row>
    <row r="259" spans="1:29" x14ac:dyDescent="0.2">
      <c r="E259" s="245" t="str">
        <f>IF(C259+D259=0," ",C259+D259)</f>
        <v xml:space="preserve"> </v>
      </c>
      <c r="H259" s="274" t="str">
        <f>IF(F259+G259=0," ",F259+G259)</f>
        <v xml:space="preserve"> </v>
      </c>
      <c r="K259" s="245" t="str">
        <f>IF(I259+J259=0," ",I259+J259)</f>
        <v xml:space="preserve"> </v>
      </c>
      <c r="N259" s="274" t="str">
        <f>IF(L259+M259=0," ",L259+M259)</f>
        <v xml:space="preserve"> </v>
      </c>
      <c r="Q259" s="256" t="str">
        <f>IF(O259+P259=0," ",O259+P259)</f>
        <v xml:space="preserve"> </v>
      </c>
      <c r="R259" s="241"/>
      <c r="T259" s="275"/>
      <c r="W259" s="274" t="str">
        <f>IF(U259+V259=0," ",U259+V259)</f>
        <v xml:space="preserve"> </v>
      </c>
      <c r="Z259" s="245" t="str">
        <f>IF(X259+Y259=0," ",X259+Y259)</f>
        <v xml:space="preserve"> </v>
      </c>
    </row>
    <row r="260" spans="1:29" x14ac:dyDescent="0.2">
      <c r="A260" s="251" t="s">
        <v>159</v>
      </c>
      <c r="B260" s="252">
        <v>4300</v>
      </c>
      <c r="C260" s="243">
        <v>4</v>
      </c>
      <c r="D260" s="244">
        <v>2</v>
      </c>
      <c r="E260" s="245">
        <v>6</v>
      </c>
      <c r="F260" s="253">
        <v>3</v>
      </c>
      <c r="G260" s="253">
        <v>1</v>
      </c>
      <c r="H260" s="245">
        <v>4</v>
      </c>
      <c r="I260" s="243"/>
      <c r="J260" s="244"/>
      <c r="N260" s="245"/>
      <c r="O260" s="243"/>
      <c r="P260" s="244"/>
      <c r="R260" s="241"/>
      <c r="T260" s="245"/>
      <c r="U260" s="253"/>
      <c r="V260" s="253"/>
      <c r="W260" s="245"/>
      <c r="X260" s="243"/>
      <c r="Y260" s="244"/>
      <c r="AA260" s="241">
        <f t="shared" ref="AA260:AB262" si="101">SUM(C260,F260,I260,L260,O260,R260,U260,X260)</f>
        <v>7</v>
      </c>
      <c r="AB260" s="246">
        <f t="shared" si="101"/>
        <v>3</v>
      </c>
      <c r="AC260" s="245">
        <f>SUM(AA260:AB260)</f>
        <v>10</v>
      </c>
    </row>
    <row r="261" spans="1:29" x14ac:dyDescent="0.2">
      <c r="A261" s="251" t="s">
        <v>160</v>
      </c>
      <c r="B261" s="252">
        <v>4310</v>
      </c>
      <c r="C261" s="243">
        <v>173</v>
      </c>
      <c r="D261" s="244">
        <v>33</v>
      </c>
      <c r="E261" s="245">
        <v>206</v>
      </c>
      <c r="F261" s="253">
        <v>28</v>
      </c>
      <c r="G261" s="253">
        <v>6</v>
      </c>
      <c r="H261" s="245">
        <v>34</v>
      </c>
      <c r="I261" s="243">
        <v>2</v>
      </c>
      <c r="J261" s="244"/>
      <c r="K261" s="245">
        <v>2</v>
      </c>
      <c r="L261" s="241">
        <v>13</v>
      </c>
      <c r="M261" s="251">
        <v>3</v>
      </c>
      <c r="N261" s="245">
        <v>16</v>
      </c>
      <c r="O261" s="243">
        <v>5</v>
      </c>
      <c r="P261" s="244">
        <v>1</v>
      </c>
      <c r="Q261" s="245">
        <v>6</v>
      </c>
      <c r="R261" s="241"/>
      <c r="T261" s="245"/>
      <c r="U261" s="253">
        <v>5</v>
      </c>
      <c r="V261" s="253">
        <v>1</v>
      </c>
      <c r="W261" s="245">
        <v>6</v>
      </c>
      <c r="X261" s="243">
        <v>11</v>
      </c>
      <c r="Y261" s="244">
        <v>4</v>
      </c>
      <c r="Z261" s="245">
        <v>15</v>
      </c>
      <c r="AA261" s="241">
        <f t="shared" si="101"/>
        <v>237</v>
      </c>
      <c r="AB261" s="246">
        <f t="shared" si="101"/>
        <v>48</v>
      </c>
      <c r="AC261" s="245">
        <f t="shared" ref="AC261:AC262" si="102">SUM(AA261:AB261)</f>
        <v>285</v>
      </c>
    </row>
    <row r="262" spans="1:29" ht="13.5" thickBot="1" x14ac:dyDescent="0.25">
      <c r="A262" s="251" t="s">
        <v>161</v>
      </c>
      <c r="B262" s="252">
        <v>4320</v>
      </c>
      <c r="C262" s="243">
        <v>67</v>
      </c>
      <c r="D262" s="244">
        <v>16</v>
      </c>
      <c r="E262" s="245">
        <v>83</v>
      </c>
      <c r="F262" s="253">
        <v>7</v>
      </c>
      <c r="G262" s="253">
        <v>4</v>
      </c>
      <c r="H262" s="245">
        <v>11</v>
      </c>
      <c r="I262" s="243"/>
      <c r="J262" s="244"/>
      <c r="L262" s="241">
        <v>3</v>
      </c>
      <c r="M262" s="251">
        <v>2</v>
      </c>
      <c r="N262" s="245">
        <v>5</v>
      </c>
      <c r="O262" s="243">
        <v>1</v>
      </c>
      <c r="P262" s="244">
        <v>2</v>
      </c>
      <c r="Q262" s="245">
        <v>3</v>
      </c>
      <c r="R262" s="241"/>
      <c r="T262" s="245"/>
      <c r="U262" s="253"/>
      <c r="V262" s="253"/>
      <c r="W262" s="245"/>
      <c r="X262" s="243"/>
      <c r="Y262" s="244"/>
      <c r="AA262" s="241">
        <f t="shared" si="101"/>
        <v>78</v>
      </c>
      <c r="AB262" s="246">
        <f t="shared" si="101"/>
        <v>24</v>
      </c>
      <c r="AC262" s="245">
        <f t="shared" si="102"/>
        <v>102</v>
      </c>
    </row>
    <row r="263" spans="1:29" ht="13.5" thickBot="1" x14ac:dyDescent="0.25">
      <c r="A263" s="249" t="s">
        <v>162</v>
      </c>
      <c r="B263" s="234"/>
      <c r="C263" s="295">
        <f>SUBTOTAL(9,C260:C262)</f>
        <v>244</v>
      </c>
      <c r="D263" s="250">
        <f>SUBTOTAL(9,D260:D262)</f>
        <v>51</v>
      </c>
      <c r="E263" s="257">
        <f>SUBTOTAL(9,E260:E262)</f>
        <v>295</v>
      </c>
      <c r="F263" s="250">
        <f t="shared" ref="F263:Z263" si="103">SUBTOTAL(9,F260:F262)</f>
        <v>38</v>
      </c>
      <c r="G263" s="250">
        <f t="shared" si="103"/>
        <v>11</v>
      </c>
      <c r="H263" s="257">
        <f t="shared" si="103"/>
        <v>49</v>
      </c>
      <c r="I263" s="250">
        <f t="shared" si="103"/>
        <v>2</v>
      </c>
      <c r="J263" s="250">
        <f t="shared" si="103"/>
        <v>0</v>
      </c>
      <c r="K263" s="257">
        <f t="shared" si="103"/>
        <v>2</v>
      </c>
      <c r="L263" s="250">
        <f t="shared" si="103"/>
        <v>16</v>
      </c>
      <c r="M263" s="250">
        <f t="shared" si="103"/>
        <v>5</v>
      </c>
      <c r="N263" s="257">
        <f t="shared" si="103"/>
        <v>21</v>
      </c>
      <c r="O263" s="250">
        <f t="shared" si="103"/>
        <v>6</v>
      </c>
      <c r="P263" s="250">
        <f t="shared" si="103"/>
        <v>3</v>
      </c>
      <c r="Q263" s="257">
        <f t="shared" si="103"/>
        <v>9</v>
      </c>
      <c r="R263" s="250">
        <f t="shared" si="103"/>
        <v>0</v>
      </c>
      <c r="S263" s="250">
        <f t="shared" si="103"/>
        <v>0</v>
      </c>
      <c r="T263" s="257">
        <f t="shared" si="103"/>
        <v>0</v>
      </c>
      <c r="U263" s="250">
        <f t="shared" si="103"/>
        <v>5</v>
      </c>
      <c r="V263" s="250">
        <f t="shared" si="103"/>
        <v>1</v>
      </c>
      <c r="W263" s="257">
        <f t="shared" si="103"/>
        <v>6</v>
      </c>
      <c r="X263" s="250">
        <f t="shared" si="103"/>
        <v>11</v>
      </c>
      <c r="Y263" s="250">
        <f t="shared" si="103"/>
        <v>4</v>
      </c>
      <c r="Z263" s="257">
        <f t="shared" si="103"/>
        <v>15</v>
      </c>
      <c r="AA263" s="250">
        <f>C263+F263+I263+L263+O263+U263+X263+R263</f>
        <v>322</v>
      </c>
      <c r="AB263" s="250">
        <f t="shared" ref="AB263" si="104">D263+G263+J263+M263+P263+V263+Y263</f>
        <v>75</v>
      </c>
      <c r="AC263" s="257">
        <f>SUBTOTAL(9,AC260:AC262)</f>
        <v>397</v>
      </c>
    </row>
    <row r="264" spans="1:29" ht="13.5" thickBot="1" x14ac:dyDescent="0.25">
      <c r="E264" s="245" t="str">
        <f>IF(C264+D264=0," ",C264+D264)</f>
        <v xml:space="preserve"> </v>
      </c>
      <c r="H264" s="274" t="str">
        <f>IF(F264+G264=0," ",F264+G264)</f>
        <v xml:space="preserve"> </v>
      </c>
      <c r="K264" s="245" t="str">
        <f>IF(I264+J264=0," ",I264+J264)</f>
        <v xml:space="preserve"> </v>
      </c>
      <c r="N264" s="274" t="str">
        <f>IF(L264+M264=0," ",L264+M264)</f>
        <v xml:space="preserve"> </v>
      </c>
      <c r="Q264" s="256" t="str">
        <f>IF(O264+P264=0," ",O264+P264)</f>
        <v xml:space="preserve"> </v>
      </c>
      <c r="R264" s="241"/>
      <c r="T264" s="275"/>
      <c r="W264" s="274" t="str">
        <f>IF(U264+V264=0," ",U264+V264)</f>
        <v xml:space="preserve"> </v>
      </c>
      <c r="Z264" s="245" t="str">
        <f>IF(X264+Y264=0," ",X264+Y264)</f>
        <v xml:space="preserve"> </v>
      </c>
    </row>
    <row r="265" spans="1:29" s="272" customFormat="1" ht="13.5" hidden="1" thickBot="1" x14ac:dyDescent="0.25">
      <c r="A265" s="296" t="s">
        <v>163</v>
      </c>
      <c r="B265" s="266">
        <v>4400</v>
      </c>
      <c r="C265" s="296"/>
      <c r="D265" s="297"/>
      <c r="E265" s="298">
        <f>C265+D265</f>
        <v>0</v>
      </c>
      <c r="F265" s="297"/>
      <c r="G265" s="297"/>
      <c r="H265" s="297">
        <f>F265+G265</f>
        <v>0</v>
      </c>
      <c r="I265" s="296"/>
      <c r="J265" s="297"/>
      <c r="K265" s="298">
        <f>I265+J265</f>
        <v>0</v>
      </c>
      <c r="L265" s="296"/>
      <c r="M265" s="297"/>
      <c r="N265" s="297">
        <f>L265+M265</f>
        <v>0</v>
      </c>
      <c r="O265" s="296"/>
      <c r="P265" s="297"/>
      <c r="Q265" s="297">
        <f>O265+P265</f>
        <v>0</v>
      </c>
      <c r="R265" s="296"/>
      <c r="S265" s="297"/>
      <c r="T265" s="298">
        <f t="shared" ref="T265:T266" si="105">R265+S265</f>
        <v>0</v>
      </c>
      <c r="U265" s="297"/>
      <c r="V265" s="297"/>
      <c r="W265" s="297">
        <f>U265+V265</f>
        <v>0</v>
      </c>
      <c r="X265" s="296"/>
      <c r="Y265" s="297"/>
      <c r="Z265" s="298">
        <f>X265+Y265</f>
        <v>0</v>
      </c>
      <c r="AA265" s="297">
        <f t="shared" ref="AA265:AC266" si="106">C265+F265+I265+L265+O265+U265+X265</f>
        <v>0</v>
      </c>
      <c r="AB265" s="299">
        <f t="shared" si="106"/>
        <v>0</v>
      </c>
      <c r="AC265" s="300">
        <f t="shared" si="106"/>
        <v>0</v>
      </c>
    </row>
    <row r="266" spans="1:29" s="272" customFormat="1" ht="13.5" hidden="1" thickBot="1" x14ac:dyDescent="0.25">
      <c r="A266" s="301" t="s">
        <v>163</v>
      </c>
      <c r="B266" s="289">
        <v>4800</v>
      </c>
      <c r="C266" s="301"/>
      <c r="D266" s="288"/>
      <c r="E266" s="271">
        <f>C266+D266</f>
        <v>0</v>
      </c>
      <c r="F266" s="288"/>
      <c r="G266" s="288"/>
      <c r="H266" s="288">
        <f>F266+G266</f>
        <v>0</v>
      </c>
      <c r="I266" s="301"/>
      <c r="J266" s="288"/>
      <c r="K266" s="271">
        <f>I266+J266</f>
        <v>0</v>
      </c>
      <c r="L266" s="301"/>
      <c r="M266" s="288"/>
      <c r="N266" s="288">
        <f>L266+M266</f>
        <v>0</v>
      </c>
      <c r="O266" s="301"/>
      <c r="P266" s="288"/>
      <c r="Q266" s="288">
        <f>O266+P266</f>
        <v>0</v>
      </c>
      <c r="R266" s="301"/>
      <c r="S266" s="288"/>
      <c r="T266" s="271">
        <f t="shared" si="105"/>
        <v>0</v>
      </c>
      <c r="U266" s="288"/>
      <c r="V266" s="288"/>
      <c r="W266" s="288">
        <f>U266+V266</f>
        <v>0</v>
      </c>
      <c r="X266" s="301"/>
      <c r="Y266" s="288"/>
      <c r="Z266" s="271">
        <f>X266+Y266</f>
        <v>0</v>
      </c>
      <c r="AA266" s="288">
        <f t="shared" si="106"/>
        <v>0</v>
      </c>
      <c r="AB266" s="302">
        <f t="shared" si="106"/>
        <v>0</v>
      </c>
      <c r="AC266" s="303">
        <f t="shared" si="106"/>
        <v>0</v>
      </c>
    </row>
    <row r="267" spans="1:29" ht="13.5" hidden="1" thickBot="1" x14ac:dyDescent="0.25">
      <c r="Q267" s="256"/>
      <c r="R267" s="241"/>
      <c r="T267" s="275"/>
    </row>
    <row r="268" spans="1:29" ht="13.5" hidden="1" thickBot="1" x14ac:dyDescent="0.25">
      <c r="A268" s="233" t="s">
        <v>164</v>
      </c>
      <c r="B268" s="234">
        <v>4010</v>
      </c>
      <c r="C268" s="304"/>
      <c r="D268" s="305"/>
      <c r="E268" s="237"/>
      <c r="F268" s="305"/>
      <c r="G268" s="305"/>
      <c r="H268" s="237"/>
      <c r="I268" s="304"/>
      <c r="J268" s="305"/>
      <c r="K268" s="237"/>
      <c r="L268" s="235"/>
      <c r="M268" s="236"/>
      <c r="N268" s="237"/>
      <c r="O268" s="304"/>
      <c r="P268" s="305"/>
      <c r="Q268" s="237"/>
      <c r="R268" s="235"/>
      <c r="S268" s="236"/>
      <c r="T268" s="237"/>
      <c r="U268" s="305"/>
      <c r="V268" s="305"/>
      <c r="W268" s="237"/>
      <c r="X268" s="304"/>
      <c r="Y268" s="305"/>
      <c r="Z268" s="237"/>
      <c r="AA268" s="235">
        <f t="shared" ref="AA268:AB268" si="107">SUM(C268,F268,I268,L268,O268,R268,U268,X268)</f>
        <v>0</v>
      </c>
      <c r="AB268" s="236">
        <f t="shared" si="107"/>
        <v>0</v>
      </c>
      <c r="AC268" s="237">
        <f>SUM(AA268:AB268)</f>
        <v>0</v>
      </c>
    </row>
    <row r="269" spans="1:29" ht="13.5" hidden="1" thickBot="1" x14ac:dyDescent="0.25">
      <c r="A269" s="274"/>
      <c r="C269" s="243"/>
      <c r="D269" s="244"/>
      <c r="F269" s="253"/>
      <c r="G269" s="253"/>
      <c r="I269" s="243"/>
      <c r="J269" s="244"/>
      <c r="K269" s="256"/>
      <c r="O269" s="243"/>
      <c r="P269" s="244"/>
      <c r="Q269" s="256"/>
      <c r="R269" s="241"/>
      <c r="T269" s="245"/>
      <c r="U269" s="253"/>
      <c r="V269" s="253"/>
      <c r="X269" s="243"/>
      <c r="Y269" s="244"/>
      <c r="Z269" s="256"/>
      <c r="AA269" s="241"/>
      <c r="AB269" s="246"/>
      <c r="AC269" s="245"/>
    </row>
    <row r="270" spans="1:29" ht="13.5" thickBot="1" x14ac:dyDescent="0.25">
      <c r="A270" s="233" t="s">
        <v>236</v>
      </c>
      <c r="B270" s="278" t="s">
        <v>237</v>
      </c>
      <c r="C270" s="273">
        <v>2</v>
      </c>
      <c r="D270" s="259"/>
      <c r="E270" s="257">
        <v>2</v>
      </c>
      <c r="F270" s="259"/>
      <c r="G270" s="259"/>
      <c r="H270" s="257"/>
      <c r="I270" s="273"/>
      <c r="J270" s="259"/>
      <c r="K270" s="257"/>
      <c r="L270" s="249"/>
      <c r="M270" s="233"/>
      <c r="N270" s="257"/>
      <c r="O270" s="273"/>
      <c r="P270" s="259"/>
      <c r="Q270" s="257"/>
      <c r="R270" s="249"/>
      <c r="S270" s="233"/>
      <c r="T270" s="257"/>
      <c r="U270" s="259"/>
      <c r="V270" s="259"/>
      <c r="W270" s="257"/>
      <c r="X270" s="273"/>
      <c r="Y270" s="259"/>
      <c r="Z270" s="257"/>
      <c r="AA270" s="249">
        <f t="shared" ref="AA270:AB270" si="108">SUM(C270,F270,I270,L270,O270,R270,U270,X270)</f>
        <v>2</v>
      </c>
      <c r="AB270" s="233">
        <f t="shared" si="108"/>
        <v>0</v>
      </c>
      <c r="AC270" s="257">
        <f>SUM(AA270:AB270)</f>
        <v>2</v>
      </c>
    </row>
    <row r="271" spans="1:29" ht="13.5" thickBot="1" x14ac:dyDescent="0.25">
      <c r="A271" s="274"/>
      <c r="C271" s="243"/>
      <c r="D271" s="244"/>
      <c r="E271" s="271"/>
      <c r="F271" s="253"/>
      <c r="G271" s="253"/>
      <c r="I271" s="243"/>
      <c r="J271" s="244"/>
      <c r="K271" s="256"/>
      <c r="O271" s="243"/>
      <c r="P271" s="244"/>
      <c r="Q271" s="256"/>
      <c r="R271" s="263"/>
      <c r="S271" s="256"/>
      <c r="T271" s="271"/>
      <c r="U271" s="253"/>
      <c r="V271" s="253"/>
      <c r="X271" s="243"/>
      <c r="Y271" s="244"/>
      <c r="Z271" s="256"/>
      <c r="AA271" s="241"/>
      <c r="AB271" s="246"/>
      <c r="AC271" s="245"/>
    </row>
    <row r="272" spans="1:29" ht="13.5" thickBot="1" x14ac:dyDescent="0.25">
      <c r="A272" s="306" t="s">
        <v>153</v>
      </c>
      <c r="B272" s="307"/>
      <c r="C272" s="308">
        <f t="shared" ref="C272:AB272" si="109">C258+C263+C270+C268</f>
        <v>743</v>
      </c>
      <c r="D272" s="309">
        <f t="shared" si="109"/>
        <v>82</v>
      </c>
      <c r="E272" s="309">
        <f t="shared" si="109"/>
        <v>825</v>
      </c>
      <c r="F272" s="308">
        <f t="shared" si="109"/>
        <v>58</v>
      </c>
      <c r="G272" s="309">
        <f t="shared" si="109"/>
        <v>11</v>
      </c>
      <c r="H272" s="309">
        <f t="shared" si="109"/>
        <v>69</v>
      </c>
      <c r="I272" s="308">
        <f t="shared" si="109"/>
        <v>9</v>
      </c>
      <c r="J272" s="309">
        <f t="shared" si="109"/>
        <v>0</v>
      </c>
      <c r="K272" s="309">
        <f t="shared" si="109"/>
        <v>9</v>
      </c>
      <c r="L272" s="308">
        <f t="shared" si="109"/>
        <v>34</v>
      </c>
      <c r="M272" s="309">
        <f t="shared" si="109"/>
        <v>8</v>
      </c>
      <c r="N272" s="309">
        <f t="shared" si="109"/>
        <v>42</v>
      </c>
      <c r="O272" s="308">
        <f t="shared" si="109"/>
        <v>22</v>
      </c>
      <c r="P272" s="309">
        <f t="shared" si="109"/>
        <v>5</v>
      </c>
      <c r="Q272" s="309">
        <f t="shared" si="109"/>
        <v>27</v>
      </c>
      <c r="R272" s="308">
        <f t="shared" si="109"/>
        <v>1</v>
      </c>
      <c r="S272" s="309">
        <f t="shared" si="109"/>
        <v>0</v>
      </c>
      <c r="T272" s="310">
        <f t="shared" si="109"/>
        <v>1</v>
      </c>
      <c r="U272" s="309">
        <f t="shared" si="109"/>
        <v>7</v>
      </c>
      <c r="V272" s="309">
        <f t="shared" si="109"/>
        <v>1</v>
      </c>
      <c r="W272" s="309">
        <f t="shared" si="109"/>
        <v>8</v>
      </c>
      <c r="X272" s="308">
        <f t="shared" si="109"/>
        <v>21</v>
      </c>
      <c r="Y272" s="309">
        <f t="shared" si="109"/>
        <v>6</v>
      </c>
      <c r="Z272" s="309">
        <f t="shared" si="109"/>
        <v>27</v>
      </c>
      <c r="AA272" s="308">
        <f>AA258+AA263+AA270+AA268</f>
        <v>895</v>
      </c>
      <c r="AB272" s="309">
        <f t="shared" si="109"/>
        <v>113</v>
      </c>
      <c r="AC272" s="310">
        <f>AC258+AC263+AC270+AC268</f>
        <v>1008</v>
      </c>
    </row>
    <row r="273" spans="1:29" ht="13.5" thickBot="1" x14ac:dyDescent="0.25">
      <c r="A273" s="227"/>
      <c r="B273" s="227"/>
      <c r="C273" s="227"/>
      <c r="D273" s="227"/>
      <c r="E273" s="272"/>
      <c r="F273" s="227"/>
      <c r="G273" s="227"/>
      <c r="H273" s="272"/>
      <c r="I273" s="227"/>
      <c r="J273" s="227"/>
      <c r="K273" s="272"/>
      <c r="L273" s="227"/>
      <c r="M273" s="227"/>
      <c r="N273" s="272"/>
      <c r="O273" s="227"/>
      <c r="P273" s="227"/>
      <c r="Q273" s="272"/>
      <c r="R273" s="227"/>
      <c r="S273" s="227"/>
      <c r="T273" s="227"/>
      <c r="U273" s="227"/>
      <c r="V273" s="227"/>
      <c r="W273" s="272"/>
      <c r="X273" s="227"/>
      <c r="Y273" s="227"/>
      <c r="Z273" s="272"/>
      <c r="AA273" s="227"/>
      <c r="AB273" s="227"/>
      <c r="AC273" s="227"/>
    </row>
    <row r="274" spans="1:29" ht="13.5" thickBot="1" x14ac:dyDescent="0.25">
      <c r="A274" s="311" t="s">
        <v>165</v>
      </c>
      <c r="B274" s="312"/>
      <c r="C274" s="321"/>
      <c r="D274" s="321"/>
      <c r="E274" s="321" t="str">
        <f>IF(C274+D274=0," ",C274+D274)</f>
        <v xml:space="preserve"> </v>
      </c>
      <c r="F274" s="321"/>
      <c r="G274" s="321"/>
      <c r="H274" s="321" t="str">
        <f>IF(F274+G274=0," ",F274+G274)</f>
        <v xml:space="preserve"> </v>
      </c>
      <c r="I274" s="321"/>
      <c r="J274" s="321"/>
      <c r="K274" s="321" t="str">
        <f>IF(I274+J274=0," ",I274+J274)</f>
        <v xml:space="preserve"> </v>
      </c>
      <c r="L274" s="321"/>
      <c r="M274" s="321"/>
      <c r="N274" s="321" t="str">
        <f>IF(L274+M274=0," ",L274+M274)</f>
        <v xml:space="preserve"> </v>
      </c>
      <c r="O274" s="321"/>
      <c r="P274" s="321"/>
      <c r="Q274" s="321" t="str">
        <f>IF(O274+P274=0," ",O274+P274)</f>
        <v xml:space="preserve"> </v>
      </c>
      <c r="R274" s="321"/>
      <c r="S274" s="321"/>
      <c r="T274" s="321"/>
      <c r="U274" s="321"/>
      <c r="V274" s="321"/>
      <c r="W274" s="321" t="str">
        <f>IF(U274+V274=0," ",U274+V274)</f>
        <v xml:space="preserve"> </v>
      </c>
      <c r="X274" s="321"/>
      <c r="Y274" s="321"/>
      <c r="Z274" s="321" t="str">
        <f>IF(X274+Y274=0," ",X274+Y274)</f>
        <v xml:space="preserve"> </v>
      </c>
      <c r="AA274" s="321"/>
      <c r="AB274" s="369"/>
      <c r="AC274" s="323"/>
    </row>
    <row r="275" spans="1:29" x14ac:dyDescent="0.2">
      <c r="E275" s="245" t="str">
        <f>IF(C275+D275=0," ",C275+D275)</f>
        <v xml:space="preserve"> </v>
      </c>
      <c r="H275" s="274" t="str">
        <f>IF(F275+G275=0," ",F275+G275)</f>
        <v xml:space="preserve"> </v>
      </c>
      <c r="K275" s="245" t="str">
        <f>IF(I275+J275=0," ",I275+J275)</f>
        <v xml:space="preserve"> </v>
      </c>
      <c r="N275" s="274" t="str">
        <f>IF(L275+M275=0," ",L275+M275)</f>
        <v xml:space="preserve"> </v>
      </c>
      <c r="Q275" s="256" t="str">
        <f>IF(O275+P275=0," ",O275+P275)</f>
        <v xml:space="preserve"> </v>
      </c>
      <c r="R275" s="241"/>
      <c r="T275" s="275"/>
      <c r="W275" s="274" t="str">
        <f>IF(U275+V275=0," ",U275+V275)</f>
        <v xml:space="preserve"> </v>
      </c>
      <c r="Z275" s="245" t="str">
        <f>IF(X275+Y275=0," ",X275+Y275)</f>
        <v xml:space="preserve"> </v>
      </c>
      <c r="AA275" s="364"/>
      <c r="AB275" s="366"/>
      <c r="AC275" s="367"/>
    </row>
    <row r="276" spans="1:29" x14ac:dyDescent="0.2">
      <c r="A276" s="251" t="s">
        <v>166</v>
      </c>
      <c r="B276" s="252">
        <v>5020</v>
      </c>
      <c r="C276" s="243">
        <v>44</v>
      </c>
      <c r="D276" s="244">
        <v>292</v>
      </c>
      <c r="E276" s="245">
        <v>336</v>
      </c>
      <c r="F276" s="253">
        <v>8</v>
      </c>
      <c r="G276" s="253">
        <v>20</v>
      </c>
      <c r="H276" s="245">
        <v>28</v>
      </c>
      <c r="I276" s="243"/>
      <c r="J276" s="244">
        <v>5</v>
      </c>
      <c r="K276" s="245">
        <v>5</v>
      </c>
      <c r="L276" s="241">
        <v>10</v>
      </c>
      <c r="M276" s="251">
        <v>43</v>
      </c>
      <c r="N276" s="245">
        <v>53</v>
      </c>
      <c r="O276" s="243">
        <v>4</v>
      </c>
      <c r="P276" s="244">
        <v>14</v>
      </c>
      <c r="Q276" s="245">
        <v>18</v>
      </c>
      <c r="R276" s="241"/>
      <c r="S276" s="246">
        <v>1</v>
      </c>
      <c r="T276" s="245">
        <v>1</v>
      </c>
      <c r="U276" s="253">
        <v>5</v>
      </c>
      <c r="V276" s="253">
        <v>15</v>
      </c>
      <c r="W276" s="245">
        <v>20</v>
      </c>
      <c r="X276" s="243">
        <v>3</v>
      </c>
      <c r="Y276" s="244">
        <v>12</v>
      </c>
      <c r="Z276" s="245">
        <v>15</v>
      </c>
      <c r="AA276" s="241">
        <f t="shared" ref="AA276:AB277" si="110">SUM(C276,F276,I276,L276,O276,R276,U276,X276)</f>
        <v>74</v>
      </c>
      <c r="AB276" s="246">
        <f t="shared" si="110"/>
        <v>402</v>
      </c>
      <c r="AC276" s="245">
        <f>SUM(AA276:AB276)</f>
        <v>476</v>
      </c>
    </row>
    <row r="277" spans="1:29" ht="13.5" thickBot="1" x14ac:dyDescent="0.25">
      <c r="A277" s="251" t="s">
        <v>167</v>
      </c>
      <c r="B277" s="252">
        <v>5070</v>
      </c>
      <c r="C277" s="243">
        <v>26</v>
      </c>
      <c r="D277" s="244">
        <v>139</v>
      </c>
      <c r="E277" s="245">
        <v>165</v>
      </c>
      <c r="F277" s="253">
        <v>5</v>
      </c>
      <c r="G277" s="253">
        <v>20</v>
      </c>
      <c r="H277" s="245">
        <v>25</v>
      </c>
      <c r="I277" s="243"/>
      <c r="J277" s="244"/>
      <c r="L277" s="241">
        <v>10</v>
      </c>
      <c r="M277" s="251">
        <v>24</v>
      </c>
      <c r="N277" s="245">
        <v>34</v>
      </c>
      <c r="O277" s="243">
        <v>3</v>
      </c>
      <c r="P277" s="244">
        <v>8</v>
      </c>
      <c r="Q277" s="245">
        <v>11</v>
      </c>
      <c r="R277" s="241"/>
      <c r="T277" s="245"/>
      <c r="U277" s="253">
        <v>2</v>
      </c>
      <c r="V277" s="253">
        <v>2</v>
      </c>
      <c r="W277" s="245">
        <v>4</v>
      </c>
      <c r="X277" s="243">
        <v>1</v>
      </c>
      <c r="Y277" s="244">
        <v>11</v>
      </c>
      <c r="Z277" s="245">
        <v>12</v>
      </c>
      <c r="AA277" s="241">
        <f t="shared" si="110"/>
        <v>47</v>
      </c>
      <c r="AB277" s="246">
        <f t="shared" si="110"/>
        <v>204</v>
      </c>
      <c r="AC277" s="245">
        <f>SUM(AA277:AB277)</f>
        <v>251</v>
      </c>
    </row>
    <row r="278" spans="1:29" ht="13.5" thickBot="1" x14ac:dyDescent="0.25">
      <c r="A278" s="249" t="s">
        <v>168</v>
      </c>
      <c r="B278" s="234"/>
      <c r="C278" s="249">
        <f>SUM(C276:C277)</f>
        <v>70</v>
      </c>
      <c r="D278" s="233">
        <f>SUM(D276:D277)</f>
        <v>431</v>
      </c>
      <c r="E278" s="237">
        <f>SUM(E276:E277)</f>
        <v>501</v>
      </c>
      <c r="F278" s="249">
        <f t="shared" ref="F278:Z278" si="111">SUM(F276:F277)</f>
        <v>13</v>
      </c>
      <c r="G278" s="233">
        <f t="shared" si="111"/>
        <v>40</v>
      </c>
      <c r="H278" s="237">
        <f t="shared" si="111"/>
        <v>53</v>
      </c>
      <c r="I278" s="249">
        <f t="shared" si="111"/>
        <v>0</v>
      </c>
      <c r="J278" s="233">
        <f t="shared" si="111"/>
        <v>5</v>
      </c>
      <c r="K278" s="237">
        <f t="shared" si="111"/>
        <v>5</v>
      </c>
      <c r="L278" s="249">
        <f t="shared" si="111"/>
        <v>20</v>
      </c>
      <c r="M278" s="233">
        <f t="shared" si="111"/>
        <v>67</v>
      </c>
      <c r="N278" s="237">
        <f t="shared" si="111"/>
        <v>87</v>
      </c>
      <c r="O278" s="249">
        <f t="shared" si="111"/>
        <v>7</v>
      </c>
      <c r="P278" s="233">
        <f t="shared" si="111"/>
        <v>22</v>
      </c>
      <c r="Q278" s="233">
        <f t="shared" si="111"/>
        <v>29</v>
      </c>
      <c r="R278" s="249">
        <f>SUM(R276:R277)</f>
        <v>0</v>
      </c>
      <c r="S278" s="233">
        <f t="shared" ref="S278:T278" si="112">SUM(S276:S277)</f>
        <v>1</v>
      </c>
      <c r="T278" s="233">
        <f t="shared" si="112"/>
        <v>1</v>
      </c>
      <c r="U278" s="233">
        <f t="shared" si="111"/>
        <v>7</v>
      </c>
      <c r="V278" s="233">
        <f t="shared" si="111"/>
        <v>17</v>
      </c>
      <c r="W278" s="237">
        <f t="shared" si="111"/>
        <v>24</v>
      </c>
      <c r="X278" s="249">
        <f t="shared" si="111"/>
        <v>4</v>
      </c>
      <c r="Y278" s="233">
        <f t="shared" si="111"/>
        <v>23</v>
      </c>
      <c r="Z278" s="237">
        <f t="shared" si="111"/>
        <v>27</v>
      </c>
      <c r="AA278" s="295">
        <f t="shared" ref="AA278:AC289" si="113">C278+F278+I278+L278+O278+R278+U278+X278</f>
        <v>121</v>
      </c>
      <c r="AB278" s="250">
        <f t="shared" si="113"/>
        <v>606</v>
      </c>
      <c r="AC278" s="257">
        <f t="shared" si="113"/>
        <v>727</v>
      </c>
    </row>
    <row r="279" spans="1:29" x14ac:dyDescent="0.2">
      <c r="E279" s="245" t="str">
        <f>IF(C279+D279=0," ",C279+D279)</f>
        <v xml:space="preserve"> </v>
      </c>
      <c r="H279" s="274" t="str">
        <f>IF(F279+G279=0," ",F279+G279)</f>
        <v xml:space="preserve"> </v>
      </c>
      <c r="K279" s="245" t="str">
        <f>IF(I279+J279=0," ",I279+J279)</f>
        <v xml:space="preserve"> </v>
      </c>
      <c r="N279" s="274" t="str">
        <f>IF(L279+M279=0," ",L279+M279)</f>
        <v xml:space="preserve"> </v>
      </c>
      <c r="Q279" s="256" t="str">
        <f>IF(O279+P279=0," ",O279+P279)</f>
        <v xml:space="preserve"> </v>
      </c>
      <c r="R279" s="241"/>
      <c r="T279" s="275"/>
      <c r="W279" s="274" t="str">
        <f>IF(U279+V279=0," ",U279+V279)</f>
        <v xml:space="preserve"> </v>
      </c>
      <c r="Z279" s="245" t="str">
        <f>IF(X279+Y279=0," ",X279+Y279)</f>
        <v xml:space="preserve"> </v>
      </c>
      <c r="AA279" s="320"/>
      <c r="AB279" s="267"/>
    </row>
    <row r="280" spans="1:29" x14ac:dyDescent="0.2">
      <c r="A280" s="251" t="s">
        <v>170</v>
      </c>
      <c r="B280" s="252">
        <v>5120</v>
      </c>
      <c r="C280" s="243">
        <v>16</v>
      </c>
      <c r="D280" s="244">
        <v>108</v>
      </c>
      <c r="E280" s="245">
        <v>124</v>
      </c>
      <c r="F280" s="253">
        <v>3</v>
      </c>
      <c r="G280" s="253">
        <v>5</v>
      </c>
      <c r="H280" s="245">
        <v>8</v>
      </c>
      <c r="I280" s="243"/>
      <c r="J280" s="244">
        <v>2</v>
      </c>
      <c r="K280" s="245">
        <v>2</v>
      </c>
      <c r="L280" s="241">
        <v>2</v>
      </c>
      <c r="M280" s="251">
        <v>14</v>
      </c>
      <c r="N280" s="245">
        <v>16</v>
      </c>
      <c r="O280" s="243">
        <v>1</v>
      </c>
      <c r="P280" s="244">
        <v>7</v>
      </c>
      <c r="Q280" s="245">
        <v>8</v>
      </c>
      <c r="R280" s="241"/>
      <c r="S280" s="246">
        <v>1</v>
      </c>
      <c r="T280" s="245">
        <v>1</v>
      </c>
      <c r="U280" s="253">
        <v>2</v>
      </c>
      <c r="V280" s="253">
        <v>2</v>
      </c>
      <c r="W280" s="245">
        <v>4</v>
      </c>
      <c r="X280" s="243">
        <v>1</v>
      </c>
      <c r="Y280" s="244">
        <v>8</v>
      </c>
      <c r="Z280" s="245">
        <v>9</v>
      </c>
      <c r="AA280" s="241">
        <f>SUM(C280,F280,I280,L280,O280,R280,U280,X280)</f>
        <v>25</v>
      </c>
      <c r="AB280" s="246">
        <f>SUM(D280,G280,J280,M280,P280,S280,V280,Y280)</f>
        <v>147</v>
      </c>
      <c r="AC280" s="245">
        <f>SUM(AA280:AB280)</f>
        <v>172</v>
      </c>
    </row>
    <row r="281" spans="1:29" ht="13.5" thickBot="1" x14ac:dyDescent="0.25">
      <c r="A281" s="241" t="s">
        <v>169</v>
      </c>
      <c r="B281" s="242">
        <v>5140</v>
      </c>
      <c r="C281" s="243">
        <v>37</v>
      </c>
      <c r="D281" s="244">
        <v>238</v>
      </c>
      <c r="E281" s="275">
        <v>275</v>
      </c>
      <c r="F281" s="244">
        <v>1</v>
      </c>
      <c r="G281" s="244">
        <v>8</v>
      </c>
      <c r="H281" s="275">
        <v>9</v>
      </c>
      <c r="I281" s="243">
        <v>1</v>
      </c>
      <c r="J281" s="244">
        <v>2</v>
      </c>
      <c r="K281" s="275">
        <v>3</v>
      </c>
      <c r="L281" s="241">
        <v>6</v>
      </c>
      <c r="M281" s="246">
        <v>28</v>
      </c>
      <c r="N281" s="275">
        <v>34</v>
      </c>
      <c r="O281" s="243">
        <v>2</v>
      </c>
      <c r="P281" s="244">
        <v>7</v>
      </c>
      <c r="Q281" s="275">
        <v>9</v>
      </c>
      <c r="R281" s="241"/>
      <c r="S281" s="246">
        <v>1</v>
      </c>
      <c r="T281" s="275">
        <v>1</v>
      </c>
      <c r="U281" s="244">
        <v>4</v>
      </c>
      <c r="V281" s="244">
        <v>20</v>
      </c>
      <c r="W281" s="275">
        <v>24</v>
      </c>
      <c r="X281" s="243">
        <v>5</v>
      </c>
      <c r="Y281" s="244">
        <v>16</v>
      </c>
      <c r="Z281" s="275">
        <v>21</v>
      </c>
      <c r="AA281" s="241">
        <f t="shared" ref="AA281:AB281" si="114">SUM(C281,F281,I281,L281,O281,R281,U281,X281)</f>
        <v>56</v>
      </c>
      <c r="AB281" s="246">
        <f t="shared" si="114"/>
        <v>320</v>
      </c>
      <c r="AC281" s="275">
        <f>SUM(AA281:AB281)</f>
        <v>376</v>
      </c>
    </row>
    <row r="282" spans="1:29" ht="13.5" thickBot="1" x14ac:dyDescent="0.25">
      <c r="A282" s="233" t="s">
        <v>171</v>
      </c>
      <c r="B282" s="234"/>
      <c r="C282" s="268">
        <f>SUM(C280:C281)</f>
        <v>53</v>
      </c>
      <c r="D282" s="269">
        <f t="shared" ref="D282:AC282" si="115">SUM(D280:D281)</f>
        <v>346</v>
      </c>
      <c r="E282" s="237">
        <f t="shared" si="115"/>
        <v>399</v>
      </c>
      <c r="F282" s="268">
        <f t="shared" si="115"/>
        <v>4</v>
      </c>
      <c r="G282" s="269">
        <f t="shared" si="115"/>
        <v>13</v>
      </c>
      <c r="H282" s="237">
        <f t="shared" si="115"/>
        <v>17</v>
      </c>
      <c r="I282" s="268">
        <f t="shared" si="115"/>
        <v>1</v>
      </c>
      <c r="J282" s="269">
        <f t="shared" si="115"/>
        <v>4</v>
      </c>
      <c r="K282" s="237">
        <f t="shared" si="115"/>
        <v>5</v>
      </c>
      <c r="L282" s="268">
        <f t="shared" si="115"/>
        <v>8</v>
      </c>
      <c r="M282" s="269">
        <f t="shared" si="115"/>
        <v>42</v>
      </c>
      <c r="N282" s="237">
        <f t="shared" si="115"/>
        <v>50</v>
      </c>
      <c r="O282" s="268">
        <f t="shared" si="115"/>
        <v>3</v>
      </c>
      <c r="P282" s="269">
        <f t="shared" si="115"/>
        <v>14</v>
      </c>
      <c r="Q282" s="233">
        <f t="shared" si="115"/>
        <v>17</v>
      </c>
      <c r="R282" s="249">
        <f t="shared" si="115"/>
        <v>0</v>
      </c>
      <c r="S282" s="233">
        <f t="shared" si="115"/>
        <v>2</v>
      </c>
      <c r="T282" s="233">
        <f t="shared" si="115"/>
        <v>2</v>
      </c>
      <c r="U282" s="269">
        <f t="shared" si="115"/>
        <v>6</v>
      </c>
      <c r="V282" s="269">
        <f t="shared" si="115"/>
        <v>22</v>
      </c>
      <c r="W282" s="237">
        <f t="shared" si="115"/>
        <v>28</v>
      </c>
      <c r="X282" s="268">
        <f t="shared" si="115"/>
        <v>6</v>
      </c>
      <c r="Y282" s="269">
        <f t="shared" si="115"/>
        <v>24</v>
      </c>
      <c r="Z282" s="237">
        <f t="shared" si="115"/>
        <v>30</v>
      </c>
      <c r="AA282" s="295">
        <f t="shared" si="115"/>
        <v>81</v>
      </c>
      <c r="AB282" s="250">
        <f t="shared" si="115"/>
        <v>467</v>
      </c>
      <c r="AC282" s="257">
        <f t="shared" si="115"/>
        <v>548</v>
      </c>
    </row>
    <row r="283" spans="1:29" x14ac:dyDescent="0.2">
      <c r="E283" s="245" t="str">
        <f>IF(C283+D283=0," ",C283+D283)</f>
        <v xml:space="preserve"> </v>
      </c>
      <c r="H283" s="274" t="str">
        <f>IF(F283+G283=0," ",F283+G283)</f>
        <v xml:space="preserve"> </v>
      </c>
      <c r="K283" s="245" t="str">
        <f>IF(I283+J283=0," ",I283+J283)</f>
        <v xml:space="preserve"> </v>
      </c>
      <c r="N283" s="274" t="str">
        <f>IF(L283+M283=0," ",L283+M283)</f>
        <v xml:space="preserve"> </v>
      </c>
      <c r="Q283" s="256" t="str">
        <f>IF(O283+P283=0," ",O283+P283)</f>
        <v xml:space="preserve"> </v>
      </c>
      <c r="R283" s="241"/>
      <c r="T283" s="275"/>
      <c r="W283" s="274" t="str">
        <f>IF(U283+V283=0," ",U283+V283)</f>
        <v xml:space="preserve"> </v>
      </c>
      <c r="Z283" s="245" t="str">
        <f>IF(X283+Y283=0," ",X283+Y283)</f>
        <v xml:space="preserve"> </v>
      </c>
      <c r="AA283" s="320"/>
      <c r="AB283" s="267"/>
    </row>
    <row r="284" spans="1:29" ht="13.5" thickBot="1" x14ac:dyDescent="0.25">
      <c r="A284" s="251" t="s">
        <v>172</v>
      </c>
      <c r="B284" s="252">
        <v>5160</v>
      </c>
      <c r="C284" s="243">
        <v>72</v>
      </c>
      <c r="D284" s="244">
        <v>475</v>
      </c>
      <c r="E284" s="245">
        <v>547</v>
      </c>
      <c r="F284" s="253">
        <v>5</v>
      </c>
      <c r="G284" s="253">
        <v>11</v>
      </c>
      <c r="H284" s="245">
        <v>16</v>
      </c>
      <c r="I284" s="243">
        <v>1</v>
      </c>
      <c r="J284" s="244">
        <v>6</v>
      </c>
      <c r="K284" s="245">
        <v>7</v>
      </c>
      <c r="L284" s="241">
        <v>7</v>
      </c>
      <c r="M284" s="251">
        <v>38</v>
      </c>
      <c r="N284" s="245">
        <v>45</v>
      </c>
      <c r="O284" s="243">
        <v>4</v>
      </c>
      <c r="P284" s="244">
        <v>14</v>
      </c>
      <c r="Q284" s="245">
        <v>18</v>
      </c>
      <c r="R284" s="241"/>
      <c r="T284" s="245"/>
      <c r="U284" s="253">
        <v>11</v>
      </c>
      <c r="V284" s="253">
        <v>78</v>
      </c>
      <c r="W284" s="245">
        <v>89</v>
      </c>
      <c r="X284" s="243">
        <v>7</v>
      </c>
      <c r="Y284" s="244">
        <v>34</v>
      </c>
      <c r="Z284" s="245">
        <v>41</v>
      </c>
      <c r="AA284" s="241">
        <f t="shared" ref="AA284:AB284" si="116">SUM(C284,F284,I284,L284,O284,R284,U284,X284)</f>
        <v>107</v>
      </c>
      <c r="AB284" s="246">
        <f t="shared" si="116"/>
        <v>656</v>
      </c>
      <c r="AC284" s="245">
        <f>SUM(AA284:AB284)</f>
        <v>763</v>
      </c>
    </row>
    <row r="285" spans="1:29" ht="13.5" thickBot="1" x14ac:dyDescent="0.25">
      <c r="A285" s="249" t="s">
        <v>173</v>
      </c>
      <c r="B285" s="234"/>
      <c r="C285" s="249">
        <f t="shared" ref="C285:Q285" si="117">SUBTOTAL(9,C284:C284)</f>
        <v>72</v>
      </c>
      <c r="D285" s="233">
        <f t="shared" si="117"/>
        <v>475</v>
      </c>
      <c r="E285" s="237">
        <f t="shared" si="117"/>
        <v>547</v>
      </c>
      <c r="F285" s="233">
        <f t="shared" si="117"/>
        <v>5</v>
      </c>
      <c r="G285" s="233">
        <f t="shared" si="117"/>
        <v>11</v>
      </c>
      <c r="H285" s="237">
        <f t="shared" si="117"/>
        <v>16</v>
      </c>
      <c r="I285" s="249">
        <f t="shared" si="117"/>
        <v>1</v>
      </c>
      <c r="J285" s="233">
        <f t="shared" si="117"/>
        <v>6</v>
      </c>
      <c r="K285" s="237">
        <f t="shared" si="117"/>
        <v>7</v>
      </c>
      <c r="L285" s="249">
        <f t="shared" si="117"/>
        <v>7</v>
      </c>
      <c r="M285" s="233">
        <f t="shared" si="117"/>
        <v>38</v>
      </c>
      <c r="N285" s="237">
        <f t="shared" si="117"/>
        <v>45</v>
      </c>
      <c r="O285" s="249">
        <f t="shared" si="117"/>
        <v>4</v>
      </c>
      <c r="P285" s="233">
        <f t="shared" si="117"/>
        <v>14</v>
      </c>
      <c r="Q285" s="233">
        <f t="shared" si="117"/>
        <v>18</v>
      </c>
      <c r="R285" s="249">
        <f>SUM(R284)</f>
        <v>0</v>
      </c>
      <c r="S285" s="233">
        <f>SUM(S284)</f>
        <v>0</v>
      </c>
      <c r="T285" s="237">
        <f>SUM(R285:S285)</f>
        <v>0</v>
      </c>
      <c r="U285" s="233">
        <f t="shared" ref="U285:Z285" si="118">SUBTOTAL(9,U284:U284)</f>
        <v>11</v>
      </c>
      <c r="V285" s="233">
        <f t="shared" si="118"/>
        <v>78</v>
      </c>
      <c r="W285" s="237">
        <f t="shared" si="118"/>
        <v>89</v>
      </c>
      <c r="X285" s="249">
        <f t="shared" si="118"/>
        <v>7</v>
      </c>
      <c r="Y285" s="233">
        <f t="shared" si="118"/>
        <v>34</v>
      </c>
      <c r="Z285" s="237">
        <f t="shared" si="118"/>
        <v>41</v>
      </c>
      <c r="AA285" s="295">
        <f t="shared" si="113"/>
        <v>107</v>
      </c>
      <c r="AB285" s="250">
        <f t="shared" si="113"/>
        <v>656</v>
      </c>
      <c r="AC285" s="257">
        <f t="shared" si="113"/>
        <v>763</v>
      </c>
    </row>
    <row r="286" spans="1:29" x14ac:dyDescent="0.2">
      <c r="E286" s="245" t="str">
        <f>IF(C286+D286=0," ",C286+D286)</f>
        <v xml:space="preserve"> </v>
      </c>
      <c r="H286" s="274" t="str">
        <f>IF(F286+G286=0," ",F286+G286)</f>
        <v xml:space="preserve"> </v>
      </c>
      <c r="K286" s="245" t="str">
        <f>IF(I286+J286=0," ",I286+J286)</f>
        <v xml:space="preserve"> </v>
      </c>
      <c r="N286" s="274" t="str">
        <f>IF(L286+M286=0," ",L286+M286)</f>
        <v xml:space="preserve"> </v>
      </c>
      <c r="Q286" s="256" t="str">
        <f>IF(O286+P286=0," ",O286+P286)</f>
        <v xml:space="preserve"> </v>
      </c>
      <c r="R286" s="241"/>
      <c r="T286" s="275"/>
      <c r="W286" s="274" t="str">
        <f>IF(U286+V286=0," ",U286+V286)</f>
        <v xml:space="preserve"> </v>
      </c>
      <c r="Z286" s="245" t="str">
        <f>IF(X286+Y286=0," ",X286+Y286)</f>
        <v xml:space="preserve"> </v>
      </c>
      <c r="AA286" s="320"/>
      <c r="AB286" s="267"/>
    </row>
    <row r="287" spans="1:29" hidden="1" x14ac:dyDescent="0.2">
      <c r="A287" s="251" t="s">
        <v>174</v>
      </c>
      <c r="B287" s="252">
        <v>5180</v>
      </c>
      <c r="H287" s="245"/>
      <c r="N287" s="245"/>
      <c r="R287" s="241"/>
      <c r="T287" s="245"/>
      <c r="W287" s="245"/>
      <c r="AA287" s="241">
        <f t="shared" ref="AA287:AB288" si="119">SUM(C287,F287,I287,L287,O287,R287,U287,X287)</f>
        <v>0</v>
      </c>
      <c r="AB287" s="246">
        <f t="shared" si="119"/>
        <v>0</v>
      </c>
      <c r="AC287" s="245">
        <f>SUM(AA287:AB287)</f>
        <v>0</v>
      </c>
    </row>
    <row r="288" spans="1:29" ht="13.5" thickBot="1" x14ac:dyDescent="0.25">
      <c r="A288" s="251" t="s">
        <v>175</v>
      </c>
      <c r="B288" s="252">
        <v>5185</v>
      </c>
      <c r="C288" s="241">
        <v>16</v>
      </c>
      <c r="D288" s="246">
        <v>50</v>
      </c>
      <c r="E288" s="245">
        <v>66</v>
      </c>
      <c r="F288" s="251">
        <v>1</v>
      </c>
      <c r="G288" s="251">
        <v>2</v>
      </c>
      <c r="H288" s="245">
        <v>3</v>
      </c>
      <c r="M288" s="251">
        <v>4</v>
      </c>
      <c r="N288" s="245">
        <v>4</v>
      </c>
      <c r="O288" s="241">
        <v>1</v>
      </c>
      <c r="P288" s="246">
        <v>4</v>
      </c>
      <c r="Q288" s="245">
        <v>5</v>
      </c>
      <c r="R288" s="241"/>
      <c r="T288" s="245"/>
      <c r="U288" s="251">
        <v>1</v>
      </c>
      <c r="V288" s="251">
        <v>7</v>
      </c>
      <c r="W288" s="245">
        <v>8</v>
      </c>
      <c r="Y288" s="246">
        <v>4</v>
      </c>
      <c r="Z288" s="245">
        <v>4</v>
      </c>
      <c r="AA288" s="241">
        <f t="shared" si="119"/>
        <v>19</v>
      </c>
      <c r="AB288" s="246">
        <f t="shared" si="119"/>
        <v>71</v>
      </c>
      <c r="AC288" s="245">
        <f>SUM(AA288:AB288)</f>
        <v>90</v>
      </c>
    </row>
    <row r="289" spans="1:29" ht="13.5" thickBot="1" x14ac:dyDescent="0.25">
      <c r="A289" s="249" t="s">
        <v>176</v>
      </c>
      <c r="B289" s="234"/>
      <c r="C289" s="268">
        <f t="shared" ref="C289:Y289" si="120">SUBTOTAL(9,C287:C288)</f>
        <v>16</v>
      </c>
      <c r="D289" s="269">
        <f t="shared" si="120"/>
        <v>50</v>
      </c>
      <c r="E289" s="270">
        <f t="shared" si="120"/>
        <v>66</v>
      </c>
      <c r="F289" s="269">
        <f t="shared" si="120"/>
        <v>1</v>
      </c>
      <c r="G289" s="269">
        <f t="shared" si="120"/>
        <v>2</v>
      </c>
      <c r="H289" s="269">
        <f t="shared" si="120"/>
        <v>3</v>
      </c>
      <c r="I289" s="268">
        <f t="shared" si="120"/>
        <v>0</v>
      </c>
      <c r="J289" s="269">
        <f t="shared" si="120"/>
        <v>0</v>
      </c>
      <c r="K289" s="269">
        <f t="shared" si="120"/>
        <v>0</v>
      </c>
      <c r="L289" s="268">
        <f t="shared" si="120"/>
        <v>0</v>
      </c>
      <c r="M289" s="269">
        <f t="shared" si="120"/>
        <v>4</v>
      </c>
      <c r="N289" s="269">
        <f t="shared" si="120"/>
        <v>4</v>
      </c>
      <c r="O289" s="268">
        <f t="shared" si="120"/>
        <v>1</v>
      </c>
      <c r="P289" s="269">
        <f t="shared" si="120"/>
        <v>4</v>
      </c>
      <c r="Q289" s="269">
        <f t="shared" si="120"/>
        <v>5</v>
      </c>
      <c r="R289" s="268">
        <f t="shared" si="120"/>
        <v>0</v>
      </c>
      <c r="S289" s="269">
        <f t="shared" si="120"/>
        <v>0</v>
      </c>
      <c r="T289" s="270">
        <f t="shared" si="120"/>
        <v>0</v>
      </c>
      <c r="U289" s="269">
        <f t="shared" si="120"/>
        <v>1</v>
      </c>
      <c r="V289" s="269">
        <f t="shared" si="120"/>
        <v>7</v>
      </c>
      <c r="W289" s="269">
        <f t="shared" si="120"/>
        <v>8</v>
      </c>
      <c r="X289" s="268">
        <f t="shared" si="120"/>
        <v>0</v>
      </c>
      <c r="Y289" s="269">
        <f t="shared" si="120"/>
        <v>4</v>
      </c>
      <c r="Z289" s="270">
        <f>X289+Y289</f>
        <v>4</v>
      </c>
      <c r="AA289" s="295">
        <f t="shared" si="113"/>
        <v>19</v>
      </c>
      <c r="AB289" s="250">
        <f t="shared" si="113"/>
        <v>71</v>
      </c>
      <c r="AC289" s="257">
        <f t="shared" si="113"/>
        <v>90</v>
      </c>
    </row>
    <row r="290" spans="1:29" ht="13.5" thickBot="1" x14ac:dyDescent="0.25">
      <c r="A290" s="256"/>
      <c r="B290" s="242"/>
      <c r="C290" s="263"/>
      <c r="D290" s="256"/>
      <c r="E290" s="245" t="str">
        <f>IF(C290+D290=0," ",C290+D290)</f>
        <v xml:space="preserve"> </v>
      </c>
      <c r="F290" s="256"/>
      <c r="G290" s="256"/>
      <c r="H290" s="256" t="str">
        <f>IF(F290+G290=0," ",F290+G290)</f>
        <v xml:space="preserve"> </v>
      </c>
      <c r="I290" s="263"/>
      <c r="J290" s="256"/>
      <c r="K290" s="245" t="str">
        <f>IF(I290+J290=0," ",I290+J290)</f>
        <v xml:space="preserve"> </v>
      </c>
      <c r="L290" s="263"/>
      <c r="M290" s="256"/>
      <c r="N290" s="256" t="str">
        <f>IF(L290+M290=0," ",L290+M290)</f>
        <v xml:space="preserve"> </v>
      </c>
      <c r="O290" s="263"/>
      <c r="P290" s="256"/>
      <c r="Q290" s="256" t="str">
        <f>IF(O290+P290=0," ",O290+P290)</f>
        <v xml:space="preserve"> </v>
      </c>
      <c r="R290" s="263"/>
      <c r="S290" s="256"/>
      <c r="T290" s="245"/>
      <c r="U290" s="256"/>
      <c r="V290" s="256"/>
      <c r="W290" s="256" t="str">
        <f>IF(U290+V290=0," ",U290+V290)</f>
        <v xml:space="preserve"> </v>
      </c>
      <c r="X290" s="263"/>
      <c r="Y290" s="256"/>
      <c r="Z290" s="245" t="str">
        <f>IF(X290+Y290=0," ",X290+Y290)</f>
        <v xml:space="preserve"> </v>
      </c>
      <c r="AA290" s="320"/>
      <c r="AB290" s="267"/>
    </row>
    <row r="291" spans="1:29" s="272" customFormat="1" ht="13.5" thickBot="1" x14ac:dyDescent="0.25">
      <c r="A291" s="249" t="s">
        <v>177</v>
      </c>
      <c r="B291" s="258">
        <v>5040</v>
      </c>
      <c r="C291" s="273">
        <v>8</v>
      </c>
      <c r="D291" s="259">
        <v>12</v>
      </c>
      <c r="E291" s="237">
        <v>20</v>
      </c>
      <c r="F291" s="259"/>
      <c r="G291" s="259"/>
      <c r="H291" s="237"/>
      <c r="I291" s="273"/>
      <c r="J291" s="259"/>
      <c r="K291" s="237"/>
      <c r="L291" s="249"/>
      <c r="M291" s="233"/>
      <c r="N291" s="237"/>
      <c r="O291" s="273">
        <v>1</v>
      </c>
      <c r="P291" s="259">
        <v>2</v>
      </c>
      <c r="Q291" s="237">
        <v>3</v>
      </c>
      <c r="R291" s="249"/>
      <c r="S291" s="233"/>
      <c r="T291" s="237"/>
      <c r="U291" s="259"/>
      <c r="V291" s="259"/>
      <c r="W291" s="237"/>
      <c r="X291" s="273">
        <v>1</v>
      </c>
      <c r="Y291" s="259"/>
      <c r="Z291" s="237">
        <v>1</v>
      </c>
      <c r="AA291" s="295">
        <f t="shared" ref="AA291:AB291" si="121">SUM(C291,F291,I291,L291,O291,R291,U291,X291)</f>
        <v>10</v>
      </c>
      <c r="AB291" s="250">
        <f t="shared" si="121"/>
        <v>14</v>
      </c>
      <c r="AC291" s="237">
        <f>SUM(AA291:AB291)</f>
        <v>24</v>
      </c>
    </row>
    <row r="292" spans="1:29" ht="13.5" thickBot="1" x14ac:dyDescent="0.25">
      <c r="A292" s="227"/>
      <c r="B292" s="313"/>
      <c r="C292" s="370"/>
      <c r="D292" s="227"/>
      <c r="E292" s="371"/>
      <c r="F292" s="227"/>
      <c r="G292" s="227"/>
      <c r="H292" s="260"/>
      <c r="I292" s="318"/>
      <c r="J292" s="227"/>
      <c r="K292" s="371"/>
      <c r="L292" s="227"/>
      <c r="M292" s="227"/>
      <c r="N292" s="371"/>
      <c r="O292" s="227"/>
      <c r="P292" s="227"/>
      <c r="Q292" s="260"/>
      <c r="R292" s="318"/>
      <c r="S292" s="287"/>
      <c r="T292" s="313"/>
      <c r="U292" s="227"/>
      <c r="V292" s="227"/>
      <c r="W292" s="260"/>
      <c r="X292" s="318"/>
      <c r="Y292" s="227"/>
      <c r="Z292" s="371"/>
      <c r="AA292" s="320"/>
      <c r="AB292" s="267"/>
    </row>
    <row r="293" spans="1:29" s="272" customFormat="1" ht="13.5" thickBot="1" x14ac:dyDescent="0.25">
      <c r="A293" s="314" t="s">
        <v>277</v>
      </c>
      <c r="B293" s="517" t="s">
        <v>378</v>
      </c>
      <c r="C293" s="314">
        <v>27</v>
      </c>
      <c r="D293" s="316">
        <v>33</v>
      </c>
      <c r="E293" s="237">
        <v>60</v>
      </c>
      <c r="F293" s="316">
        <v>3</v>
      </c>
      <c r="G293" s="316">
        <v>1</v>
      </c>
      <c r="H293" s="237">
        <v>4</v>
      </c>
      <c r="I293" s="314">
        <v>1</v>
      </c>
      <c r="J293" s="316">
        <v>1</v>
      </c>
      <c r="K293" s="237">
        <v>2</v>
      </c>
      <c r="L293" s="316">
        <v>5</v>
      </c>
      <c r="M293" s="316">
        <v>2</v>
      </c>
      <c r="N293" s="237">
        <v>7</v>
      </c>
      <c r="O293" s="316">
        <v>1</v>
      </c>
      <c r="P293" s="316">
        <v>1</v>
      </c>
      <c r="Q293" s="237">
        <v>2</v>
      </c>
      <c r="R293" s="249"/>
      <c r="S293" s="233"/>
      <c r="T293" s="237"/>
      <c r="U293" s="316">
        <v>1</v>
      </c>
      <c r="V293" s="316">
        <v>1</v>
      </c>
      <c r="W293" s="237">
        <v>2</v>
      </c>
      <c r="X293" s="314">
        <v>1</v>
      </c>
      <c r="Y293" s="316">
        <v>3</v>
      </c>
      <c r="Z293" s="237">
        <v>4</v>
      </c>
      <c r="AA293" s="295">
        <f t="shared" ref="AA293:AB293" si="122">SUM(C293,F293,I293,L293,O293,R293,U293,X293)</f>
        <v>39</v>
      </c>
      <c r="AB293" s="250">
        <f t="shared" si="122"/>
        <v>42</v>
      </c>
      <c r="AC293" s="237">
        <f>SUM(AA293:AB293)</f>
        <v>81</v>
      </c>
    </row>
    <row r="294" spans="1:29" ht="13.5" thickBot="1" x14ac:dyDescent="0.25">
      <c r="A294" s="227"/>
      <c r="B294" s="313"/>
      <c r="C294" s="318"/>
      <c r="D294" s="227"/>
      <c r="E294" s="371"/>
      <c r="F294" s="227"/>
      <c r="G294" s="227"/>
      <c r="H294" s="260"/>
      <c r="I294" s="318"/>
      <c r="J294" s="227"/>
      <c r="K294" s="371"/>
      <c r="L294" s="227"/>
      <c r="M294" s="227"/>
      <c r="N294" s="371"/>
      <c r="O294" s="227"/>
      <c r="P294" s="227"/>
      <c r="Q294" s="260"/>
      <c r="R294" s="318"/>
      <c r="S294" s="287"/>
      <c r="T294" s="313"/>
      <c r="U294" s="227"/>
      <c r="V294" s="227"/>
      <c r="W294" s="260"/>
      <c r="X294" s="318"/>
      <c r="Y294" s="227"/>
      <c r="Z294" s="371"/>
      <c r="AA294" s="320"/>
      <c r="AB294" s="267"/>
    </row>
    <row r="295" spans="1:29" s="272" customFormat="1" ht="13.5" thickBot="1" x14ac:dyDescent="0.25">
      <c r="A295" s="249" t="s">
        <v>179</v>
      </c>
      <c r="B295" s="258">
        <v>5060</v>
      </c>
      <c r="C295" s="273">
        <v>1</v>
      </c>
      <c r="D295" s="259">
        <v>5</v>
      </c>
      <c r="E295" s="237">
        <v>6</v>
      </c>
      <c r="F295" s="259"/>
      <c r="G295" s="259"/>
      <c r="H295" s="237"/>
      <c r="I295" s="273"/>
      <c r="J295" s="259"/>
      <c r="K295" s="237"/>
      <c r="L295" s="249"/>
      <c r="M295" s="233"/>
      <c r="N295" s="237"/>
      <c r="O295" s="259"/>
      <c r="P295" s="259"/>
      <c r="Q295" s="237"/>
      <c r="R295" s="249"/>
      <c r="S295" s="233"/>
      <c r="T295" s="237"/>
      <c r="U295" s="259"/>
      <c r="V295" s="259"/>
      <c r="W295" s="237"/>
      <c r="X295" s="273"/>
      <c r="Y295" s="259"/>
      <c r="Z295" s="237"/>
      <c r="AA295" s="295">
        <f t="shared" ref="AA295:AB295" si="123">SUM(C295,F295,I295,L295,O295,R295,U295,X295)</f>
        <v>1</v>
      </c>
      <c r="AB295" s="250">
        <f t="shared" si="123"/>
        <v>5</v>
      </c>
      <c r="AC295" s="237">
        <f>SUM(AA295:AB295)</f>
        <v>6</v>
      </c>
    </row>
    <row r="296" spans="1:29" x14ac:dyDescent="0.2">
      <c r="A296" s="227"/>
      <c r="B296" s="317"/>
      <c r="C296" s="318"/>
      <c r="D296" s="227"/>
      <c r="E296" s="372"/>
      <c r="F296" s="227"/>
      <c r="G296" s="227"/>
      <c r="H296" s="373"/>
      <c r="I296" s="318"/>
      <c r="J296" s="227"/>
      <c r="K296" s="372"/>
      <c r="L296" s="227"/>
      <c r="M296" s="227"/>
      <c r="N296" s="372"/>
      <c r="O296" s="227"/>
      <c r="P296" s="227"/>
      <c r="Q296" s="373"/>
      <c r="R296" s="318"/>
      <c r="S296" s="287"/>
      <c r="T296" s="313"/>
      <c r="U296" s="227"/>
      <c r="V296" s="227"/>
      <c r="W296" s="373"/>
      <c r="X296" s="318"/>
      <c r="Y296" s="227"/>
      <c r="Z296" s="372"/>
      <c r="AA296" s="320"/>
      <c r="AB296" s="267"/>
    </row>
    <row r="297" spans="1:29" hidden="1" x14ac:dyDescent="0.2">
      <c r="A297" s="227" t="s">
        <v>271</v>
      </c>
      <c r="B297" s="252">
        <v>5015</v>
      </c>
      <c r="C297" s="318"/>
      <c r="D297" s="227"/>
      <c r="F297" s="319"/>
      <c r="G297" s="319"/>
      <c r="H297" s="245"/>
      <c r="I297" s="318"/>
      <c r="J297" s="319"/>
      <c r="L297" s="319"/>
      <c r="M297" s="319"/>
      <c r="N297" s="245"/>
      <c r="O297" s="319"/>
      <c r="P297" s="319"/>
      <c r="R297" s="318"/>
      <c r="S297" s="319"/>
      <c r="T297" s="245"/>
      <c r="U297" s="319"/>
      <c r="V297" s="319"/>
      <c r="W297" s="245"/>
      <c r="X297" s="318"/>
      <c r="Y297" s="319"/>
      <c r="AA297" s="320">
        <f t="shared" ref="AA297:AB299" si="124">SUM(C297,F297,I297,L297,O297,R297,U297,X297)</f>
        <v>0</v>
      </c>
      <c r="AB297" s="267">
        <f t="shared" si="124"/>
        <v>0</v>
      </c>
      <c r="AC297" s="245">
        <f>SUM(AA297:AB297)</f>
        <v>0</v>
      </c>
    </row>
    <row r="298" spans="1:29" x14ac:dyDescent="0.2">
      <c r="A298" s="246" t="s">
        <v>180</v>
      </c>
      <c r="B298" s="252">
        <v>5010</v>
      </c>
      <c r="C298" s="243">
        <v>11</v>
      </c>
      <c r="D298" s="244">
        <v>43</v>
      </c>
      <c r="E298" s="245">
        <v>54</v>
      </c>
      <c r="F298" s="253">
        <v>2</v>
      </c>
      <c r="G298" s="253">
        <v>4</v>
      </c>
      <c r="H298" s="245">
        <v>6</v>
      </c>
      <c r="I298" s="243"/>
      <c r="J298" s="244"/>
      <c r="M298" s="251">
        <v>5</v>
      </c>
      <c r="N298" s="245">
        <v>5</v>
      </c>
      <c r="O298" s="244"/>
      <c r="P298" s="244">
        <v>5</v>
      </c>
      <c r="Q298" s="245">
        <v>5</v>
      </c>
      <c r="R298" s="241"/>
      <c r="T298" s="245"/>
      <c r="U298" s="253"/>
      <c r="V298" s="253">
        <v>2</v>
      </c>
      <c r="W298" s="245">
        <v>2</v>
      </c>
      <c r="X298" s="243">
        <v>1</v>
      </c>
      <c r="Y298" s="244">
        <v>2</v>
      </c>
      <c r="Z298" s="245">
        <v>3</v>
      </c>
      <c r="AA298" s="320">
        <f t="shared" si="124"/>
        <v>14</v>
      </c>
      <c r="AB298" s="267">
        <f t="shared" si="124"/>
        <v>61</v>
      </c>
      <c r="AC298" s="245">
        <f>SUM(AA298:AB298)</f>
        <v>75</v>
      </c>
    </row>
    <row r="299" spans="1:29" x14ac:dyDescent="0.2">
      <c r="A299" s="246" t="s">
        <v>181</v>
      </c>
      <c r="B299" s="252">
        <v>5005</v>
      </c>
      <c r="C299" s="243">
        <v>37</v>
      </c>
      <c r="D299" s="244">
        <v>275</v>
      </c>
      <c r="E299" s="245">
        <v>312</v>
      </c>
      <c r="F299" s="253">
        <v>9</v>
      </c>
      <c r="G299" s="253">
        <v>35</v>
      </c>
      <c r="H299" s="245">
        <v>44</v>
      </c>
      <c r="I299" s="243">
        <v>1</v>
      </c>
      <c r="J299" s="244">
        <v>3</v>
      </c>
      <c r="K299" s="245">
        <v>4</v>
      </c>
      <c r="L299" s="241">
        <v>11</v>
      </c>
      <c r="M299" s="251">
        <v>41</v>
      </c>
      <c r="N299" s="245">
        <v>52</v>
      </c>
      <c r="O299" s="244">
        <v>3</v>
      </c>
      <c r="P299" s="244">
        <v>19</v>
      </c>
      <c r="Q299" s="245">
        <v>22</v>
      </c>
      <c r="R299" s="241">
        <v>1</v>
      </c>
      <c r="S299" s="246">
        <v>1</v>
      </c>
      <c r="T299" s="245">
        <v>2</v>
      </c>
      <c r="U299" s="253">
        <v>4</v>
      </c>
      <c r="V299" s="253">
        <v>6</v>
      </c>
      <c r="W299" s="245">
        <v>10</v>
      </c>
      <c r="X299" s="243">
        <v>2</v>
      </c>
      <c r="Y299" s="244">
        <v>17</v>
      </c>
      <c r="Z299" s="245">
        <v>19</v>
      </c>
      <c r="AA299" s="320">
        <f t="shared" si="124"/>
        <v>68</v>
      </c>
      <c r="AB299" s="267">
        <f t="shared" si="124"/>
        <v>397</v>
      </c>
      <c r="AC299" s="245">
        <f>SUM(AA299:AB299)</f>
        <v>465</v>
      </c>
    </row>
    <row r="300" spans="1:29" ht="13.5" thickBot="1" x14ac:dyDescent="0.25">
      <c r="A300" s="246"/>
      <c r="C300" s="243"/>
      <c r="D300" s="244"/>
      <c r="F300" s="253"/>
      <c r="G300" s="253"/>
      <c r="I300" s="243"/>
      <c r="J300" s="244"/>
      <c r="N300" s="271"/>
      <c r="O300" s="244"/>
      <c r="P300" s="244"/>
      <c r="Q300" s="256"/>
      <c r="R300" s="261"/>
      <c r="S300" s="262"/>
      <c r="T300" s="245"/>
      <c r="U300" s="253"/>
      <c r="V300" s="253"/>
      <c r="X300" s="243"/>
      <c r="Y300" s="244"/>
      <c r="AA300" s="320"/>
      <c r="AB300" s="267"/>
      <c r="AC300" s="277"/>
    </row>
    <row r="301" spans="1:29" ht="13.5" hidden="1" thickBot="1" x14ac:dyDescent="0.25">
      <c r="A301" s="233" t="s">
        <v>236</v>
      </c>
      <c r="B301" s="278" t="s">
        <v>237</v>
      </c>
      <c r="C301" s="273"/>
      <c r="D301" s="259"/>
      <c r="E301" s="237"/>
      <c r="F301" s="259"/>
      <c r="G301" s="259"/>
      <c r="H301" s="237"/>
      <c r="I301" s="273"/>
      <c r="J301" s="259"/>
      <c r="K301" s="237"/>
      <c r="L301" s="249"/>
      <c r="M301" s="233"/>
      <c r="N301" s="237"/>
      <c r="O301" s="259"/>
      <c r="P301" s="259"/>
      <c r="Q301" s="237"/>
      <c r="R301" s="249"/>
      <c r="S301" s="233"/>
      <c r="T301" s="237"/>
      <c r="U301" s="259"/>
      <c r="V301" s="259"/>
      <c r="W301" s="237"/>
      <c r="X301" s="273"/>
      <c r="Y301" s="259"/>
      <c r="Z301" s="237"/>
      <c r="AA301" s="295">
        <f t="shared" ref="AA301:AB301" si="125">SUM(C301,F301,I301,L301,O301,R301,U301,X301)</f>
        <v>0</v>
      </c>
      <c r="AB301" s="250">
        <f t="shared" si="125"/>
        <v>0</v>
      </c>
      <c r="AC301" s="237">
        <f>SUM(AA301:AB301)</f>
        <v>0</v>
      </c>
    </row>
    <row r="302" spans="1:29" ht="13.5" thickBot="1" x14ac:dyDescent="0.25">
      <c r="A302" s="246"/>
      <c r="C302" s="243"/>
      <c r="D302" s="244"/>
      <c r="F302" s="253"/>
      <c r="G302" s="253"/>
      <c r="I302" s="243"/>
      <c r="J302" s="244"/>
      <c r="N302" s="271"/>
      <c r="O302" s="244"/>
      <c r="P302" s="244"/>
      <c r="Q302" s="256"/>
      <c r="R302" s="301"/>
      <c r="S302" s="288"/>
      <c r="T302" s="245"/>
      <c r="U302" s="253"/>
      <c r="V302" s="253"/>
      <c r="X302" s="243"/>
      <c r="Y302" s="244"/>
      <c r="AA302" s="320"/>
      <c r="AB302" s="267"/>
      <c r="AC302" s="277"/>
    </row>
    <row r="303" spans="1:29" ht="13.5" thickBot="1" x14ac:dyDescent="0.25">
      <c r="A303" s="311" t="s">
        <v>153</v>
      </c>
      <c r="B303" s="312"/>
      <c r="C303" s="311">
        <f>C293+C278+C282+C285+C289+C291+C295+C297+C298+C299+C301</f>
        <v>295</v>
      </c>
      <c r="D303" s="321">
        <f t="shared" ref="D303:AC303" si="126">D293+D278+D282+D285+D289+D291+D295+D297+D298+D299+D301</f>
        <v>1670</v>
      </c>
      <c r="E303" s="322">
        <f t="shared" si="126"/>
        <v>1965</v>
      </c>
      <c r="F303" s="311">
        <f t="shared" si="126"/>
        <v>37</v>
      </c>
      <c r="G303" s="321">
        <f t="shared" si="126"/>
        <v>106</v>
      </c>
      <c r="H303" s="322">
        <f t="shared" si="126"/>
        <v>143</v>
      </c>
      <c r="I303" s="311">
        <f t="shared" si="126"/>
        <v>4</v>
      </c>
      <c r="J303" s="321">
        <f t="shared" si="126"/>
        <v>19</v>
      </c>
      <c r="K303" s="322">
        <f t="shared" si="126"/>
        <v>23</v>
      </c>
      <c r="L303" s="311">
        <f t="shared" si="126"/>
        <v>51</v>
      </c>
      <c r="M303" s="321">
        <f t="shared" si="126"/>
        <v>199</v>
      </c>
      <c r="N303" s="322">
        <f t="shared" si="126"/>
        <v>250</v>
      </c>
      <c r="O303" s="311">
        <f t="shared" si="126"/>
        <v>20</v>
      </c>
      <c r="P303" s="321">
        <f t="shared" si="126"/>
        <v>81</v>
      </c>
      <c r="Q303" s="322">
        <f t="shared" si="126"/>
        <v>101</v>
      </c>
      <c r="R303" s="311">
        <f t="shared" si="126"/>
        <v>1</v>
      </c>
      <c r="S303" s="321">
        <f t="shared" si="126"/>
        <v>4</v>
      </c>
      <c r="T303" s="322">
        <f t="shared" si="126"/>
        <v>5</v>
      </c>
      <c r="U303" s="311">
        <f t="shared" si="126"/>
        <v>30</v>
      </c>
      <c r="V303" s="321">
        <f t="shared" si="126"/>
        <v>133</v>
      </c>
      <c r="W303" s="322">
        <f t="shared" si="126"/>
        <v>163</v>
      </c>
      <c r="X303" s="311">
        <f t="shared" si="126"/>
        <v>22</v>
      </c>
      <c r="Y303" s="321">
        <f t="shared" si="126"/>
        <v>107</v>
      </c>
      <c r="Z303" s="322">
        <f t="shared" si="126"/>
        <v>129</v>
      </c>
      <c r="AA303" s="311">
        <f t="shared" si="126"/>
        <v>460</v>
      </c>
      <c r="AB303" s="321">
        <f t="shared" si="126"/>
        <v>2319</v>
      </c>
      <c r="AC303" s="323">
        <f t="shared" si="126"/>
        <v>2779</v>
      </c>
    </row>
    <row r="304" spans="1:29" ht="13.5" thickBot="1" x14ac:dyDescent="0.25">
      <c r="A304" s="227"/>
      <c r="B304" s="227"/>
      <c r="C304" s="227"/>
      <c r="D304" s="227"/>
      <c r="E304" s="272"/>
      <c r="F304" s="227"/>
      <c r="G304" s="227"/>
      <c r="H304" s="272"/>
      <c r="I304" s="227"/>
      <c r="J304" s="227"/>
      <c r="K304" s="272"/>
      <c r="L304" s="227"/>
      <c r="M304" s="227"/>
      <c r="N304" s="272"/>
      <c r="O304" s="227"/>
      <c r="P304" s="227"/>
      <c r="Q304" s="272"/>
      <c r="R304" s="227"/>
      <c r="S304" s="227"/>
      <c r="T304" s="227"/>
      <c r="U304" s="227"/>
      <c r="V304" s="227"/>
      <c r="W304" s="272"/>
      <c r="X304" s="227"/>
      <c r="Y304" s="227"/>
      <c r="Z304" s="272"/>
      <c r="AA304" s="227"/>
      <c r="AB304" s="227"/>
      <c r="AC304" s="227"/>
    </row>
    <row r="305" spans="1:29" ht="13.5" thickBot="1" x14ac:dyDescent="0.25">
      <c r="A305" s="524" t="s">
        <v>182</v>
      </c>
      <c r="B305" s="525"/>
      <c r="C305" s="525"/>
      <c r="D305" s="525"/>
      <c r="E305" s="525"/>
      <c r="F305" s="525"/>
      <c r="G305" s="525"/>
      <c r="H305" s="525"/>
      <c r="I305" s="525"/>
      <c r="J305" s="525"/>
      <c r="K305" s="525"/>
      <c r="L305" s="525"/>
      <c r="M305" s="525"/>
      <c r="N305" s="525"/>
      <c r="O305" s="525"/>
      <c r="P305" s="525"/>
      <c r="Q305" s="525"/>
      <c r="R305" s="525"/>
      <c r="S305" s="525"/>
      <c r="T305" s="525"/>
      <c r="U305" s="525"/>
      <c r="V305" s="525"/>
      <c r="W305" s="525"/>
      <c r="X305" s="525"/>
      <c r="Y305" s="525"/>
      <c r="Z305" s="525"/>
      <c r="AA305" s="525"/>
      <c r="AB305" s="525"/>
      <c r="AC305" s="526"/>
    </row>
    <row r="306" spans="1:29" ht="13.5" thickBot="1" x14ac:dyDescent="0.25">
      <c r="E306" s="245" t="str">
        <f>IF(C306+D306=0," ",C306+D306)</f>
        <v xml:space="preserve"> </v>
      </c>
      <c r="H306" s="274" t="str">
        <f>IF(F306+G306=0," ",F306+G306)</f>
        <v xml:space="preserve"> </v>
      </c>
      <c r="K306" s="245" t="str">
        <f>IF(I306+J306=0," ",I306+J306)</f>
        <v xml:space="preserve"> </v>
      </c>
      <c r="Q306" s="256" t="str">
        <f>IF(O306+P306=0," ",O306+P306)</f>
        <v xml:space="preserve"> </v>
      </c>
      <c r="R306" s="364"/>
      <c r="S306" s="265"/>
      <c r="T306" s="365"/>
      <c r="W306" s="274" t="str">
        <f>IF(U306+V306=0," ",U306+V306)</f>
        <v xml:space="preserve"> </v>
      </c>
      <c r="Z306" s="245" t="str">
        <f>IF(X306+Y306=0," ",X306+Y306)</f>
        <v xml:space="preserve"> </v>
      </c>
    </row>
    <row r="307" spans="1:29" ht="13.5" thickBot="1" x14ac:dyDescent="0.25">
      <c r="A307" s="233" t="s">
        <v>183</v>
      </c>
      <c r="B307" s="258">
        <v>6070</v>
      </c>
      <c r="C307" s="233">
        <v>8</v>
      </c>
      <c r="D307" s="233">
        <v>1</v>
      </c>
      <c r="E307" s="237">
        <v>9</v>
      </c>
      <c r="F307" s="233">
        <v>1</v>
      </c>
      <c r="G307" s="233">
        <v>1</v>
      </c>
      <c r="H307" s="237">
        <v>2</v>
      </c>
      <c r="I307" s="233"/>
      <c r="J307" s="233"/>
      <c r="K307" s="237"/>
      <c r="L307" s="233">
        <v>1</v>
      </c>
      <c r="M307" s="233"/>
      <c r="N307" s="237">
        <v>1</v>
      </c>
      <c r="O307" s="233"/>
      <c r="P307" s="233"/>
      <c r="Q307" s="237"/>
      <c r="R307" s="249"/>
      <c r="S307" s="233"/>
      <c r="T307" s="237"/>
      <c r="U307" s="233"/>
      <c r="V307" s="233"/>
      <c r="W307" s="237"/>
      <c r="X307" s="233"/>
      <c r="Y307" s="233"/>
      <c r="Z307" s="237"/>
      <c r="AA307" s="295">
        <f t="shared" ref="AA307:AB308" si="127">SUM(C307,F307,I307,L307,O307,R307,U307,X307)</f>
        <v>10</v>
      </c>
      <c r="AB307" s="250">
        <f t="shared" si="127"/>
        <v>2</v>
      </c>
      <c r="AC307" s="237">
        <f>SUM(AA307:AB307)</f>
        <v>12</v>
      </c>
    </row>
    <row r="308" spans="1:29" s="272" customFormat="1" ht="13.5" thickBot="1" x14ac:dyDescent="0.25">
      <c r="A308" s="314" t="s">
        <v>184</v>
      </c>
      <c r="B308" s="315">
        <v>6080</v>
      </c>
      <c r="C308" s="316">
        <v>4</v>
      </c>
      <c r="D308" s="316">
        <v>1</v>
      </c>
      <c r="E308" s="237">
        <v>5</v>
      </c>
      <c r="F308" s="316"/>
      <c r="G308" s="316"/>
      <c r="H308" s="237"/>
      <c r="I308" s="316"/>
      <c r="J308" s="316"/>
      <c r="K308" s="237"/>
      <c r="L308" s="316"/>
      <c r="M308" s="316"/>
      <c r="N308" s="237"/>
      <c r="O308" s="316"/>
      <c r="P308" s="316"/>
      <c r="Q308" s="237"/>
      <c r="R308" s="314"/>
      <c r="S308" s="316"/>
      <c r="T308" s="237"/>
      <c r="U308" s="316"/>
      <c r="V308" s="316"/>
      <c r="W308" s="237"/>
      <c r="X308" s="316"/>
      <c r="Y308" s="316"/>
      <c r="Z308" s="237"/>
      <c r="AA308" s="295">
        <f t="shared" si="127"/>
        <v>4</v>
      </c>
      <c r="AB308" s="250">
        <f t="shared" si="127"/>
        <v>1</v>
      </c>
      <c r="AC308" s="257">
        <f>SUM(AA308:AB308)</f>
        <v>5</v>
      </c>
    </row>
    <row r="309" spans="1:29" ht="13.5" thickBot="1" x14ac:dyDescent="0.25">
      <c r="Q309" s="256"/>
      <c r="R309" s="241"/>
      <c r="T309" s="275"/>
    </row>
    <row r="310" spans="1:29" ht="13.5" thickBot="1" x14ac:dyDescent="0.25">
      <c r="A310" s="249" t="s">
        <v>185</v>
      </c>
      <c r="B310" s="234">
        <v>6020</v>
      </c>
      <c r="C310" s="273">
        <v>685</v>
      </c>
      <c r="D310" s="259">
        <v>296</v>
      </c>
      <c r="E310" s="237">
        <v>981</v>
      </c>
      <c r="F310" s="259">
        <v>92</v>
      </c>
      <c r="G310" s="259">
        <v>44</v>
      </c>
      <c r="H310" s="237">
        <v>136</v>
      </c>
      <c r="I310" s="273">
        <v>9</v>
      </c>
      <c r="J310" s="259">
        <v>3</v>
      </c>
      <c r="K310" s="237">
        <v>12</v>
      </c>
      <c r="L310" s="249">
        <v>51</v>
      </c>
      <c r="M310" s="233">
        <v>41</v>
      </c>
      <c r="N310" s="237">
        <v>92</v>
      </c>
      <c r="O310" s="273">
        <v>33</v>
      </c>
      <c r="P310" s="259">
        <v>15</v>
      </c>
      <c r="Q310" s="237">
        <v>48</v>
      </c>
      <c r="R310" s="249">
        <v>3</v>
      </c>
      <c r="S310" s="233">
        <v>2</v>
      </c>
      <c r="T310" s="237">
        <v>5</v>
      </c>
      <c r="U310" s="259">
        <v>15</v>
      </c>
      <c r="V310" s="259">
        <v>4</v>
      </c>
      <c r="W310" s="237">
        <v>19</v>
      </c>
      <c r="X310" s="273">
        <v>31</v>
      </c>
      <c r="Y310" s="259">
        <v>24</v>
      </c>
      <c r="Z310" s="237">
        <v>55</v>
      </c>
      <c r="AA310" s="295">
        <f t="shared" ref="AA310:AB310" si="128">SUM(C310,F310,I310,L310,O310,R310,U310,X310)</f>
        <v>919</v>
      </c>
      <c r="AB310" s="250">
        <f t="shared" si="128"/>
        <v>429</v>
      </c>
      <c r="AC310" s="237">
        <f>SUM(AA310:AB310)</f>
        <v>1348</v>
      </c>
    </row>
    <row r="311" spans="1:29" x14ac:dyDescent="0.2">
      <c r="A311" s="256"/>
      <c r="B311" s="242"/>
      <c r="C311" s="290"/>
      <c r="D311" s="291"/>
      <c r="F311" s="291"/>
      <c r="G311" s="291"/>
      <c r="H311" s="256"/>
      <c r="I311" s="290"/>
      <c r="J311" s="291"/>
      <c r="L311" s="263"/>
      <c r="M311" s="256"/>
      <c r="N311" s="256"/>
      <c r="O311" s="290"/>
      <c r="P311" s="291"/>
      <c r="Q311" s="256"/>
      <c r="R311" s="263"/>
      <c r="S311" s="256"/>
      <c r="T311" s="245"/>
      <c r="U311" s="291"/>
      <c r="V311" s="291"/>
      <c r="W311" s="256"/>
      <c r="X311" s="290"/>
      <c r="Y311" s="291"/>
      <c r="AA311" s="276"/>
      <c r="AB311" s="276"/>
      <c r="AC311" s="298"/>
    </row>
    <row r="312" spans="1:29" x14ac:dyDescent="0.2">
      <c r="E312" s="245" t="str">
        <f>IF(C312+D312=0," ",C312+D312)</f>
        <v xml:space="preserve"> </v>
      </c>
      <c r="H312" s="274" t="str">
        <f>IF(F312+G312=0," ",F312+G312)</f>
        <v xml:space="preserve"> </v>
      </c>
      <c r="K312" s="245" t="str">
        <f>IF(I312+J312=0," ",I312+J312)</f>
        <v xml:space="preserve"> </v>
      </c>
      <c r="N312" s="274" t="str">
        <f>IF(L312+M312=0," ",L312+M312)</f>
        <v xml:space="preserve"> </v>
      </c>
      <c r="Q312" s="256" t="str">
        <f>IF(O312+P312=0," ",O312+P312)</f>
        <v xml:space="preserve"> </v>
      </c>
      <c r="R312" s="241"/>
      <c r="T312" s="275"/>
      <c r="W312" s="274" t="str">
        <f>IF(U312+V312=0," ",U312+V312)</f>
        <v xml:space="preserve"> </v>
      </c>
      <c r="Z312" s="245" t="str">
        <f>IF(X312+Y312=0," ",X312+Y312)</f>
        <v xml:space="preserve"> </v>
      </c>
    </row>
    <row r="313" spans="1:29" hidden="1" x14ac:dyDescent="0.2">
      <c r="A313" s="246" t="s">
        <v>188</v>
      </c>
      <c r="B313" s="252">
        <v>6060</v>
      </c>
      <c r="C313" s="243"/>
      <c r="D313" s="244"/>
      <c r="F313" s="253"/>
      <c r="G313" s="253"/>
      <c r="H313" s="245"/>
      <c r="I313" s="243"/>
      <c r="J313" s="244"/>
      <c r="N313" s="245"/>
      <c r="O313" s="243"/>
      <c r="P313" s="244"/>
      <c r="R313" s="241"/>
      <c r="T313" s="245"/>
      <c r="U313" s="253"/>
      <c r="V313" s="253"/>
      <c r="W313" s="245"/>
      <c r="X313" s="243"/>
      <c r="Y313" s="244"/>
      <c r="AA313" s="320">
        <f t="shared" ref="AA313:AB328" si="129">SUM(C313,F313,I313,L313,O313,R313,U313,X313)</f>
        <v>0</v>
      </c>
      <c r="AB313" s="267">
        <f t="shared" si="129"/>
        <v>0</v>
      </c>
      <c r="AC313" s="245">
        <f>SUM(AA313:AB313)</f>
        <v>0</v>
      </c>
    </row>
    <row r="314" spans="1:29" hidden="1" x14ac:dyDescent="0.2">
      <c r="A314" s="246" t="s">
        <v>272</v>
      </c>
      <c r="B314" s="252">
        <v>6062</v>
      </c>
      <c r="C314" s="243"/>
      <c r="D314" s="244"/>
      <c r="F314" s="253"/>
      <c r="G314" s="253"/>
      <c r="H314" s="245"/>
      <c r="I314" s="243"/>
      <c r="J314" s="244"/>
      <c r="N314" s="245"/>
      <c r="O314" s="243"/>
      <c r="P314" s="244"/>
      <c r="R314" s="241"/>
      <c r="T314" s="245"/>
      <c r="U314" s="253"/>
      <c r="V314" s="253"/>
      <c r="W314" s="245"/>
      <c r="X314" s="243"/>
      <c r="Y314" s="244"/>
      <c r="AA314" s="320">
        <f t="shared" si="129"/>
        <v>0</v>
      </c>
      <c r="AB314" s="267">
        <f t="shared" si="129"/>
        <v>0</v>
      </c>
      <c r="AC314" s="245">
        <f>SUM(AA314:AB314)</f>
        <v>0</v>
      </c>
    </row>
    <row r="315" spans="1:29" hidden="1" x14ac:dyDescent="0.2">
      <c r="A315" s="251" t="s">
        <v>189</v>
      </c>
      <c r="B315" s="252">
        <v>6063</v>
      </c>
      <c r="C315" s="243"/>
      <c r="D315" s="244"/>
      <c r="F315" s="253"/>
      <c r="G315" s="253"/>
      <c r="H315" s="245"/>
      <c r="I315" s="243"/>
      <c r="J315" s="244"/>
      <c r="N315" s="245"/>
      <c r="O315" s="243"/>
      <c r="P315" s="244"/>
      <c r="R315" s="241"/>
      <c r="T315" s="245"/>
      <c r="U315" s="253"/>
      <c r="V315" s="253"/>
      <c r="W315" s="245"/>
      <c r="X315" s="243"/>
      <c r="Y315" s="244"/>
      <c r="AA315" s="320">
        <f t="shared" si="129"/>
        <v>0</v>
      </c>
      <c r="AB315" s="267">
        <f t="shared" si="129"/>
        <v>0</v>
      </c>
      <c r="AC315" s="245">
        <f t="shared" ref="AC315:AC328" si="130">SUM(AA315:AB315)</f>
        <v>0</v>
      </c>
    </row>
    <row r="316" spans="1:29" hidden="1" x14ac:dyDescent="0.2">
      <c r="A316" s="251" t="s">
        <v>190</v>
      </c>
      <c r="B316" s="252">
        <v>6065</v>
      </c>
      <c r="C316" s="243"/>
      <c r="D316" s="244"/>
      <c r="F316" s="253"/>
      <c r="G316" s="253"/>
      <c r="H316" s="245"/>
      <c r="I316" s="243"/>
      <c r="J316" s="244"/>
      <c r="N316" s="245"/>
      <c r="O316" s="243"/>
      <c r="P316" s="244"/>
      <c r="R316" s="241"/>
      <c r="T316" s="245"/>
      <c r="U316" s="253"/>
      <c r="V316" s="253"/>
      <c r="W316" s="245"/>
      <c r="X316" s="243"/>
      <c r="Y316" s="244"/>
      <c r="AA316" s="320">
        <f t="shared" si="129"/>
        <v>0</v>
      </c>
      <c r="AB316" s="267">
        <f t="shared" si="129"/>
        <v>0</v>
      </c>
      <c r="AC316" s="245">
        <f t="shared" si="130"/>
        <v>0</v>
      </c>
    </row>
    <row r="317" spans="1:29" hidden="1" x14ac:dyDescent="0.2">
      <c r="A317" s="251" t="s">
        <v>191</v>
      </c>
      <c r="B317" s="252">
        <v>6066</v>
      </c>
      <c r="C317" s="243"/>
      <c r="D317" s="244"/>
      <c r="F317" s="253"/>
      <c r="G317" s="253"/>
      <c r="H317" s="245"/>
      <c r="I317" s="243"/>
      <c r="J317" s="244"/>
      <c r="N317" s="245"/>
      <c r="O317" s="243"/>
      <c r="P317" s="244"/>
      <c r="R317" s="241"/>
      <c r="T317" s="245"/>
      <c r="U317" s="253"/>
      <c r="V317" s="253"/>
      <c r="W317" s="245"/>
      <c r="X317" s="243"/>
      <c r="Y317" s="244"/>
      <c r="AA317" s="320">
        <f t="shared" si="129"/>
        <v>0</v>
      </c>
      <c r="AB317" s="267">
        <f t="shared" si="129"/>
        <v>0</v>
      </c>
      <c r="AC317" s="245">
        <f t="shared" si="130"/>
        <v>0</v>
      </c>
    </row>
    <row r="318" spans="1:29" hidden="1" x14ac:dyDescent="0.2">
      <c r="A318" s="251" t="s">
        <v>192</v>
      </c>
      <c r="B318" s="252">
        <v>6067</v>
      </c>
      <c r="C318" s="243"/>
      <c r="D318" s="244"/>
      <c r="F318" s="253"/>
      <c r="G318" s="253"/>
      <c r="H318" s="245"/>
      <c r="I318" s="243"/>
      <c r="J318" s="244"/>
      <c r="N318" s="245"/>
      <c r="O318" s="243"/>
      <c r="P318" s="244"/>
      <c r="R318" s="241"/>
      <c r="T318" s="245"/>
      <c r="U318" s="253"/>
      <c r="V318" s="253"/>
      <c r="W318" s="245"/>
      <c r="X318" s="243"/>
      <c r="Y318" s="244"/>
      <c r="AA318" s="320">
        <f t="shared" si="129"/>
        <v>0</v>
      </c>
      <c r="AB318" s="267">
        <f t="shared" si="129"/>
        <v>0</v>
      </c>
      <c r="AC318" s="245">
        <f t="shared" si="130"/>
        <v>0</v>
      </c>
    </row>
    <row r="319" spans="1:29" hidden="1" x14ac:dyDescent="0.2">
      <c r="A319" s="251" t="s">
        <v>193</v>
      </c>
      <c r="B319" s="252">
        <v>6068</v>
      </c>
      <c r="C319" s="243"/>
      <c r="D319" s="244"/>
      <c r="F319" s="253"/>
      <c r="G319" s="253"/>
      <c r="H319" s="245"/>
      <c r="I319" s="244"/>
      <c r="J319" s="244"/>
      <c r="L319" s="246"/>
      <c r="N319" s="245"/>
      <c r="O319" s="244"/>
      <c r="P319" s="244"/>
      <c r="R319" s="241"/>
      <c r="T319" s="245"/>
      <c r="U319" s="253"/>
      <c r="V319" s="253"/>
      <c r="W319" s="245"/>
      <c r="X319" s="244"/>
      <c r="Y319" s="244"/>
      <c r="AA319" s="320">
        <f t="shared" si="129"/>
        <v>0</v>
      </c>
      <c r="AB319" s="267">
        <f t="shared" si="129"/>
        <v>0</v>
      </c>
      <c r="AC319" s="245">
        <f t="shared" si="130"/>
        <v>0</v>
      </c>
    </row>
    <row r="320" spans="1:29" x14ac:dyDescent="0.2">
      <c r="A320" s="251" t="s">
        <v>229</v>
      </c>
      <c r="B320" s="252">
        <v>6160</v>
      </c>
      <c r="C320" s="243"/>
      <c r="D320" s="244"/>
      <c r="F320" s="253"/>
      <c r="G320" s="253"/>
      <c r="H320" s="245"/>
      <c r="I320" s="244"/>
      <c r="J320" s="244"/>
      <c r="L320" s="246"/>
      <c r="N320" s="245"/>
      <c r="O320" s="244"/>
      <c r="P320" s="244"/>
      <c r="R320" s="241"/>
      <c r="T320" s="245"/>
      <c r="U320" s="253"/>
      <c r="V320" s="253"/>
      <c r="W320" s="245"/>
      <c r="X320" s="244">
        <v>1</v>
      </c>
      <c r="Y320" s="244"/>
      <c r="Z320" s="245">
        <v>1</v>
      </c>
      <c r="AA320" s="267">
        <f t="shared" si="129"/>
        <v>1</v>
      </c>
      <c r="AB320" s="267">
        <f t="shared" si="129"/>
        <v>0</v>
      </c>
      <c r="AC320" s="245">
        <f t="shared" si="130"/>
        <v>1</v>
      </c>
    </row>
    <row r="321" spans="1:29" x14ac:dyDescent="0.2">
      <c r="A321" s="251" t="s">
        <v>389</v>
      </c>
      <c r="B321" s="252" t="s">
        <v>395</v>
      </c>
      <c r="C321" s="243">
        <v>97</v>
      </c>
      <c r="D321" s="244">
        <v>14</v>
      </c>
      <c r="E321" s="245">
        <v>111</v>
      </c>
      <c r="F321" s="253">
        <v>9</v>
      </c>
      <c r="G321" s="253">
        <v>1</v>
      </c>
      <c r="H321" s="245">
        <v>10</v>
      </c>
      <c r="I321" s="244"/>
      <c r="J321" s="244"/>
      <c r="L321" s="246">
        <v>6</v>
      </c>
      <c r="M321" s="251">
        <v>4</v>
      </c>
      <c r="N321" s="245">
        <v>10</v>
      </c>
      <c r="O321" s="244">
        <v>4</v>
      </c>
      <c r="P321" s="244">
        <v>2</v>
      </c>
      <c r="Q321" s="245">
        <v>6</v>
      </c>
      <c r="R321" s="241"/>
      <c r="T321" s="245"/>
      <c r="U321" s="253">
        <v>7</v>
      </c>
      <c r="V321" s="253"/>
      <c r="W321" s="245">
        <v>7</v>
      </c>
      <c r="X321" s="244">
        <v>3</v>
      </c>
      <c r="Y321" s="244">
        <v>4</v>
      </c>
      <c r="Z321" s="245">
        <v>7</v>
      </c>
      <c r="AA321" s="267">
        <f t="shared" si="129"/>
        <v>126</v>
      </c>
      <c r="AB321" s="267">
        <f t="shared" si="129"/>
        <v>25</v>
      </c>
      <c r="AC321" s="245">
        <f t="shared" si="130"/>
        <v>151</v>
      </c>
    </row>
    <row r="322" spans="1:29" hidden="1" x14ac:dyDescent="0.2">
      <c r="A322" s="251" t="s">
        <v>263</v>
      </c>
      <c r="B322" s="252">
        <v>6162</v>
      </c>
      <c r="C322" s="243"/>
      <c r="D322" s="244"/>
      <c r="F322" s="253"/>
      <c r="G322" s="253"/>
      <c r="H322" s="245"/>
      <c r="I322" s="244"/>
      <c r="J322" s="244"/>
      <c r="L322" s="246"/>
      <c r="N322" s="245"/>
      <c r="O322" s="244"/>
      <c r="P322" s="244"/>
      <c r="R322" s="241"/>
      <c r="T322" s="245"/>
      <c r="U322" s="253"/>
      <c r="V322" s="253"/>
      <c r="W322" s="245"/>
      <c r="X322" s="244"/>
      <c r="Y322" s="244"/>
      <c r="AA322" s="267">
        <f t="shared" si="129"/>
        <v>0</v>
      </c>
      <c r="AB322" s="267">
        <f t="shared" si="129"/>
        <v>0</v>
      </c>
      <c r="AC322" s="245">
        <f t="shared" si="130"/>
        <v>0</v>
      </c>
    </row>
    <row r="323" spans="1:29" x14ac:dyDescent="0.2">
      <c r="A323" s="251" t="s">
        <v>390</v>
      </c>
      <c r="B323" s="252" t="s">
        <v>396</v>
      </c>
      <c r="C323" s="243">
        <v>1</v>
      </c>
      <c r="D323" s="244">
        <v>2</v>
      </c>
      <c r="E323" s="245">
        <v>3</v>
      </c>
      <c r="F323" s="253">
        <v>1</v>
      </c>
      <c r="G323" s="253"/>
      <c r="H323" s="245">
        <v>1</v>
      </c>
      <c r="I323" s="244"/>
      <c r="J323" s="244"/>
      <c r="L323" s="246"/>
      <c r="N323" s="245"/>
      <c r="O323" s="244"/>
      <c r="P323" s="244"/>
      <c r="R323" s="241"/>
      <c r="T323" s="245"/>
      <c r="U323" s="253"/>
      <c r="V323" s="253"/>
      <c r="W323" s="245"/>
      <c r="X323" s="244"/>
      <c r="Y323" s="244"/>
      <c r="AA323" s="267">
        <f t="shared" si="129"/>
        <v>2</v>
      </c>
      <c r="AB323" s="267">
        <f t="shared" si="129"/>
        <v>2</v>
      </c>
      <c r="AC323" s="245">
        <f t="shared" si="130"/>
        <v>4</v>
      </c>
    </row>
    <row r="324" spans="1:29" x14ac:dyDescent="0.2">
      <c r="A324" s="251" t="s">
        <v>391</v>
      </c>
      <c r="B324" s="252" t="s">
        <v>397</v>
      </c>
      <c r="C324" s="243">
        <v>1</v>
      </c>
      <c r="D324" s="244"/>
      <c r="E324" s="245">
        <v>1</v>
      </c>
      <c r="F324" s="253">
        <v>1</v>
      </c>
      <c r="G324" s="253"/>
      <c r="H324" s="245">
        <v>1</v>
      </c>
      <c r="I324" s="244"/>
      <c r="J324" s="244"/>
      <c r="L324" s="246">
        <v>1</v>
      </c>
      <c r="N324" s="245">
        <v>1</v>
      </c>
      <c r="O324" s="244"/>
      <c r="P324" s="244"/>
      <c r="R324" s="241"/>
      <c r="T324" s="245"/>
      <c r="U324" s="253">
        <v>2</v>
      </c>
      <c r="V324" s="253"/>
      <c r="W324" s="245">
        <v>2</v>
      </c>
      <c r="X324" s="244"/>
      <c r="Y324" s="244"/>
      <c r="AA324" s="267">
        <f t="shared" si="129"/>
        <v>5</v>
      </c>
      <c r="AB324" s="267">
        <f t="shared" si="129"/>
        <v>0</v>
      </c>
      <c r="AC324" s="245">
        <f t="shared" si="130"/>
        <v>5</v>
      </c>
    </row>
    <row r="325" spans="1:29" hidden="1" x14ac:dyDescent="0.2">
      <c r="A325" s="251" t="s">
        <v>233</v>
      </c>
      <c r="B325" s="252" t="s">
        <v>398</v>
      </c>
      <c r="C325" s="243"/>
      <c r="D325" s="244"/>
      <c r="F325" s="253"/>
      <c r="G325" s="253"/>
      <c r="H325" s="245"/>
      <c r="I325" s="244"/>
      <c r="J325" s="244"/>
      <c r="L325" s="246"/>
      <c r="N325" s="245"/>
      <c r="O325" s="244"/>
      <c r="P325" s="244"/>
      <c r="R325" s="241"/>
      <c r="T325" s="245"/>
      <c r="U325" s="253"/>
      <c r="V325" s="253"/>
      <c r="W325" s="245"/>
      <c r="X325" s="244"/>
      <c r="Y325" s="244"/>
      <c r="AA325" s="267">
        <f t="shared" si="129"/>
        <v>0</v>
      </c>
      <c r="AB325" s="267">
        <f t="shared" si="129"/>
        <v>0</v>
      </c>
      <c r="AC325" s="245">
        <f t="shared" si="130"/>
        <v>0</v>
      </c>
    </row>
    <row r="326" spans="1:29" x14ac:dyDescent="0.2">
      <c r="A326" s="251" t="s">
        <v>392</v>
      </c>
      <c r="B326" s="252" t="s">
        <v>399</v>
      </c>
      <c r="C326" s="243">
        <v>40</v>
      </c>
      <c r="D326" s="244">
        <v>7</v>
      </c>
      <c r="E326" s="245">
        <v>47</v>
      </c>
      <c r="F326" s="253">
        <v>1</v>
      </c>
      <c r="G326" s="253"/>
      <c r="H326" s="245">
        <v>1</v>
      </c>
      <c r="I326" s="244"/>
      <c r="J326" s="244"/>
      <c r="L326" s="246">
        <v>2</v>
      </c>
      <c r="M326" s="251">
        <v>3</v>
      </c>
      <c r="N326" s="245">
        <v>5</v>
      </c>
      <c r="O326" s="244"/>
      <c r="P326" s="244"/>
      <c r="R326" s="241"/>
      <c r="T326" s="245"/>
      <c r="U326" s="253">
        <v>1</v>
      </c>
      <c r="V326" s="253">
        <v>1</v>
      </c>
      <c r="W326" s="245">
        <v>2</v>
      </c>
      <c r="X326" s="244">
        <v>1</v>
      </c>
      <c r="Y326" s="244"/>
      <c r="Z326" s="245">
        <v>1</v>
      </c>
      <c r="AA326" s="267">
        <f t="shared" si="129"/>
        <v>45</v>
      </c>
      <c r="AB326" s="267">
        <f t="shared" si="129"/>
        <v>11</v>
      </c>
      <c r="AC326" s="245">
        <f t="shared" si="130"/>
        <v>56</v>
      </c>
    </row>
    <row r="327" spans="1:29" x14ac:dyDescent="0.2">
      <c r="A327" s="251" t="s">
        <v>393</v>
      </c>
      <c r="B327" s="252" t="s">
        <v>400</v>
      </c>
      <c r="C327" s="243">
        <v>29</v>
      </c>
      <c r="D327" s="244">
        <v>4</v>
      </c>
      <c r="E327" s="245">
        <v>33</v>
      </c>
      <c r="F327" s="253">
        <v>1</v>
      </c>
      <c r="G327" s="253"/>
      <c r="H327" s="245">
        <v>1</v>
      </c>
      <c r="I327" s="244"/>
      <c r="J327" s="244"/>
      <c r="L327" s="246">
        <v>3</v>
      </c>
      <c r="N327" s="245">
        <v>3</v>
      </c>
      <c r="O327" s="244">
        <v>2</v>
      </c>
      <c r="P327" s="244"/>
      <c r="Q327" s="245">
        <v>2</v>
      </c>
      <c r="R327" s="241"/>
      <c r="T327" s="245"/>
      <c r="U327" s="253"/>
      <c r="V327" s="253"/>
      <c r="W327" s="245"/>
      <c r="X327" s="244">
        <v>2</v>
      </c>
      <c r="Y327" s="244"/>
      <c r="Z327" s="245">
        <v>2</v>
      </c>
      <c r="AA327" s="267">
        <f t="shared" si="129"/>
        <v>37</v>
      </c>
      <c r="AB327" s="267">
        <f t="shared" si="129"/>
        <v>4</v>
      </c>
      <c r="AC327" s="245">
        <f t="shared" si="130"/>
        <v>41</v>
      </c>
    </row>
    <row r="328" spans="1:29" ht="13.5" thickBot="1" x14ac:dyDescent="0.25">
      <c r="A328" s="251" t="s">
        <v>394</v>
      </c>
      <c r="B328" s="252" t="s">
        <v>401</v>
      </c>
      <c r="C328" s="243">
        <v>17</v>
      </c>
      <c r="D328" s="244">
        <v>2</v>
      </c>
      <c r="E328" s="245">
        <v>19</v>
      </c>
      <c r="F328" s="253">
        <v>3</v>
      </c>
      <c r="G328" s="253">
        <v>2</v>
      </c>
      <c r="H328" s="245">
        <v>5</v>
      </c>
      <c r="I328" s="244"/>
      <c r="J328" s="244"/>
      <c r="L328" s="246">
        <v>3</v>
      </c>
      <c r="N328" s="245">
        <v>3</v>
      </c>
      <c r="O328" s="244">
        <v>1</v>
      </c>
      <c r="P328" s="244"/>
      <c r="Q328" s="256">
        <v>1</v>
      </c>
      <c r="R328" s="241"/>
      <c r="T328" s="245"/>
      <c r="U328" s="253"/>
      <c r="V328" s="253"/>
      <c r="W328" s="245"/>
      <c r="X328" s="244"/>
      <c r="Y328" s="244"/>
      <c r="AA328" s="267">
        <f t="shared" si="129"/>
        <v>24</v>
      </c>
      <c r="AB328" s="267">
        <f t="shared" si="129"/>
        <v>4</v>
      </c>
      <c r="AC328" s="245">
        <f t="shared" si="130"/>
        <v>28</v>
      </c>
    </row>
    <row r="329" spans="1:29" ht="13.5" thickBot="1" x14ac:dyDescent="0.25">
      <c r="A329" s="249" t="s">
        <v>404</v>
      </c>
      <c r="B329" s="234"/>
      <c r="C329" s="249">
        <f>SUBTOTAL(9,C313:C328)</f>
        <v>185</v>
      </c>
      <c r="D329" s="233">
        <f t="shared" ref="D329:AC329" si="131">SUBTOTAL(9,D313:D328)</f>
        <v>29</v>
      </c>
      <c r="E329" s="237">
        <f t="shared" si="131"/>
        <v>214</v>
      </c>
      <c r="F329" s="233">
        <f t="shared" si="131"/>
        <v>16</v>
      </c>
      <c r="G329" s="233">
        <f t="shared" si="131"/>
        <v>3</v>
      </c>
      <c r="H329" s="237">
        <f t="shared" si="131"/>
        <v>19</v>
      </c>
      <c r="I329" s="233">
        <f t="shared" si="131"/>
        <v>0</v>
      </c>
      <c r="J329" s="233">
        <f t="shared" si="131"/>
        <v>0</v>
      </c>
      <c r="K329" s="237">
        <f t="shared" si="131"/>
        <v>0</v>
      </c>
      <c r="L329" s="233">
        <f t="shared" si="131"/>
        <v>15</v>
      </c>
      <c r="M329" s="233">
        <f t="shared" si="131"/>
        <v>7</v>
      </c>
      <c r="N329" s="237">
        <f t="shared" si="131"/>
        <v>22</v>
      </c>
      <c r="O329" s="233">
        <f t="shared" si="131"/>
        <v>7</v>
      </c>
      <c r="P329" s="233">
        <f t="shared" si="131"/>
        <v>2</v>
      </c>
      <c r="Q329" s="233">
        <f t="shared" si="131"/>
        <v>9</v>
      </c>
      <c r="R329" s="249">
        <f t="shared" si="131"/>
        <v>0</v>
      </c>
      <c r="S329" s="233">
        <f t="shared" si="131"/>
        <v>0</v>
      </c>
      <c r="T329" s="237">
        <f t="shared" si="131"/>
        <v>0</v>
      </c>
      <c r="U329" s="233">
        <f t="shared" si="131"/>
        <v>10</v>
      </c>
      <c r="V329" s="233">
        <f t="shared" si="131"/>
        <v>1</v>
      </c>
      <c r="W329" s="237">
        <f t="shared" si="131"/>
        <v>11</v>
      </c>
      <c r="X329" s="233">
        <f t="shared" si="131"/>
        <v>7</v>
      </c>
      <c r="Y329" s="233">
        <f t="shared" si="131"/>
        <v>4</v>
      </c>
      <c r="Z329" s="237">
        <f t="shared" si="131"/>
        <v>11</v>
      </c>
      <c r="AA329" s="233">
        <f t="shared" si="131"/>
        <v>240</v>
      </c>
      <c r="AB329" s="250">
        <f t="shared" si="131"/>
        <v>46</v>
      </c>
      <c r="AC329" s="257">
        <f t="shared" si="131"/>
        <v>286</v>
      </c>
    </row>
    <row r="330" spans="1:29" x14ac:dyDescent="0.2">
      <c r="E330" s="245" t="str">
        <f>IF(C330+D330=0," ",C330+D330)</f>
        <v xml:space="preserve"> </v>
      </c>
      <c r="H330" s="274" t="str">
        <f>IF(F330+G330=0," ",F330+G330)</f>
        <v xml:space="preserve"> </v>
      </c>
      <c r="K330" s="245" t="str">
        <f>IF(I330+J330=0," ",I330+J330)</f>
        <v xml:space="preserve"> </v>
      </c>
      <c r="N330" s="274" t="str">
        <f>IF(L330+M330=0," ",L330+M330)</f>
        <v xml:space="preserve"> </v>
      </c>
      <c r="Q330" s="256" t="str">
        <f>IF(O330+P330=0," ",O330+P330)</f>
        <v xml:space="preserve"> </v>
      </c>
      <c r="R330" s="241"/>
      <c r="T330" s="275"/>
      <c r="W330" s="274" t="str">
        <f>IF(U330+V330=0," ",U330+V330)</f>
        <v xml:space="preserve"> </v>
      </c>
      <c r="Z330" s="245" t="str">
        <f>IF(X330+Y330=0," ",X330+Y330)</f>
        <v xml:space="preserve"> </v>
      </c>
    </row>
    <row r="331" spans="1:29" hidden="1" x14ac:dyDescent="0.2">
      <c r="A331" s="246" t="s">
        <v>195</v>
      </c>
      <c r="B331" s="252">
        <v>6015</v>
      </c>
      <c r="C331" s="243"/>
      <c r="D331" s="244"/>
      <c r="F331" s="253"/>
      <c r="G331" s="253"/>
      <c r="H331" s="245"/>
      <c r="I331" s="243"/>
      <c r="J331" s="244"/>
      <c r="N331" s="245"/>
      <c r="O331" s="243"/>
      <c r="P331" s="244"/>
      <c r="R331" s="241"/>
      <c r="T331" s="245"/>
      <c r="U331" s="253"/>
      <c r="V331" s="253"/>
      <c r="W331" s="245"/>
      <c r="X331" s="243"/>
      <c r="Y331" s="244"/>
      <c r="AA331" s="320">
        <f t="shared" ref="AA331:AB332" si="132">SUM(C331,F331,I331,L331,O331,R331,U331,X331)</f>
        <v>0</v>
      </c>
      <c r="AB331" s="267">
        <f t="shared" si="132"/>
        <v>0</v>
      </c>
      <c r="AC331" s="245">
        <f t="shared" ref="AC331:AC332" si="133">SUM(AA331:AB331)</f>
        <v>0</v>
      </c>
    </row>
    <row r="332" spans="1:29" ht="13.5" thickBot="1" x14ac:dyDescent="0.25">
      <c r="A332" s="251" t="s">
        <v>196</v>
      </c>
      <c r="B332" s="252">
        <v>6005</v>
      </c>
      <c r="C332" s="243">
        <v>52</v>
      </c>
      <c r="D332" s="244">
        <v>18</v>
      </c>
      <c r="E332" s="245">
        <v>70</v>
      </c>
      <c r="F332" s="253">
        <v>4</v>
      </c>
      <c r="G332" s="253">
        <v>3</v>
      </c>
      <c r="H332" s="245">
        <v>7</v>
      </c>
      <c r="I332" s="243"/>
      <c r="J332" s="244"/>
      <c r="L332" s="241">
        <v>5</v>
      </c>
      <c r="M332" s="251">
        <v>1</v>
      </c>
      <c r="N332" s="245">
        <v>6</v>
      </c>
      <c r="O332" s="243">
        <v>2</v>
      </c>
      <c r="P332" s="244"/>
      <c r="Q332" s="245">
        <v>2</v>
      </c>
      <c r="R332" s="241"/>
      <c r="T332" s="245"/>
      <c r="U332" s="253"/>
      <c r="V332" s="253"/>
      <c r="W332" s="245"/>
      <c r="X332" s="243">
        <v>1</v>
      </c>
      <c r="Y332" s="244"/>
      <c r="Z332" s="245">
        <v>1</v>
      </c>
      <c r="AA332" s="320">
        <f t="shared" si="132"/>
        <v>64</v>
      </c>
      <c r="AB332" s="267">
        <f t="shared" si="132"/>
        <v>22</v>
      </c>
      <c r="AC332" s="245">
        <f t="shared" si="133"/>
        <v>86</v>
      </c>
    </row>
    <row r="333" spans="1:29" ht="13.5" thickBot="1" x14ac:dyDescent="0.25">
      <c r="A333" s="249" t="s">
        <v>197</v>
      </c>
      <c r="B333" s="234"/>
      <c r="C333" s="249">
        <f>SUBTOTAL(9,C331:C332)</f>
        <v>52</v>
      </c>
      <c r="D333" s="233">
        <f t="shared" ref="D333:Z333" si="134">SUBTOTAL(9,D331:D332)</f>
        <v>18</v>
      </c>
      <c r="E333" s="237">
        <f t="shared" si="134"/>
        <v>70</v>
      </c>
      <c r="F333" s="249">
        <f t="shared" si="134"/>
        <v>4</v>
      </c>
      <c r="G333" s="233">
        <f t="shared" si="134"/>
        <v>3</v>
      </c>
      <c r="H333" s="237">
        <f t="shared" si="134"/>
        <v>7</v>
      </c>
      <c r="I333" s="249">
        <f t="shared" si="134"/>
        <v>0</v>
      </c>
      <c r="J333" s="233">
        <f t="shared" si="134"/>
        <v>0</v>
      </c>
      <c r="K333" s="237">
        <f t="shared" si="134"/>
        <v>0</v>
      </c>
      <c r="L333" s="249">
        <f t="shared" si="134"/>
        <v>5</v>
      </c>
      <c r="M333" s="233">
        <f t="shared" si="134"/>
        <v>1</v>
      </c>
      <c r="N333" s="237">
        <f t="shared" si="134"/>
        <v>6</v>
      </c>
      <c r="O333" s="249">
        <f t="shared" si="134"/>
        <v>2</v>
      </c>
      <c r="P333" s="233">
        <f t="shared" si="134"/>
        <v>0</v>
      </c>
      <c r="Q333" s="233">
        <f t="shared" si="134"/>
        <v>2</v>
      </c>
      <c r="R333" s="249">
        <f t="shared" si="134"/>
        <v>0</v>
      </c>
      <c r="S333" s="233">
        <f t="shared" si="134"/>
        <v>0</v>
      </c>
      <c r="T333" s="233">
        <f t="shared" si="134"/>
        <v>0</v>
      </c>
      <c r="U333" s="233">
        <f t="shared" si="134"/>
        <v>0</v>
      </c>
      <c r="V333" s="233">
        <f t="shared" si="134"/>
        <v>0</v>
      </c>
      <c r="W333" s="237">
        <f t="shared" si="134"/>
        <v>0</v>
      </c>
      <c r="X333" s="249">
        <f t="shared" si="134"/>
        <v>1</v>
      </c>
      <c r="Y333" s="233">
        <f t="shared" si="134"/>
        <v>0</v>
      </c>
      <c r="Z333" s="237">
        <f t="shared" si="134"/>
        <v>1</v>
      </c>
      <c r="AA333" s="249">
        <f>C333+F333+I333+L333+O333+U333+X333</f>
        <v>64</v>
      </c>
      <c r="AB333" s="250">
        <f>D333+G333+J333+M333+P333+S333+V333+Y333</f>
        <v>22</v>
      </c>
      <c r="AC333" s="237">
        <f>SUBTOTAL(9,AC331:AC332)</f>
        <v>86</v>
      </c>
    </row>
    <row r="334" spans="1:29" x14ac:dyDescent="0.2">
      <c r="A334" s="256"/>
      <c r="B334" s="242"/>
      <c r="C334" s="263"/>
      <c r="D334" s="256"/>
      <c r="E334" s="245" t="str">
        <f>IF(C334+D334=0," ",C334+D334)</f>
        <v xml:space="preserve"> </v>
      </c>
      <c r="F334" s="256"/>
      <c r="G334" s="256"/>
      <c r="H334" s="256" t="str">
        <f>IF(F334+G334=0," ",F334+G334)</f>
        <v xml:space="preserve"> </v>
      </c>
      <c r="I334" s="263"/>
      <c r="J334" s="256"/>
      <c r="K334" s="245" t="str">
        <f>IF(I334+J334=0," ",I334+J334)</f>
        <v xml:space="preserve"> </v>
      </c>
      <c r="L334" s="263"/>
      <c r="M334" s="256"/>
      <c r="N334" s="256" t="str">
        <f>IF(L334+M334=0," ",L334+M334)</f>
        <v xml:space="preserve"> </v>
      </c>
      <c r="O334" s="263"/>
      <c r="P334" s="256"/>
      <c r="Q334" s="256" t="str">
        <f>IF(O334+P334=0," ",O334+P334)</f>
        <v xml:space="preserve"> </v>
      </c>
      <c r="R334" s="263"/>
      <c r="S334" s="256"/>
      <c r="T334" s="245"/>
      <c r="U334" s="256"/>
      <c r="V334" s="256"/>
      <c r="W334" s="256" t="str">
        <f>IF(U334+V334=0," ",U334+V334)</f>
        <v xml:space="preserve"> </v>
      </c>
      <c r="X334" s="263"/>
      <c r="Y334" s="256"/>
      <c r="Z334" s="245" t="str">
        <f>IF(X334+Y334=0," ",X334+Y334)</f>
        <v xml:space="preserve"> </v>
      </c>
      <c r="AA334" s="256"/>
      <c r="AB334" s="276"/>
      <c r="AC334" s="277"/>
    </row>
    <row r="335" spans="1:29" x14ac:dyDescent="0.2">
      <c r="A335" s="251" t="s">
        <v>186</v>
      </c>
      <c r="B335" s="252">
        <v>6041</v>
      </c>
      <c r="C335" s="241">
        <v>4</v>
      </c>
      <c r="D335" s="246">
        <v>7</v>
      </c>
      <c r="E335" s="245">
        <v>11</v>
      </c>
      <c r="F335" s="251">
        <v>2</v>
      </c>
      <c r="H335" s="274">
        <v>2</v>
      </c>
      <c r="P335" s="246">
        <v>1</v>
      </c>
      <c r="Q335" s="256">
        <v>1</v>
      </c>
      <c r="R335" s="241"/>
      <c r="T335" s="275"/>
      <c r="V335" s="251">
        <v>2</v>
      </c>
      <c r="W335" s="274">
        <v>2</v>
      </c>
      <c r="Y335" s="246">
        <v>2</v>
      </c>
      <c r="Z335" s="245">
        <v>2</v>
      </c>
      <c r="AA335" s="251">
        <f t="shared" ref="AA335:AB336" si="135">SUM(C335,F335,I335,L335,O335,R335,U335,X335)</f>
        <v>6</v>
      </c>
      <c r="AB335" s="345">
        <f t="shared" si="135"/>
        <v>12</v>
      </c>
      <c r="AC335" s="277">
        <f t="shared" ref="AC335:AC336" si="136">SUM(AA335:AB335)</f>
        <v>18</v>
      </c>
    </row>
    <row r="336" spans="1:29" x14ac:dyDescent="0.2">
      <c r="A336" s="251" t="s">
        <v>371</v>
      </c>
      <c r="B336" s="252">
        <v>6042</v>
      </c>
      <c r="C336" s="241">
        <v>21</v>
      </c>
      <c r="D336" s="246">
        <v>31</v>
      </c>
      <c r="E336" s="245">
        <v>52</v>
      </c>
      <c r="F336" s="251">
        <v>3</v>
      </c>
      <c r="G336" s="251">
        <v>1</v>
      </c>
      <c r="H336" s="274">
        <v>4</v>
      </c>
      <c r="J336" s="246">
        <v>1</v>
      </c>
      <c r="K336" s="245">
        <v>1</v>
      </c>
      <c r="L336" s="241">
        <v>2</v>
      </c>
      <c r="M336" s="251">
        <v>1</v>
      </c>
      <c r="N336" s="274">
        <v>3</v>
      </c>
      <c r="O336" s="241">
        <v>1</v>
      </c>
      <c r="Q336" s="256">
        <v>1</v>
      </c>
      <c r="R336" s="241"/>
      <c r="T336" s="275"/>
      <c r="U336" s="251">
        <v>1</v>
      </c>
      <c r="V336" s="251">
        <v>1</v>
      </c>
      <c r="W336" s="274">
        <v>2</v>
      </c>
      <c r="X336" s="241">
        <v>4</v>
      </c>
      <c r="Z336" s="245">
        <v>4</v>
      </c>
      <c r="AA336" s="251">
        <f t="shared" si="135"/>
        <v>32</v>
      </c>
      <c r="AB336" s="345">
        <f t="shared" si="135"/>
        <v>35</v>
      </c>
      <c r="AC336" s="277">
        <f t="shared" si="136"/>
        <v>67</v>
      </c>
    </row>
    <row r="337" spans="1:29" x14ac:dyDescent="0.2">
      <c r="Q337" s="256"/>
      <c r="R337" s="241"/>
      <c r="T337" s="275"/>
    </row>
    <row r="338" spans="1:29" hidden="1" x14ac:dyDescent="0.2">
      <c r="A338" s="246" t="s">
        <v>198</v>
      </c>
      <c r="B338" s="242">
        <v>6049</v>
      </c>
      <c r="F338" s="246"/>
      <c r="G338" s="246"/>
      <c r="H338" s="245"/>
      <c r="M338" s="246"/>
      <c r="N338" s="245"/>
      <c r="R338" s="241"/>
      <c r="T338" s="245"/>
      <c r="U338" s="246"/>
      <c r="V338" s="246"/>
      <c r="W338" s="245"/>
      <c r="AA338" s="320">
        <f t="shared" ref="AA338:AB340" si="137">SUM(C338,F338,I338,L338,O338,R338,U338,X338)</f>
        <v>0</v>
      </c>
      <c r="AB338" s="267">
        <f t="shared" si="137"/>
        <v>0</v>
      </c>
      <c r="AC338" s="245">
        <f t="shared" ref="AC338:AC340" si="138">SUM(AA338:AB338)</f>
        <v>0</v>
      </c>
    </row>
    <row r="339" spans="1:29" x14ac:dyDescent="0.2">
      <c r="A339" s="246" t="s">
        <v>199</v>
      </c>
      <c r="B339" s="242">
        <v>6050</v>
      </c>
      <c r="C339" s="241">
        <v>13</v>
      </c>
      <c r="D339" s="246">
        <v>1</v>
      </c>
      <c r="E339" s="245">
        <v>14</v>
      </c>
      <c r="F339" s="246">
        <v>1</v>
      </c>
      <c r="G339" s="246"/>
      <c r="H339" s="245">
        <v>1</v>
      </c>
      <c r="M339" s="246"/>
      <c r="N339" s="245"/>
      <c r="R339" s="241"/>
      <c r="T339" s="245"/>
      <c r="U339" s="246"/>
      <c r="V339" s="246"/>
      <c r="W339" s="245"/>
      <c r="AA339" s="320">
        <f t="shared" si="137"/>
        <v>14</v>
      </c>
      <c r="AB339" s="267">
        <f t="shared" si="137"/>
        <v>1</v>
      </c>
      <c r="AC339" s="245">
        <f t="shared" si="138"/>
        <v>15</v>
      </c>
    </row>
    <row r="340" spans="1:29" x14ac:dyDescent="0.2">
      <c r="A340" s="246" t="s">
        <v>379</v>
      </c>
      <c r="B340" s="242">
        <v>6051</v>
      </c>
      <c r="C340" s="241">
        <v>18</v>
      </c>
      <c r="D340" s="246">
        <v>3</v>
      </c>
      <c r="E340" s="245">
        <v>21</v>
      </c>
      <c r="F340" s="246">
        <v>2</v>
      </c>
      <c r="G340" s="246">
        <v>1</v>
      </c>
      <c r="H340" s="245">
        <v>3</v>
      </c>
      <c r="L340" s="241">
        <v>2</v>
      </c>
      <c r="M340" s="246"/>
      <c r="N340" s="256">
        <v>2</v>
      </c>
      <c r="O340" s="241">
        <v>1</v>
      </c>
      <c r="Q340" s="256">
        <v>1</v>
      </c>
      <c r="R340" s="241"/>
      <c r="T340" s="245"/>
      <c r="U340" s="246"/>
      <c r="V340" s="246"/>
      <c r="W340" s="245"/>
      <c r="X340" s="241">
        <v>1</v>
      </c>
      <c r="Z340" s="245">
        <v>1</v>
      </c>
      <c r="AA340" s="267">
        <f t="shared" si="137"/>
        <v>24</v>
      </c>
      <c r="AB340" s="267">
        <f t="shared" si="137"/>
        <v>4</v>
      </c>
      <c r="AC340" s="245">
        <f t="shared" si="138"/>
        <v>28</v>
      </c>
    </row>
    <row r="341" spans="1:29" ht="13.5" thickBot="1" x14ac:dyDescent="0.25">
      <c r="A341" s="246" t="s">
        <v>402</v>
      </c>
      <c r="B341" s="242">
        <v>6052</v>
      </c>
      <c r="C341" s="241">
        <v>8</v>
      </c>
      <c r="E341" s="245">
        <v>8</v>
      </c>
      <c r="F341" s="246">
        <v>1</v>
      </c>
      <c r="G341" s="246"/>
      <c r="H341" s="245">
        <v>1</v>
      </c>
      <c r="M341" s="246"/>
      <c r="N341" s="256"/>
      <c r="Q341" s="256"/>
      <c r="R341" s="241"/>
      <c r="T341" s="245"/>
      <c r="U341" s="246"/>
      <c r="V341" s="246"/>
      <c r="W341" s="245"/>
      <c r="AA341" s="267">
        <f t="shared" ref="AA341" si="139">SUM(C341,F341,I341,L341,O341,R341,U341,X341)</f>
        <v>9</v>
      </c>
      <c r="AB341" s="267">
        <f t="shared" ref="AB341" si="140">SUM(D341,G341,J341,M341,P341,S341,V341,Y341)</f>
        <v>0</v>
      </c>
      <c r="AC341" s="245">
        <f t="shared" ref="AC341" si="141">SUM(AA341:AB341)</f>
        <v>9</v>
      </c>
    </row>
    <row r="342" spans="1:29" ht="13.5" thickBot="1" x14ac:dyDescent="0.25">
      <c r="A342" s="233" t="s">
        <v>405</v>
      </c>
      <c r="B342" s="234"/>
      <c r="C342" s="268">
        <f>SUBTOTAL(9,C335:C341)</f>
        <v>64</v>
      </c>
      <c r="D342" s="269">
        <f t="shared" ref="D342:AC342" si="142">SUBTOTAL(9,D335:D341)</f>
        <v>42</v>
      </c>
      <c r="E342" s="237">
        <f t="shared" si="142"/>
        <v>106</v>
      </c>
      <c r="F342" s="269">
        <f t="shared" si="142"/>
        <v>9</v>
      </c>
      <c r="G342" s="269">
        <f t="shared" si="142"/>
        <v>2</v>
      </c>
      <c r="H342" s="237">
        <f t="shared" si="142"/>
        <v>11</v>
      </c>
      <c r="I342" s="268">
        <f t="shared" si="142"/>
        <v>0</v>
      </c>
      <c r="J342" s="269">
        <f t="shared" si="142"/>
        <v>1</v>
      </c>
      <c r="K342" s="237">
        <f t="shared" si="142"/>
        <v>1</v>
      </c>
      <c r="L342" s="249">
        <f t="shared" si="142"/>
        <v>4</v>
      </c>
      <c r="M342" s="233">
        <f t="shared" si="142"/>
        <v>1</v>
      </c>
      <c r="N342" s="233">
        <f t="shared" si="142"/>
        <v>5</v>
      </c>
      <c r="O342" s="268">
        <f t="shared" si="142"/>
        <v>2</v>
      </c>
      <c r="P342" s="269">
        <f t="shared" si="142"/>
        <v>1</v>
      </c>
      <c r="Q342" s="233">
        <f t="shared" si="142"/>
        <v>3</v>
      </c>
      <c r="R342" s="249">
        <f t="shared" si="142"/>
        <v>0</v>
      </c>
      <c r="S342" s="233">
        <f t="shared" si="142"/>
        <v>0</v>
      </c>
      <c r="T342" s="237">
        <f t="shared" si="142"/>
        <v>0</v>
      </c>
      <c r="U342" s="269">
        <f t="shared" si="142"/>
        <v>1</v>
      </c>
      <c r="V342" s="269">
        <f t="shared" si="142"/>
        <v>3</v>
      </c>
      <c r="W342" s="237">
        <f t="shared" si="142"/>
        <v>4</v>
      </c>
      <c r="X342" s="268">
        <f t="shared" si="142"/>
        <v>5</v>
      </c>
      <c r="Y342" s="269">
        <f t="shared" si="142"/>
        <v>2</v>
      </c>
      <c r="Z342" s="237">
        <f t="shared" si="142"/>
        <v>7</v>
      </c>
      <c r="AA342" s="233">
        <f t="shared" si="142"/>
        <v>85</v>
      </c>
      <c r="AB342" s="250">
        <f t="shared" si="142"/>
        <v>52</v>
      </c>
      <c r="AC342" s="257">
        <f t="shared" si="142"/>
        <v>137</v>
      </c>
    </row>
    <row r="343" spans="1:29" x14ac:dyDescent="0.2">
      <c r="A343" s="297"/>
      <c r="B343" s="266"/>
      <c r="C343" s="325"/>
      <c r="D343" s="326"/>
      <c r="E343" s="298"/>
      <c r="F343" s="326"/>
      <c r="G343" s="326"/>
      <c r="H343" s="298"/>
      <c r="I343" s="326"/>
      <c r="J343" s="326"/>
      <c r="K343" s="298"/>
      <c r="L343" s="256"/>
      <c r="M343" s="256"/>
      <c r="N343" s="297"/>
      <c r="O343" s="326"/>
      <c r="P343" s="326"/>
      <c r="Q343" s="297"/>
      <c r="R343" s="263"/>
      <c r="S343" s="256"/>
      <c r="T343" s="245"/>
      <c r="U343" s="326"/>
      <c r="V343" s="326"/>
      <c r="W343" s="298"/>
      <c r="X343" s="326"/>
      <c r="Y343" s="326"/>
      <c r="Z343" s="298"/>
      <c r="AA343" s="256"/>
      <c r="AB343" s="276"/>
      <c r="AC343" s="300"/>
    </row>
    <row r="344" spans="1:29" ht="13.5" hidden="1" thickBot="1" x14ac:dyDescent="0.25">
      <c r="A344" s="233" t="s">
        <v>236</v>
      </c>
      <c r="B344" s="327" t="s">
        <v>237</v>
      </c>
      <c r="C344" s="269"/>
      <c r="D344" s="269"/>
      <c r="E344" s="237"/>
      <c r="F344" s="269"/>
      <c r="G344" s="269"/>
      <c r="H344" s="237"/>
      <c r="I344" s="269"/>
      <c r="J344" s="269"/>
      <c r="K344" s="237"/>
      <c r="L344" s="233"/>
      <c r="M344" s="233"/>
      <c r="N344" s="237"/>
      <c r="O344" s="269"/>
      <c r="P344" s="269"/>
      <c r="Q344" s="237"/>
      <c r="R344" s="249"/>
      <c r="S344" s="233"/>
      <c r="T344" s="237"/>
      <c r="U344" s="269"/>
      <c r="V344" s="269"/>
      <c r="W344" s="237"/>
      <c r="X344" s="269"/>
      <c r="Y344" s="269"/>
      <c r="Z344" s="237"/>
      <c r="AA344" s="233">
        <f t="shared" ref="AA344:AB344" si="143">SUM(C344,F344,I344,L344,O344,R344,U344,X344)</f>
        <v>0</v>
      </c>
      <c r="AB344" s="250">
        <f t="shared" si="143"/>
        <v>0</v>
      </c>
      <c r="AC344" s="237">
        <f>SUM(AA344:AB344)</f>
        <v>0</v>
      </c>
    </row>
    <row r="345" spans="1:29" ht="13.5" thickBot="1" x14ac:dyDescent="0.25">
      <c r="A345" s="287"/>
      <c r="B345" s="313"/>
      <c r="C345" s="287"/>
      <c r="D345" s="227"/>
      <c r="E345" s="371"/>
      <c r="F345" s="227"/>
      <c r="G345" s="227"/>
      <c r="H345" s="371"/>
      <c r="I345" s="227"/>
      <c r="J345" s="227"/>
      <c r="K345" s="371"/>
      <c r="L345" s="227"/>
      <c r="M345" s="227"/>
      <c r="N345" s="371"/>
      <c r="O345" s="227"/>
      <c r="P345" s="227"/>
      <c r="Q345" s="260"/>
      <c r="R345" s="374"/>
      <c r="S345" s="375"/>
      <c r="T345" s="376"/>
      <c r="U345" s="227"/>
      <c r="V345" s="227"/>
      <c r="W345" s="371"/>
      <c r="X345" s="227"/>
      <c r="Y345" s="227"/>
      <c r="Z345" s="371"/>
      <c r="AA345" s="227"/>
      <c r="AB345" s="227"/>
      <c r="AC345" s="313"/>
    </row>
    <row r="346" spans="1:29" ht="13.5" thickBot="1" x14ac:dyDescent="0.25">
      <c r="A346" s="328" t="s">
        <v>153</v>
      </c>
      <c r="B346" s="329"/>
      <c r="C346" s="330">
        <f>C307+C308+C310+C329+C333+C342+C344</f>
        <v>998</v>
      </c>
      <c r="D346" s="330">
        <f t="shared" ref="D346:AC346" si="144">D307+D308+D310+D329+D333+D342+D344</f>
        <v>387</v>
      </c>
      <c r="E346" s="331">
        <f t="shared" si="144"/>
        <v>1385</v>
      </c>
      <c r="F346" s="330">
        <f t="shared" si="144"/>
        <v>122</v>
      </c>
      <c r="G346" s="330">
        <f t="shared" si="144"/>
        <v>53</v>
      </c>
      <c r="H346" s="331">
        <f t="shared" si="144"/>
        <v>175</v>
      </c>
      <c r="I346" s="330">
        <f t="shared" si="144"/>
        <v>9</v>
      </c>
      <c r="J346" s="330">
        <f t="shared" si="144"/>
        <v>4</v>
      </c>
      <c r="K346" s="331">
        <f t="shared" si="144"/>
        <v>13</v>
      </c>
      <c r="L346" s="330">
        <f t="shared" si="144"/>
        <v>76</v>
      </c>
      <c r="M346" s="330">
        <f t="shared" si="144"/>
        <v>50</v>
      </c>
      <c r="N346" s="331">
        <f t="shared" si="144"/>
        <v>126</v>
      </c>
      <c r="O346" s="330">
        <f t="shared" si="144"/>
        <v>44</v>
      </c>
      <c r="P346" s="330">
        <f t="shared" si="144"/>
        <v>18</v>
      </c>
      <c r="Q346" s="331">
        <f t="shared" si="144"/>
        <v>62</v>
      </c>
      <c r="R346" s="330">
        <f t="shared" si="144"/>
        <v>3</v>
      </c>
      <c r="S346" s="330">
        <f t="shared" si="144"/>
        <v>2</v>
      </c>
      <c r="T346" s="331">
        <f t="shared" si="144"/>
        <v>5</v>
      </c>
      <c r="U346" s="330">
        <f t="shared" si="144"/>
        <v>26</v>
      </c>
      <c r="V346" s="330">
        <f t="shared" si="144"/>
        <v>8</v>
      </c>
      <c r="W346" s="331">
        <f t="shared" si="144"/>
        <v>34</v>
      </c>
      <c r="X346" s="330">
        <f t="shared" si="144"/>
        <v>44</v>
      </c>
      <c r="Y346" s="330">
        <f t="shared" si="144"/>
        <v>30</v>
      </c>
      <c r="Z346" s="331">
        <f t="shared" si="144"/>
        <v>74</v>
      </c>
      <c r="AA346" s="330">
        <f t="shared" si="144"/>
        <v>1322</v>
      </c>
      <c r="AB346" s="330">
        <f t="shared" si="144"/>
        <v>552</v>
      </c>
      <c r="AC346" s="331">
        <f t="shared" si="144"/>
        <v>1874</v>
      </c>
    </row>
    <row r="347" spans="1:29" ht="13.5" thickBot="1" x14ac:dyDescent="0.25">
      <c r="A347" s="227"/>
      <c r="B347" s="227"/>
      <c r="C347" s="227"/>
      <c r="D347" s="227"/>
      <c r="E347" s="272"/>
      <c r="F347" s="227"/>
      <c r="G347" s="227"/>
      <c r="H347" s="272"/>
      <c r="I347" s="227"/>
      <c r="J347" s="227"/>
      <c r="K347" s="272"/>
      <c r="L347" s="227"/>
      <c r="M347" s="227"/>
      <c r="N347" s="272"/>
      <c r="O347" s="227"/>
      <c r="P347" s="227"/>
      <c r="Q347" s="272"/>
      <c r="R347" s="227"/>
      <c r="S347" s="227"/>
      <c r="T347" s="227"/>
      <c r="U347" s="227"/>
      <c r="V347" s="227"/>
      <c r="W347" s="272"/>
      <c r="X347" s="227"/>
      <c r="Y347" s="227"/>
      <c r="Z347" s="272"/>
      <c r="AA347" s="227"/>
      <c r="AB347" s="227"/>
      <c r="AC347" s="227"/>
    </row>
    <row r="348" spans="1:29" ht="13.5" thickBot="1" x14ac:dyDescent="0.25">
      <c r="A348" s="527" t="s">
        <v>201</v>
      </c>
      <c r="B348" s="528"/>
      <c r="C348" s="528"/>
      <c r="D348" s="528"/>
      <c r="E348" s="528"/>
      <c r="F348" s="528"/>
      <c r="G348" s="528"/>
      <c r="H348" s="528"/>
      <c r="I348" s="528"/>
      <c r="J348" s="528"/>
      <c r="K348" s="528"/>
      <c r="L348" s="528"/>
      <c r="M348" s="528"/>
      <c r="N348" s="528"/>
      <c r="O348" s="528"/>
      <c r="P348" s="528"/>
      <c r="Q348" s="528"/>
      <c r="R348" s="528"/>
      <c r="S348" s="528"/>
      <c r="T348" s="528"/>
      <c r="U348" s="528"/>
      <c r="V348" s="528"/>
      <c r="W348" s="528"/>
      <c r="X348" s="528"/>
      <c r="Y348" s="528"/>
      <c r="Z348" s="528"/>
      <c r="AA348" s="528"/>
      <c r="AB348" s="528"/>
      <c r="AC348" s="529"/>
    </row>
    <row r="349" spans="1:29" ht="13.5" thickBot="1" x14ac:dyDescent="0.25">
      <c r="A349" s="261"/>
      <c r="B349" s="289"/>
      <c r="C349" s="261"/>
      <c r="D349" s="262"/>
      <c r="E349" s="271"/>
      <c r="F349" s="262"/>
      <c r="G349" s="262"/>
      <c r="H349" s="288"/>
      <c r="I349" s="261"/>
      <c r="J349" s="262"/>
      <c r="K349" s="271" t="str">
        <f>IF(I349+J349=0," ",I349+J349)</f>
        <v xml:space="preserve"> </v>
      </c>
      <c r="L349" s="261"/>
      <c r="M349" s="262"/>
      <c r="N349" s="288"/>
      <c r="O349" s="261"/>
      <c r="P349" s="262"/>
      <c r="Q349" s="271" t="str">
        <f>IF(O349+P349=0," ",O349+P349)</f>
        <v xml:space="preserve"> </v>
      </c>
      <c r="R349" s="262"/>
      <c r="S349" s="262"/>
      <c r="T349" s="262"/>
      <c r="U349" s="235"/>
      <c r="V349" s="236"/>
      <c r="W349" s="237" t="str">
        <f>IF(U349+V349=0," ",U349+V349)</f>
        <v xml:space="preserve"> </v>
      </c>
      <c r="X349" s="262"/>
      <c r="Y349" s="262"/>
      <c r="Z349" s="271" t="str">
        <f>IF(X349+Y349=0," ",X349+Y349)</f>
        <v xml:space="preserve"> </v>
      </c>
      <c r="AA349" s="235"/>
      <c r="AB349" s="239"/>
      <c r="AC349" s="240"/>
    </row>
    <row r="350" spans="1:29" ht="13.5" thickBot="1" x14ac:dyDescent="0.25">
      <c r="A350" s="301" t="s">
        <v>273</v>
      </c>
      <c r="B350" s="289">
        <v>7010</v>
      </c>
      <c r="C350" s="301">
        <v>16</v>
      </c>
      <c r="D350" s="288"/>
      <c r="E350" s="237">
        <v>16</v>
      </c>
      <c r="F350" s="288">
        <v>2</v>
      </c>
      <c r="G350" s="288"/>
      <c r="H350" s="237">
        <v>2</v>
      </c>
      <c r="I350" s="301"/>
      <c r="J350" s="288"/>
      <c r="K350" s="237"/>
      <c r="L350" s="301">
        <v>2</v>
      </c>
      <c r="M350" s="288"/>
      <c r="N350" s="237">
        <v>2</v>
      </c>
      <c r="O350" s="301"/>
      <c r="P350" s="288"/>
      <c r="Q350" s="237"/>
      <c r="R350" s="288">
        <v>1</v>
      </c>
      <c r="S350" s="288"/>
      <c r="T350" s="237">
        <v>1</v>
      </c>
      <c r="U350" s="249"/>
      <c r="V350" s="233"/>
      <c r="W350" s="237"/>
      <c r="X350" s="288"/>
      <c r="Y350" s="288"/>
      <c r="Z350" s="237"/>
      <c r="AA350" s="249">
        <f>C350+F350+I350+L350+O350+R350+U350+X350</f>
        <v>21</v>
      </c>
      <c r="AB350" s="250">
        <f>D350+G350+J350+M350+P350+S350+V350+Y350</f>
        <v>0</v>
      </c>
      <c r="AC350" s="237">
        <f>SUM(AA350:AB350)</f>
        <v>21</v>
      </c>
    </row>
    <row r="351" spans="1:29" ht="13.5" thickBot="1" x14ac:dyDescent="0.25">
      <c r="A351" s="261"/>
      <c r="B351" s="289"/>
      <c r="C351" s="261"/>
      <c r="D351" s="262"/>
      <c r="E351" s="271"/>
      <c r="F351" s="262"/>
      <c r="G351" s="262"/>
      <c r="H351" s="288"/>
      <c r="I351" s="261"/>
      <c r="J351" s="262"/>
      <c r="K351" s="271"/>
      <c r="L351" s="261"/>
      <c r="M351" s="262"/>
      <c r="N351" s="288"/>
      <c r="O351" s="261"/>
      <c r="P351" s="262"/>
      <c r="Q351" s="271"/>
      <c r="R351" s="262"/>
      <c r="S351" s="262"/>
      <c r="T351" s="262"/>
      <c r="U351" s="235"/>
      <c r="V351" s="236"/>
      <c r="W351" s="237"/>
      <c r="X351" s="262"/>
      <c r="Y351" s="262"/>
      <c r="Z351" s="271"/>
      <c r="AA351" s="235"/>
      <c r="AB351" s="239"/>
      <c r="AC351" s="240"/>
    </row>
    <row r="352" spans="1:29" ht="13.5" thickBot="1" x14ac:dyDescent="0.25">
      <c r="A352" s="249" t="s">
        <v>202</v>
      </c>
      <c r="B352" s="234">
        <v>7020</v>
      </c>
      <c r="C352" s="273">
        <v>369</v>
      </c>
      <c r="D352" s="259">
        <v>62</v>
      </c>
      <c r="E352" s="237">
        <v>431</v>
      </c>
      <c r="F352" s="259">
        <v>16</v>
      </c>
      <c r="G352" s="259">
        <v>3</v>
      </c>
      <c r="H352" s="237">
        <v>19</v>
      </c>
      <c r="I352" s="273">
        <v>4</v>
      </c>
      <c r="J352" s="259"/>
      <c r="K352" s="237">
        <v>4</v>
      </c>
      <c r="L352" s="249">
        <v>28</v>
      </c>
      <c r="M352" s="233">
        <v>10</v>
      </c>
      <c r="N352" s="237">
        <v>38</v>
      </c>
      <c r="O352" s="273">
        <v>10</v>
      </c>
      <c r="P352" s="259">
        <v>1</v>
      </c>
      <c r="Q352" s="237">
        <v>11</v>
      </c>
      <c r="R352" s="233"/>
      <c r="S352" s="233"/>
      <c r="T352" s="237"/>
      <c r="U352" s="273">
        <v>4</v>
      </c>
      <c r="V352" s="259"/>
      <c r="W352" s="237">
        <v>4</v>
      </c>
      <c r="X352" s="259">
        <v>11</v>
      </c>
      <c r="Y352" s="259">
        <v>4</v>
      </c>
      <c r="Z352" s="237">
        <v>15</v>
      </c>
      <c r="AA352" s="249">
        <f t="shared" ref="AA352:AB352" si="145">SUM(C352,F352,I352,L352,O352,R352,U352,X352)</f>
        <v>442</v>
      </c>
      <c r="AB352" s="233">
        <f t="shared" si="145"/>
        <v>80</v>
      </c>
      <c r="AC352" s="237">
        <f>SUM(AA352:AB352)</f>
        <v>522</v>
      </c>
    </row>
    <row r="353" spans="1:29" ht="13.5" thickBot="1" x14ac:dyDescent="0.25">
      <c r="U353" s="241"/>
      <c r="V353" s="246"/>
      <c r="W353" s="245"/>
      <c r="X353" s="246"/>
      <c r="AA353" s="241"/>
      <c r="AB353" s="267"/>
    </row>
    <row r="354" spans="1:29" ht="13.5" thickBot="1" x14ac:dyDescent="0.25">
      <c r="A354" s="249" t="s">
        <v>203</v>
      </c>
      <c r="B354" s="234">
        <v>7040</v>
      </c>
      <c r="C354" s="273">
        <v>84</v>
      </c>
      <c r="D354" s="259">
        <v>17</v>
      </c>
      <c r="E354" s="237">
        <v>101</v>
      </c>
      <c r="F354" s="259">
        <v>14</v>
      </c>
      <c r="G354" s="259">
        <v>1</v>
      </c>
      <c r="H354" s="237">
        <v>15</v>
      </c>
      <c r="I354" s="273">
        <v>1</v>
      </c>
      <c r="J354" s="259">
        <v>1</v>
      </c>
      <c r="K354" s="237">
        <v>2</v>
      </c>
      <c r="L354" s="249">
        <v>3</v>
      </c>
      <c r="M354" s="233"/>
      <c r="N354" s="237">
        <v>3</v>
      </c>
      <c r="O354" s="273">
        <v>4</v>
      </c>
      <c r="P354" s="259"/>
      <c r="Q354" s="237">
        <v>4</v>
      </c>
      <c r="R354" s="233"/>
      <c r="S354" s="233"/>
      <c r="T354" s="237"/>
      <c r="U354" s="273"/>
      <c r="V354" s="259"/>
      <c r="W354" s="237"/>
      <c r="X354" s="259">
        <v>11</v>
      </c>
      <c r="Y354" s="259"/>
      <c r="Z354" s="237">
        <v>11</v>
      </c>
      <c r="AA354" s="249">
        <f t="shared" ref="AA354:AB354" si="146">SUM(C354,F354,I354,L354,O354,R354,U354,X354)</f>
        <v>117</v>
      </c>
      <c r="AB354" s="233">
        <f t="shared" si="146"/>
        <v>19</v>
      </c>
      <c r="AC354" s="237">
        <f>SUM(AA354:AB354)</f>
        <v>136</v>
      </c>
    </row>
    <row r="355" spans="1:29" ht="13.5" thickBot="1" x14ac:dyDescent="0.25">
      <c r="U355" s="241"/>
      <c r="V355" s="246"/>
      <c r="W355" s="245"/>
      <c r="X355" s="246"/>
      <c r="AA355" s="241"/>
      <c r="AB355" s="267"/>
    </row>
    <row r="356" spans="1:29" ht="13.5" thickBot="1" x14ac:dyDescent="0.25">
      <c r="A356" s="249" t="s">
        <v>204</v>
      </c>
      <c r="B356" s="234">
        <v>7050</v>
      </c>
      <c r="C356" s="273">
        <v>111</v>
      </c>
      <c r="D356" s="259">
        <v>26</v>
      </c>
      <c r="E356" s="237">
        <v>137</v>
      </c>
      <c r="F356" s="259">
        <v>11</v>
      </c>
      <c r="G356" s="259">
        <v>2</v>
      </c>
      <c r="H356" s="237">
        <v>13</v>
      </c>
      <c r="I356" s="273"/>
      <c r="J356" s="259">
        <v>1</v>
      </c>
      <c r="K356" s="237">
        <v>1</v>
      </c>
      <c r="L356" s="249">
        <v>5</v>
      </c>
      <c r="M356" s="233">
        <v>5</v>
      </c>
      <c r="N356" s="237">
        <v>10</v>
      </c>
      <c r="O356" s="273">
        <v>6</v>
      </c>
      <c r="P356" s="259">
        <v>2</v>
      </c>
      <c r="Q356" s="237">
        <v>8</v>
      </c>
      <c r="R356" s="233"/>
      <c r="S356" s="233"/>
      <c r="T356" s="237"/>
      <c r="U356" s="273">
        <v>4</v>
      </c>
      <c r="V356" s="259"/>
      <c r="W356" s="237">
        <v>4</v>
      </c>
      <c r="X356" s="259"/>
      <c r="Y356" s="259">
        <v>3</v>
      </c>
      <c r="Z356" s="237">
        <v>3</v>
      </c>
      <c r="AA356" s="249">
        <f t="shared" ref="AA356:AB356" si="147">SUM(C356,F356,I356,L356,O356,R356,U356,X356)</f>
        <v>137</v>
      </c>
      <c r="AB356" s="233">
        <f t="shared" si="147"/>
        <v>39</v>
      </c>
      <c r="AC356" s="237">
        <f>SUM(AA356:AB356)</f>
        <v>176</v>
      </c>
    </row>
    <row r="357" spans="1:29" x14ac:dyDescent="0.2">
      <c r="U357" s="241"/>
      <c r="V357" s="246"/>
      <c r="W357" s="245"/>
      <c r="X357" s="246"/>
      <c r="AA357" s="364"/>
      <c r="AB357" s="366"/>
      <c r="AC357" s="367"/>
    </row>
    <row r="358" spans="1:29" x14ac:dyDescent="0.2">
      <c r="A358" s="251" t="s">
        <v>205</v>
      </c>
      <c r="B358" s="252">
        <v>7005</v>
      </c>
      <c r="C358" s="318">
        <v>203</v>
      </c>
      <c r="D358" s="227">
        <v>38</v>
      </c>
      <c r="E358" s="245">
        <v>241</v>
      </c>
      <c r="F358" s="227">
        <v>34</v>
      </c>
      <c r="G358" s="227">
        <v>10</v>
      </c>
      <c r="H358" s="245">
        <v>44</v>
      </c>
      <c r="I358" s="243">
        <v>1</v>
      </c>
      <c r="J358" s="244"/>
      <c r="K358" s="245">
        <v>1</v>
      </c>
      <c r="L358" s="241">
        <v>17</v>
      </c>
      <c r="M358" s="251">
        <v>4</v>
      </c>
      <c r="N358" s="245">
        <v>21</v>
      </c>
      <c r="O358" s="243">
        <v>14</v>
      </c>
      <c r="P358" s="244">
        <v>1</v>
      </c>
      <c r="Q358" s="245">
        <v>15</v>
      </c>
      <c r="T358" s="245"/>
      <c r="U358" s="243">
        <v>2</v>
      </c>
      <c r="V358" s="244">
        <v>1</v>
      </c>
      <c r="W358" s="245">
        <v>3</v>
      </c>
      <c r="X358" s="244">
        <v>12</v>
      </c>
      <c r="Y358" s="244">
        <v>6</v>
      </c>
      <c r="Z358" s="245">
        <v>18</v>
      </c>
      <c r="AA358" s="241">
        <f>SUM(C358,F358,I358,L358,O358,R358,U358,X358)</f>
        <v>283</v>
      </c>
      <c r="AB358" s="246">
        <f t="shared" ref="AB358:AB361" si="148">SUM(D358,G358,J358,M358,P358,S358,V358,Y358)</f>
        <v>60</v>
      </c>
      <c r="AC358" s="245">
        <f>SUM(AA358:AB358)</f>
        <v>343</v>
      </c>
    </row>
    <row r="359" spans="1:29" hidden="1" x14ac:dyDescent="0.2">
      <c r="A359" s="251" t="s">
        <v>206</v>
      </c>
      <c r="B359" s="252">
        <v>7002</v>
      </c>
      <c r="C359" s="318"/>
      <c r="D359" s="227"/>
      <c r="F359" s="227"/>
      <c r="G359" s="227"/>
      <c r="H359" s="245"/>
      <c r="I359" s="243"/>
      <c r="J359" s="244"/>
      <c r="N359" s="245"/>
      <c r="O359" s="243"/>
      <c r="P359" s="244"/>
      <c r="T359" s="245"/>
      <c r="U359" s="243"/>
      <c r="V359" s="244"/>
      <c r="W359" s="245"/>
      <c r="X359" s="244"/>
      <c r="Y359" s="244"/>
      <c r="AA359" s="241">
        <f t="shared" ref="AA359:AA361" si="149">SUM(C359,F359,I359,L359,O359,R359,U359,X359)</f>
        <v>0</v>
      </c>
      <c r="AB359" s="246">
        <f t="shared" si="148"/>
        <v>0</v>
      </c>
      <c r="AC359" s="245">
        <f t="shared" ref="AC359:AC361" si="150">SUM(AA359:AB359)</f>
        <v>0</v>
      </c>
    </row>
    <row r="360" spans="1:29" hidden="1" x14ac:dyDescent="0.2">
      <c r="A360" s="251" t="s">
        <v>207</v>
      </c>
      <c r="B360" s="252">
        <v>7001</v>
      </c>
      <c r="C360" s="318"/>
      <c r="D360" s="227"/>
      <c r="F360" s="227"/>
      <c r="G360" s="227"/>
      <c r="H360" s="245"/>
      <c r="I360" s="243"/>
      <c r="J360" s="244"/>
      <c r="N360" s="245"/>
      <c r="O360" s="243"/>
      <c r="P360" s="244"/>
      <c r="T360" s="245"/>
      <c r="U360" s="243"/>
      <c r="V360" s="244"/>
      <c r="W360" s="245"/>
      <c r="X360" s="244"/>
      <c r="Y360" s="244"/>
      <c r="AA360" s="241">
        <f t="shared" si="149"/>
        <v>0</v>
      </c>
      <c r="AB360" s="246">
        <f t="shared" si="148"/>
        <v>0</v>
      </c>
      <c r="AC360" s="245">
        <f t="shared" si="150"/>
        <v>0</v>
      </c>
    </row>
    <row r="361" spans="1:29" ht="13.5" thickBot="1" x14ac:dyDescent="0.25">
      <c r="A361" s="251" t="s">
        <v>208</v>
      </c>
      <c r="B361" s="252">
        <v>7008</v>
      </c>
      <c r="C361" s="332">
        <v>68</v>
      </c>
      <c r="D361" s="227">
        <v>13</v>
      </c>
      <c r="E361" s="245">
        <v>81</v>
      </c>
      <c r="F361" s="227">
        <v>11</v>
      </c>
      <c r="G361" s="319">
        <v>1</v>
      </c>
      <c r="H361" s="245">
        <v>12</v>
      </c>
      <c r="I361" s="243">
        <v>1</v>
      </c>
      <c r="J361" s="244"/>
      <c r="K361" s="245">
        <v>1</v>
      </c>
      <c r="L361" s="241">
        <v>13</v>
      </c>
      <c r="M361" s="251">
        <v>4</v>
      </c>
      <c r="N361" s="245">
        <v>17</v>
      </c>
      <c r="O361" s="243">
        <v>7</v>
      </c>
      <c r="P361" s="244">
        <v>2</v>
      </c>
      <c r="Q361" s="245">
        <v>9</v>
      </c>
      <c r="R361" s="246">
        <v>1</v>
      </c>
      <c r="S361" s="246">
        <v>1</v>
      </c>
      <c r="T361" s="245">
        <v>2</v>
      </c>
      <c r="U361" s="243">
        <v>2</v>
      </c>
      <c r="V361" s="244"/>
      <c r="W361" s="245">
        <v>2</v>
      </c>
      <c r="X361" s="244">
        <v>5</v>
      </c>
      <c r="Y361" s="244">
        <v>1</v>
      </c>
      <c r="Z361" s="245">
        <v>6</v>
      </c>
      <c r="AA361" s="241">
        <f t="shared" si="149"/>
        <v>108</v>
      </c>
      <c r="AB361" s="246">
        <f t="shared" si="148"/>
        <v>22</v>
      </c>
      <c r="AC361" s="245">
        <f t="shared" si="150"/>
        <v>130</v>
      </c>
    </row>
    <row r="362" spans="1:29" ht="13.5" thickBot="1" x14ac:dyDescent="0.25">
      <c r="A362" s="249" t="s">
        <v>197</v>
      </c>
      <c r="B362" s="234"/>
      <c r="C362" s="249">
        <f>SUBTOTAL(9,C358:C361)</f>
        <v>271</v>
      </c>
      <c r="D362" s="233">
        <f>SUBTOTAL(9,D358:D361)</f>
        <v>51</v>
      </c>
      <c r="E362" s="237">
        <f t="shared" ref="E362:AC362" si="151">SUBTOTAL(9,E358:E361)</f>
        <v>322</v>
      </c>
      <c r="F362" s="233">
        <f>SUBTOTAL(9,F358:F361)</f>
        <v>45</v>
      </c>
      <c r="G362" s="233">
        <f>SUBTOTAL(9,G358:G361)</f>
        <v>11</v>
      </c>
      <c r="H362" s="233">
        <f t="shared" si="151"/>
        <v>56</v>
      </c>
      <c r="I362" s="249">
        <f>SUBTOTAL(9,I358:I361)</f>
        <v>2</v>
      </c>
      <c r="J362" s="233">
        <f>SUBTOTAL(9,J358:J361)</f>
        <v>0</v>
      </c>
      <c r="K362" s="237">
        <f t="shared" si="151"/>
        <v>2</v>
      </c>
      <c r="L362" s="249">
        <f>SUBTOTAL(9,L358:L361)</f>
        <v>30</v>
      </c>
      <c r="M362" s="233">
        <f>SUBTOTAL(9,M358:M361)</f>
        <v>8</v>
      </c>
      <c r="N362" s="233">
        <f t="shared" si="151"/>
        <v>38</v>
      </c>
      <c r="O362" s="249">
        <f>SUBTOTAL(9,O358:O361)</f>
        <v>21</v>
      </c>
      <c r="P362" s="233">
        <f>SUBTOTAL(9,P358:P361)</f>
        <v>3</v>
      </c>
      <c r="Q362" s="237">
        <f t="shared" si="151"/>
        <v>24</v>
      </c>
      <c r="R362" s="249">
        <f>SUBTOTAL(9,R358:R361)</f>
        <v>1</v>
      </c>
      <c r="S362" s="233">
        <f>SUBTOTAL(9,S358:S361)</f>
        <v>1</v>
      </c>
      <c r="T362" s="237">
        <f t="shared" si="151"/>
        <v>2</v>
      </c>
      <c r="U362" s="249">
        <f>SUBTOTAL(9,U358:U361)</f>
        <v>4</v>
      </c>
      <c r="V362" s="233">
        <f>SUBTOTAL(9,V358:V361)</f>
        <v>1</v>
      </c>
      <c r="W362" s="237">
        <f t="shared" si="151"/>
        <v>5</v>
      </c>
      <c r="X362" s="233">
        <f t="shared" si="151"/>
        <v>17</v>
      </c>
      <c r="Y362" s="233">
        <f t="shared" si="151"/>
        <v>7</v>
      </c>
      <c r="Z362" s="237">
        <f t="shared" si="151"/>
        <v>24</v>
      </c>
      <c r="AA362" s="249">
        <f t="shared" si="151"/>
        <v>391</v>
      </c>
      <c r="AB362" s="250">
        <f t="shared" si="151"/>
        <v>82</v>
      </c>
      <c r="AC362" s="257">
        <f t="shared" si="151"/>
        <v>473</v>
      </c>
    </row>
    <row r="363" spans="1:29" ht="13.5" thickBot="1" x14ac:dyDescent="0.25">
      <c r="B363" s="333"/>
      <c r="C363" s="364"/>
      <c r="I363" s="246"/>
      <c r="L363" s="246"/>
      <c r="O363" s="235"/>
      <c r="U363" s="241"/>
      <c r="V363" s="246"/>
      <c r="W363" s="245"/>
      <c r="X363" s="246"/>
      <c r="AA363" s="241"/>
      <c r="AB363" s="267"/>
    </row>
    <row r="364" spans="1:29" ht="13.5" thickBot="1" x14ac:dyDescent="0.25">
      <c r="A364" s="334" t="s">
        <v>153</v>
      </c>
      <c r="B364" s="335"/>
      <c r="C364" s="336">
        <f>C352+C354+C356+C362+C350</f>
        <v>851</v>
      </c>
      <c r="D364" s="337">
        <f t="shared" ref="D364:AC364" si="152">D352+D354+D356+D362+D350</f>
        <v>156</v>
      </c>
      <c r="E364" s="338">
        <f t="shared" si="152"/>
        <v>1007</v>
      </c>
      <c r="F364" s="337">
        <f t="shared" si="152"/>
        <v>88</v>
      </c>
      <c r="G364" s="337">
        <f t="shared" si="152"/>
        <v>17</v>
      </c>
      <c r="H364" s="338">
        <f t="shared" si="152"/>
        <v>105</v>
      </c>
      <c r="I364" s="337">
        <f t="shared" si="152"/>
        <v>7</v>
      </c>
      <c r="J364" s="337">
        <f t="shared" si="152"/>
        <v>2</v>
      </c>
      <c r="K364" s="338">
        <f t="shared" si="152"/>
        <v>9</v>
      </c>
      <c r="L364" s="337">
        <f t="shared" si="152"/>
        <v>68</v>
      </c>
      <c r="M364" s="337">
        <f t="shared" si="152"/>
        <v>23</v>
      </c>
      <c r="N364" s="338">
        <f t="shared" si="152"/>
        <v>91</v>
      </c>
      <c r="O364" s="337">
        <f t="shared" si="152"/>
        <v>41</v>
      </c>
      <c r="P364" s="337">
        <f t="shared" si="152"/>
        <v>6</v>
      </c>
      <c r="Q364" s="338">
        <f t="shared" si="152"/>
        <v>47</v>
      </c>
      <c r="R364" s="337">
        <f t="shared" si="152"/>
        <v>2</v>
      </c>
      <c r="S364" s="337">
        <f t="shared" si="152"/>
        <v>1</v>
      </c>
      <c r="T364" s="338">
        <f t="shared" si="152"/>
        <v>3</v>
      </c>
      <c r="U364" s="336">
        <f t="shared" si="152"/>
        <v>12</v>
      </c>
      <c r="V364" s="337">
        <f t="shared" si="152"/>
        <v>1</v>
      </c>
      <c r="W364" s="338">
        <f t="shared" si="152"/>
        <v>13</v>
      </c>
      <c r="X364" s="337">
        <f t="shared" si="152"/>
        <v>39</v>
      </c>
      <c r="Y364" s="337">
        <f t="shared" si="152"/>
        <v>14</v>
      </c>
      <c r="Z364" s="338">
        <f t="shared" si="152"/>
        <v>53</v>
      </c>
      <c r="AA364" s="336">
        <f t="shared" si="152"/>
        <v>1108</v>
      </c>
      <c r="AB364" s="337">
        <f t="shared" si="152"/>
        <v>220</v>
      </c>
      <c r="AC364" s="338">
        <f t="shared" si="152"/>
        <v>1328</v>
      </c>
    </row>
    <row r="365" spans="1:29" ht="13.5" thickBot="1" x14ac:dyDescent="0.25">
      <c r="A365" s="227"/>
      <c r="B365" s="227"/>
      <c r="C365" s="227"/>
      <c r="D365" s="227"/>
      <c r="E365" s="272"/>
      <c r="F365" s="227"/>
      <c r="G365" s="227"/>
      <c r="H365" s="272"/>
      <c r="I365" s="227"/>
      <c r="J365" s="227"/>
      <c r="K365" s="272"/>
      <c r="L365" s="227"/>
      <c r="M365" s="227"/>
      <c r="N365" s="272"/>
      <c r="O365" s="227"/>
      <c r="P365" s="227"/>
      <c r="Q365" s="272"/>
      <c r="R365" s="227"/>
      <c r="S365" s="227"/>
      <c r="T365" s="227"/>
      <c r="U365" s="227"/>
      <c r="V365" s="227"/>
      <c r="W365" s="272"/>
      <c r="X365" s="227"/>
      <c r="Y365" s="227"/>
      <c r="Z365" s="272"/>
      <c r="AA365" s="227"/>
      <c r="AB365" s="227"/>
      <c r="AC365" s="313"/>
    </row>
    <row r="366" spans="1:29" ht="13.5" thickBot="1" x14ac:dyDescent="0.25">
      <c r="A366" s="233" t="s">
        <v>209</v>
      </c>
      <c r="B366" s="234"/>
      <c r="C366" s="249"/>
      <c r="D366" s="233"/>
      <c r="E366" s="237" t="str">
        <f>IF(C366+D366=0," ",C366+D366)</f>
        <v xml:space="preserve"> </v>
      </c>
      <c r="F366" s="233"/>
      <c r="G366" s="233"/>
      <c r="H366" s="233" t="str">
        <f>IF(F366+G366=0," ",F366+G366)</f>
        <v xml:space="preserve"> </v>
      </c>
      <c r="I366" s="249"/>
      <c r="J366" s="233"/>
      <c r="K366" s="237" t="str">
        <f>IF(I366+J366=0," ",I366+J366)</f>
        <v xml:space="preserve"> </v>
      </c>
      <c r="L366" s="249"/>
      <c r="M366" s="233"/>
      <c r="N366" s="233" t="str">
        <f>IF(L366+M366=0," ",L366+M366)</f>
        <v xml:space="preserve"> </v>
      </c>
      <c r="O366" s="249"/>
      <c r="P366" s="233"/>
      <c r="Q366" s="237" t="str">
        <f>IF(O366+P366=0," ",O366+P366)</f>
        <v xml:space="preserve"> </v>
      </c>
      <c r="R366" s="233"/>
      <c r="S366" s="233"/>
      <c r="T366" s="233"/>
      <c r="U366" s="249"/>
      <c r="V366" s="233"/>
      <c r="W366" s="237" t="str">
        <f>IF(U366+V366=0," ",U366+V366)</f>
        <v xml:space="preserve"> </v>
      </c>
      <c r="X366" s="233"/>
      <c r="Y366" s="233"/>
      <c r="Z366" s="237" t="str">
        <f>IF(X366+Y366=0," ",X366+Y366)</f>
        <v xml:space="preserve"> </v>
      </c>
      <c r="AA366" s="249"/>
      <c r="AB366" s="250"/>
      <c r="AC366" s="257"/>
    </row>
    <row r="367" spans="1:29" hidden="1" x14ac:dyDescent="0.2">
      <c r="A367" s="251" t="s">
        <v>210</v>
      </c>
      <c r="B367" s="252">
        <v>7505</v>
      </c>
      <c r="C367" s="243"/>
      <c r="D367" s="244"/>
      <c r="F367" s="253"/>
      <c r="G367" s="253"/>
      <c r="H367" s="245"/>
      <c r="I367" s="243"/>
      <c r="J367" s="244"/>
      <c r="N367" s="245"/>
      <c r="O367" s="243"/>
      <c r="P367" s="244"/>
      <c r="T367" s="245"/>
      <c r="U367" s="243"/>
      <c r="V367" s="244"/>
      <c r="W367" s="245"/>
      <c r="X367" s="244"/>
      <c r="Y367" s="244"/>
      <c r="AA367" s="241">
        <f t="shared" ref="AA367:AB369" si="153">SUM(C367,F367,I367,L367,O367,R367,U367,X367)</f>
        <v>0</v>
      </c>
      <c r="AB367" s="246">
        <f t="shared" si="153"/>
        <v>0</v>
      </c>
      <c r="AC367" s="245">
        <f>SUM(AA367:AB367)</f>
        <v>0</v>
      </c>
    </row>
    <row r="368" spans="1:29" x14ac:dyDescent="0.2">
      <c r="A368" s="251" t="s">
        <v>211</v>
      </c>
      <c r="B368" s="252">
        <v>7600</v>
      </c>
      <c r="C368" s="243">
        <v>29</v>
      </c>
      <c r="D368" s="244">
        <v>22</v>
      </c>
      <c r="E368" s="245">
        <v>51</v>
      </c>
      <c r="F368" s="253">
        <v>8</v>
      </c>
      <c r="G368" s="253">
        <v>3</v>
      </c>
      <c r="H368" s="245">
        <v>11</v>
      </c>
      <c r="I368" s="243"/>
      <c r="J368" s="244">
        <v>1</v>
      </c>
      <c r="K368" s="245">
        <v>1</v>
      </c>
      <c r="L368" s="241">
        <v>3</v>
      </c>
      <c r="M368" s="251">
        <v>2</v>
      </c>
      <c r="N368" s="245">
        <v>5</v>
      </c>
      <c r="O368" s="243"/>
      <c r="P368" s="244">
        <v>2</v>
      </c>
      <c r="Q368" s="245">
        <v>2</v>
      </c>
      <c r="T368" s="245"/>
      <c r="U368" s="243">
        <v>1</v>
      </c>
      <c r="V368" s="244">
        <v>4</v>
      </c>
      <c r="W368" s="245">
        <v>5</v>
      </c>
      <c r="X368" s="244">
        <v>1</v>
      </c>
      <c r="Y368" s="244">
        <v>2</v>
      </c>
      <c r="Z368" s="245">
        <v>3</v>
      </c>
      <c r="AA368" s="241">
        <f t="shared" si="153"/>
        <v>42</v>
      </c>
      <c r="AB368" s="246">
        <f t="shared" si="153"/>
        <v>36</v>
      </c>
      <c r="AC368" s="245">
        <f>SUM(AA368:AB368)</f>
        <v>78</v>
      </c>
    </row>
    <row r="369" spans="1:29" ht="13.5" thickBot="1" x14ac:dyDescent="0.25">
      <c r="A369" s="251" t="s">
        <v>212</v>
      </c>
      <c r="B369" s="252" t="s">
        <v>403</v>
      </c>
      <c r="C369" s="243">
        <v>102</v>
      </c>
      <c r="D369" s="244">
        <v>47</v>
      </c>
      <c r="E369" s="245">
        <v>149</v>
      </c>
      <c r="F369" s="253">
        <v>23</v>
      </c>
      <c r="G369" s="253">
        <v>12</v>
      </c>
      <c r="H369" s="245">
        <v>35</v>
      </c>
      <c r="I369" s="243">
        <v>3</v>
      </c>
      <c r="J369" s="244">
        <v>1</v>
      </c>
      <c r="K369" s="245">
        <v>4</v>
      </c>
      <c r="L369" s="241">
        <v>2</v>
      </c>
      <c r="M369" s="251">
        <v>5</v>
      </c>
      <c r="N369" s="245">
        <v>7</v>
      </c>
      <c r="O369" s="243">
        <v>4</v>
      </c>
      <c r="P369" s="244">
        <v>4</v>
      </c>
      <c r="Q369" s="245">
        <v>8</v>
      </c>
      <c r="T369" s="245"/>
      <c r="U369" s="243">
        <v>5</v>
      </c>
      <c r="V369" s="244"/>
      <c r="W369" s="245">
        <v>5</v>
      </c>
      <c r="X369" s="244">
        <v>9</v>
      </c>
      <c r="Y369" s="244">
        <v>5</v>
      </c>
      <c r="Z369" s="245">
        <v>14</v>
      </c>
      <c r="AA369" s="241">
        <f t="shared" si="153"/>
        <v>148</v>
      </c>
      <c r="AB369" s="246">
        <f t="shared" si="153"/>
        <v>74</v>
      </c>
      <c r="AC369" s="245">
        <f>SUM(AA369:AB369)</f>
        <v>222</v>
      </c>
    </row>
    <row r="370" spans="1:29" ht="13.5" thickBot="1" x14ac:dyDescent="0.25">
      <c r="A370" s="249" t="s">
        <v>213</v>
      </c>
      <c r="B370" s="234"/>
      <c r="C370" s="249">
        <f>SUBTOTAL(9,C367:C369)</f>
        <v>131</v>
      </c>
      <c r="D370" s="233">
        <f t="shared" ref="D370:Z370" si="154">SUBTOTAL(9,D367:D369)</f>
        <v>69</v>
      </c>
      <c r="E370" s="237">
        <f t="shared" si="154"/>
        <v>200</v>
      </c>
      <c r="F370" s="233">
        <f>SUBTOTAL(9,F367:F369)</f>
        <v>31</v>
      </c>
      <c r="G370" s="233">
        <f>SUBTOTAL(9,G367:G369)</f>
        <v>15</v>
      </c>
      <c r="H370" s="237">
        <f>SUBTOTAL(9,H367:H369)</f>
        <v>46</v>
      </c>
      <c r="I370" s="249">
        <f t="shared" si="154"/>
        <v>3</v>
      </c>
      <c r="J370" s="233">
        <f t="shared" si="154"/>
        <v>2</v>
      </c>
      <c r="K370" s="237">
        <f t="shared" si="154"/>
        <v>5</v>
      </c>
      <c r="L370" s="249">
        <f t="shared" si="154"/>
        <v>5</v>
      </c>
      <c r="M370" s="233">
        <f t="shared" si="154"/>
        <v>7</v>
      </c>
      <c r="N370" s="237">
        <f t="shared" si="154"/>
        <v>12</v>
      </c>
      <c r="O370" s="249">
        <f t="shared" si="154"/>
        <v>4</v>
      </c>
      <c r="P370" s="233">
        <f t="shared" si="154"/>
        <v>6</v>
      </c>
      <c r="Q370" s="237">
        <f t="shared" si="154"/>
        <v>10</v>
      </c>
      <c r="R370" s="249">
        <f t="shared" si="154"/>
        <v>0</v>
      </c>
      <c r="S370" s="233">
        <f t="shared" si="154"/>
        <v>0</v>
      </c>
      <c r="T370" s="237">
        <f t="shared" si="154"/>
        <v>0</v>
      </c>
      <c r="U370" s="249">
        <f t="shared" si="154"/>
        <v>6</v>
      </c>
      <c r="V370" s="233">
        <f t="shared" si="154"/>
        <v>4</v>
      </c>
      <c r="W370" s="237">
        <f t="shared" si="154"/>
        <v>10</v>
      </c>
      <c r="X370" s="233">
        <f t="shared" si="154"/>
        <v>10</v>
      </c>
      <c r="Y370" s="233">
        <f t="shared" si="154"/>
        <v>7</v>
      </c>
      <c r="Z370" s="237">
        <f t="shared" si="154"/>
        <v>17</v>
      </c>
      <c r="AA370" s="249">
        <f>C370+F370+I370+L370+O370+U370+X370</f>
        <v>190</v>
      </c>
      <c r="AB370" s="250">
        <f>D370+G370+J370+M370+P370+V370+Y370</f>
        <v>110</v>
      </c>
      <c r="AC370" s="257">
        <f>SUBTOTAL(9,AC367:AC369)</f>
        <v>300</v>
      </c>
    </row>
    <row r="371" spans="1:29" ht="13.5" thickBot="1" x14ac:dyDescent="0.25">
      <c r="E371" s="245" t="str">
        <f>IF(C371+D371=0," ",C371+D371)</f>
        <v xml:space="preserve"> </v>
      </c>
      <c r="H371" s="274" t="str">
        <f>IF(F371+G371=0," ",F371+G371)</f>
        <v xml:space="preserve"> </v>
      </c>
      <c r="K371" s="245" t="str">
        <f>IF(I371+J371=0," ",I371+J371)</f>
        <v xml:space="preserve"> </v>
      </c>
      <c r="N371" s="274" t="str">
        <f>IF(L371+M371=0," ",L371+M371)</f>
        <v xml:space="preserve"> </v>
      </c>
      <c r="Q371" s="245" t="str">
        <f>IF(O371+P371=0," ",O371+P371)</f>
        <v xml:space="preserve"> </v>
      </c>
      <c r="U371" s="241"/>
      <c r="V371" s="246"/>
      <c r="W371" s="245" t="str">
        <f>IF(U371+V371=0," ",U371+V371)</f>
        <v xml:space="preserve"> </v>
      </c>
      <c r="X371" s="246"/>
      <c r="Z371" s="245" t="str">
        <f>IF(X371+Y371=0," ",X371+Y371)</f>
        <v xml:space="preserve"> </v>
      </c>
      <c r="AA371" s="241"/>
      <c r="AB371" s="267"/>
    </row>
    <row r="372" spans="1:29" ht="13.5" thickBot="1" x14ac:dyDescent="0.25">
      <c r="A372" s="249" t="s">
        <v>214</v>
      </c>
      <c r="B372" s="234"/>
      <c r="C372" s="249"/>
      <c r="D372" s="233"/>
      <c r="E372" s="237" t="str">
        <f>IF(C372+D372=0," ",C372+D372)</f>
        <v xml:space="preserve"> </v>
      </c>
      <c r="F372" s="233"/>
      <c r="G372" s="233"/>
      <c r="H372" s="233" t="str">
        <f>IF(F372+G372=0," ",F372+G372)</f>
        <v xml:space="preserve"> </v>
      </c>
      <c r="I372" s="249"/>
      <c r="J372" s="233"/>
      <c r="K372" s="237" t="str">
        <f>IF(I372+J372=0," ",I372+J372)</f>
        <v xml:space="preserve"> </v>
      </c>
      <c r="L372" s="249"/>
      <c r="M372" s="233"/>
      <c r="N372" s="233" t="str">
        <f>IF(L372+M372=0," ",L372+M372)</f>
        <v xml:space="preserve"> </v>
      </c>
      <c r="O372" s="249"/>
      <c r="P372" s="233"/>
      <c r="Q372" s="237" t="str">
        <f>IF(O372+P372=0," ",O372+P372)</f>
        <v xml:space="preserve"> </v>
      </c>
      <c r="R372" s="233"/>
      <c r="S372" s="233"/>
      <c r="T372" s="233"/>
      <c r="U372" s="249"/>
      <c r="V372" s="233"/>
      <c r="W372" s="237" t="str">
        <f>IF(U372+V372=0," ",U372+V372)</f>
        <v xml:space="preserve"> </v>
      </c>
      <c r="X372" s="233"/>
      <c r="Y372" s="233"/>
      <c r="Z372" s="237" t="str">
        <f>IF(X372+Y372=0," ",X372+Y372)</f>
        <v xml:space="preserve"> </v>
      </c>
      <c r="AA372" s="249"/>
      <c r="AB372" s="250"/>
      <c r="AC372" s="257"/>
    </row>
    <row r="373" spans="1:29" x14ac:dyDescent="0.2">
      <c r="A373" s="251" t="s">
        <v>215</v>
      </c>
      <c r="B373" s="264" t="s">
        <v>358</v>
      </c>
      <c r="C373" s="243">
        <v>105</v>
      </c>
      <c r="D373" s="244">
        <v>72</v>
      </c>
      <c r="E373" s="245">
        <v>177</v>
      </c>
      <c r="F373" s="253">
        <v>11</v>
      </c>
      <c r="G373" s="253">
        <v>3</v>
      </c>
      <c r="H373" s="245">
        <v>14</v>
      </c>
      <c r="I373" s="243">
        <v>2</v>
      </c>
      <c r="J373" s="244"/>
      <c r="K373" s="245">
        <v>2</v>
      </c>
      <c r="L373" s="241">
        <v>20</v>
      </c>
      <c r="M373" s="251">
        <v>11</v>
      </c>
      <c r="N373" s="245">
        <v>31</v>
      </c>
      <c r="O373" s="243">
        <v>4</v>
      </c>
      <c r="P373" s="244"/>
      <c r="Q373" s="245">
        <v>4</v>
      </c>
      <c r="T373" s="245"/>
      <c r="U373" s="243">
        <v>13</v>
      </c>
      <c r="V373" s="244">
        <v>12</v>
      </c>
      <c r="W373" s="245">
        <v>25</v>
      </c>
      <c r="X373" s="244">
        <v>32</v>
      </c>
      <c r="Y373" s="244">
        <v>36</v>
      </c>
      <c r="Z373" s="245">
        <v>68</v>
      </c>
      <c r="AA373" s="241">
        <f t="shared" ref="AA373:AB376" si="155">SUM(C373,F373,I373,L373,O373,R373,U373,X373)</f>
        <v>187</v>
      </c>
      <c r="AB373" s="246">
        <f t="shared" si="155"/>
        <v>134</v>
      </c>
      <c r="AC373" s="245">
        <f>SUM(AA373:AB373)</f>
        <v>321</v>
      </c>
    </row>
    <row r="374" spans="1:29" hidden="1" x14ac:dyDescent="0.2">
      <c r="A374" s="251" t="s">
        <v>216</v>
      </c>
      <c r="B374" s="264" t="s">
        <v>359</v>
      </c>
      <c r="C374" s="243"/>
      <c r="D374" s="244"/>
      <c r="F374" s="253"/>
      <c r="G374" s="253"/>
      <c r="H374" s="245"/>
      <c r="I374" s="243"/>
      <c r="J374" s="244"/>
      <c r="N374" s="245"/>
      <c r="O374" s="243"/>
      <c r="P374" s="244"/>
      <c r="T374" s="245"/>
      <c r="U374" s="243"/>
      <c r="V374" s="244"/>
      <c r="W374" s="245"/>
      <c r="X374" s="244"/>
      <c r="Y374" s="244"/>
      <c r="AA374" s="241">
        <f t="shared" ref="AA374:AB375" si="156">C374+F374+I374+L374+O374+R374+U374+X374</f>
        <v>0</v>
      </c>
      <c r="AB374" s="246">
        <f t="shared" si="156"/>
        <v>0</v>
      </c>
      <c r="AC374" s="245">
        <f t="shared" ref="AC374:AC377" si="157">SUM(AA374:AB374)</f>
        <v>0</v>
      </c>
    </row>
    <row r="375" spans="1:29" x14ac:dyDescent="0.2">
      <c r="A375" s="251" t="s">
        <v>217</v>
      </c>
      <c r="B375" s="264" t="s">
        <v>360</v>
      </c>
      <c r="C375" s="243">
        <v>3</v>
      </c>
      <c r="D375" s="244">
        <v>2</v>
      </c>
      <c r="E375" s="245">
        <v>5</v>
      </c>
      <c r="F375" s="253"/>
      <c r="G375" s="253"/>
      <c r="H375" s="245"/>
      <c r="I375" s="243"/>
      <c r="J375" s="244"/>
      <c r="N375" s="245"/>
      <c r="O375" s="243"/>
      <c r="P375" s="244"/>
      <c r="T375" s="245"/>
      <c r="U375" s="243"/>
      <c r="V375" s="244"/>
      <c r="W375" s="245"/>
      <c r="X375" s="244"/>
      <c r="Y375" s="244"/>
      <c r="AA375" s="241">
        <f t="shared" si="156"/>
        <v>3</v>
      </c>
      <c r="AB375" s="246">
        <f t="shared" si="156"/>
        <v>2</v>
      </c>
      <c r="AC375" s="245">
        <f t="shared" si="157"/>
        <v>5</v>
      </c>
    </row>
    <row r="376" spans="1:29" x14ac:dyDescent="0.2">
      <c r="A376" s="251" t="s">
        <v>218</v>
      </c>
      <c r="B376" s="252">
        <v>7500</v>
      </c>
      <c r="C376" s="243">
        <v>134</v>
      </c>
      <c r="D376" s="244">
        <v>74</v>
      </c>
      <c r="E376" s="245">
        <v>208</v>
      </c>
      <c r="F376" s="253">
        <v>17</v>
      </c>
      <c r="G376" s="253">
        <v>8</v>
      </c>
      <c r="H376" s="245">
        <v>25</v>
      </c>
      <c r="I376" s="243"/>
      <c r="J376" s="244">
        <v>2</v>
      </c>
      <c r="K376" s="245">
        <v>2</v>
      </c>
      <c r="L376" s="241">
        <v>10</v>
      </c>
      <c r="M376" s="251">
        <v>3</v>
      </c>
      <c r="N376" s="245">
        <v>13</v>
      </c>
      <c r="O376" s="243">
        <v>11</v>
      </c>
      <c r="P376" s="244">
        <v>5</v>
      </c>
      <c r="Q376" s="245">
        <v>16</v>
      </c>
      <c r="R376" s="246">
        <v>1</v>
      </c>
      <c r="T376" s="245">
        <v>1</v>
      </c>
      <c r="U376" s="243">
        <v>1</v>
      </c>
      <c r="V376" s="244"/>
      <c r="W376" s="245">
        <v>1</v>
      </c>
      <c r="X376" s="244">
        <v>10</v>
      </c>
      <c r="Y376" s="244">
        <v>4</v>
      </c>
      <c r="Z376" s="245">
        <v>14</v>
      </c>
      <c r="AA376" s="241">
        <f t="shared" si="155"/>
        <v>184</v>
      </c>
      <c r="AB376" s="246">
        <f t="shared" si="155"/>
        <v>96</v>
      </c>
      <c r="AC376" s="245">
        <f t="shared" si="157"/>
        <v>280</v>
      </c>
    </row>
    <row r="377" spans="1:29" ht="13.5" thickBot="1" x14ac:dyDescent="0.25">
      <c r="A377" s="251" t="s">
        <v>274</v>
      </c>
      <c r="B377" s="252">
        <v>7501</v>
      </c>
      <c r="C377" s="243">
        <v>80</v>
      </c>
      <c r="D377" s="244">
        <v>10</v>
      </c>
      <c r="E377" s="245">
        <v>90</v>
      </c>
      <c r="F377" s="253">
        <v>38</v>
      </c>
      <c r="G377" s="253">
        <v>7</v>
      </c>
      <c r="H377" s="245">
        <v>45</v>
      </c>
      <c r="I377" s="243">
        <v>2</v>
      </c>
      <c r="J377" s="244"/>
      <c r="K377" s="245">
        <v>2</v>
      </c>
      <c r="L377" s="241">
        <v>7</v>
      </c>
      <c r="M377" s="251">
        <v>1</v>
      </c>
      <c r="N377" s="245">
        <v>8</v>
      </c>
      <c r="O377" s="243">
        <v>12</v>
      </c>
      <c r="P377" s="244">
        <v>2</v>
      </c>
      <c r="Q377" s="245">
        <v>14</v>
      </c>
      <c r="T377" s="245"/>
      <c r="U377" s="243">
        <v>1</v>
      </c>
      <c r="V377" s="244"/>
      <c r="W377" s="245">
        <v>1</v>
      </c>
      <c r="X377" s="244">
        <v>4</v>
      </c>
      <c r="Y377" s="244">
        <v>2</v>
      </c>
      <c r="Z377" s="245">
        <v>6</v>
      </c>
      <c r="AA377" s="241">
        <f>C377+F377+I377+L377+O377+R377+U377+X377</f>
        <v>144</v>
      </c>
      <c r="AB377" s="246">
        <f>D377+G377+J377+M377+P377+S377+V377+Y377</f>
        <v>22</v>
      </c>
      <c r="AC377" s="245">
        <f t="shared" si="157"/>
        <v>166</v>
      </c>
    </row>
    <row r="378" spans="1:29" ht="13.5" thickBot="1" x14ac:dyDescent="0.25">
      <c r="A378" s="249" t="s">
        <v>219</v>
      </c>
      <c r="B378" s="234"/>
      <c r="C378" s="249">
        <f>SUBTOTAL(9,C373:C377)</f>
        <v>322</v>
      </c>
      <c r="D378" s="233">
        <f t="shared" ref="D378:AB378" si="158">SUBTOTAL(9,D373:D377)</f>
        <v>158</v>
      </c>
      <c r="E378" s="237">
        <f t="shared" si="158"/>
        <v>480</v>
      </c>
      <c r="F378" s="233">
        <f t="shared" si="158"/>
        <v>66</v>
      </c>
      <c r="G378" s="233">
        <f t="shared" si="158"/>
        <v>18</v>
      </c>
      <c r="H378" s="237">
        <f t="shared" si="158"/>
        <v>84</v>
      </c>
      <c r="I378" s="249">
        <f t="shared" si="158"/>
        <v>4</v>
      </c>
      <c r="J378" s="233">
        <f t="shared" si="158"/>
        <v>2</v>
      </c>
      <c r="K378" s="237">
        <f t="shared" si="158"/>
        <v>6</v>
      </c>
      <c r="L378" s="249">
        <f t="shared" si="158"/>
        <v>37</v>
      </c>
      <c r="M378" s="233">
        <f t="shared" si="158"/>
        <v>15</v>
      </c>
      <c r="N378" s="237">
        <f t="shared" si="158"/>
        <v>52</v>
      </c>
      <c r="O378" s="249">
        <f t="shared" si="158"/>
        <v>27</v>
      </c>
      <c r="P378" s="233">
        <f t="shared" si="158"/>
        <v>7</v>
      </c>
      <c r="Q378" s="237">
        <f t="shared" si="158"/>
        <v>34</v>
      </c>
      <c r="R378" s="233">
        <f t="shared" si="158"/>
        <v>1</v>
      </c>
      <c r="S378" s="233">
        <f t="shared" si="158"/>
        <v>0</v>
      </c>
      <c r="T378" s="233">
        <f t="shared" si="158"/>
        <v>1</v>
      </c>
      <c r="U378" s="249">
        <f t="shared" si="158"/>
        <v>15</v>
      </c>
      <c r="V378" s="233">
        <f t="shared" si="158"/>
        <v>12</v>
      </c>
      <c r="W378" s="237">
        <f t="shared" si="158"/>
        <v>27</v>
      </c>
      <c r="X378" s="233">
        <f t="shared" si="158"/>
        <v>46</v>
      </c>
      <c r="Y378" s="233">
        <f t="shared" si="158"/>
        <v>42</v>
      </c>
      <c r="Z378" s="237">
        <f t="shared" si="158"/>
        <v>88</v>
      </c>
      <c r="AA378" s="249">
        <f t="shared" si="158"/>
        <v>518</v>
      </c>
      <c r="AB378" s="250">
        <f t="shared" si="158"/>
        <v>254</v>
      </c>
      <c r="AC378" s="257">
        <f>SUBTOTAL(9,AC373:AC377)</f>
        <v>772</v>
      </c>
    </row>
    <row r="379" spans="1:29" ht="13.5" thickBot="1" x14ac:dyDescent="0.25">
      <c r="E379" s="245" t="str">
        <f>IF(C379+D379=0," ",C379+D379)</f>
        <v xml:space="preserve"> </v>
      </c>
      <c r="H379" s="274" t="str">
        <f>IF(F379+G379=0," ",F379+G379)</f>
        <v xml:space="preserve"> </v>
      </c>
      <c r="K379" s="245" t="str">
        <f>IF(I379+J379=0," ",I379+J379)</f>
        <v xml:space="preserve"> </v>
      </c>
      <c r="N379" s="274" t="str">
        <f>IF(L379+M379=0," ",L379+M379)</f>
        <v xml:space="preserve"> </v>
      </c>
      <c r="Q379" s="245" t="str">
        <f>IF(O379+P379=0," ",O379+P379)</f>
        <v xml:space="preserve"> </v>
      </c>
      <c r="U379" s="241"/>
      <c r="V379" s="246"/>
      <c r="W379" s="245" t="str">
        <f>IF(U379+V379=0," ",U379+V379)</f>
        <v xml:space="preserve"> </v>
      </c>
      <c r="X379" s="246"/>
      <c r="Z379" s="245" t="str">
        <f>IF(X379+Y379=0," ",X379+Y379)</f>
        <v xml:space="preserve"> </v>
      </c>
      <c r="AA379" s="261"/>
      <c r="AB379" s="339"/>
      <c r="AC379" s="340"/>
    </row>
    <row r="380" spans="1:29" ht="13.5" thickBot="1" x14ac:dyDescent="0.25">
      <c r="A380" s="341" t="s">
        <v>220</v>
      </c>
      <c r="B380" s="342"/>
      <c r="C380" s="341">
        <f t="shared" ref="C380:AC380" si="159">C378+C370+C364+C346+C303+C272+C250+C212</f>
        <v>6527</v>
      </c>
      <c r="D380" s="343">
        <f t="shared" si="159"/>
        <v>5086</v>
      </c>
      <c r="E380" s="344">
        <f t="shared" si="159"/>
        <v>11613</v>
      </c>
      <c r="F380" s="341">
        <f t="shared" si="159"/>
        <v>931</v>
      </c>
      <c r="G380" s="343">
        <f t="shared" si="159"/>
        <v>491</v>
      </c>
      <c r="H380" s="344">
        <f t="shared" si="159"/>
        <v>1421</v>
      </c>
      <c r="I380" s="341">
        <f t="shared" si="159"/>
        <v>90</v>
      </c>
      <c r="J380" s="343">
        <f t="shared" si="159"/>
        <v>64</v>
      </c>
      <c r="K380" s="344">
        <f t="shared" si="159"/>
        <v>154</v>
      </c>
      <c r="L380" s="341">
        <f t="shared" si="159"/>
        <v>486</v>
      </c>
      <c r="M380" s="343">
        <f t="shared" si="159"/>
        <v>454</v>
      </c>
      <c r="N380" s="344">
        <f t="shared" si="159"/>
        <v>940</v>
      </c>
      <c r="O380" s="341">
        <f t="shared" si="159"/>
        <v>347</v>
      </c>
      <c r="P380" s="343">
        <f t="shared" si="159"/>
        <v>259</v>
      </c>
      <c r="Q380" s="344">
        <f t="shared" si="159"/>
        <v>604</v>
      </c>
      <c r="R380" s="341">
        <f t="shared" si="159"/>
        <v>18</v>
      </c>
      <c r="S380" s="343">
        <f t="shared" si="159"/>
        <v>10</v>
      </c>
      <c r="T380" s="344">
        <f t="shared" si="159"/>
        <v>28</v>
      </c>
      <c r="U380" s="341">
        <f t="shared" si="159"/>
        <v>157</v>
      </c>
      <c r="V380" s="343">
        <f t="shared" si="159"/>
        <v>205</v>
      </c>
      <c r="W380" s="344">
        <f t="shared" si="159"/>
        <v>362</v>
      </c>
      <c r="X380" s="343">
        <f t="shared" si="159"/>
        <v>346</v>
      </c>
      <c r="Y380" s="343">
        <f t="shared" si="159"/>
        <v>326</v>
      </c>
      <c r="Z380" s="344">
        <f t="shared" si="159"/>
        <v>671</v>
      </c>
      <c r="AA380" s="343">
        <f t="shared" si="159"/>
        <v>8903</v>
      </c>
      <c r="AB380" s="343">
        <f t="shared" si="159"/>
        <v>6896</v>
      </c>
      <c r="AC380" s="344">
        <f t="shared" si="159"/>
        <v>15799</v>
      </c>
    </row>
    <row r="381" spans="1:29" x14ac:dyDescent="0.2">
      <c r="E381" s="277"/>
    </row>
  </sheetData>
  <sheetProtection insertColumns="0" insertRows="0" selectLockedCells="1"/>
  <mergeCells count="14">
    <mergeCell ref="A305:AC305"/>
    <mergeCell ref="A348:AC348"/>
    <mergeCell ref="R1:T1"/>
    <mergeCell ref="U1:W1"/>
    <mergeCell ref="X1:Z1"/>
    <mergeCell ref="AA1:AC1"/>
    <mergeCell ref="A3:AC3"/>
    <mergeCell ref="A252:AC252"/>
    <mergeCell ref="B1:B2"/>
    <mergeCell ref="C1:E1"/>
    <mergeCell ref="F1:H1"/>
    <mergeCell ref="I1:K1"/>
    <mergeCell ref="L1:N1"/>
    <mergeCell ref="O1:Q1"/>
  </mergeCells>
  <pageMargins left="0.2" right="0.2" top="0.82" bottom="0.5" header="0.37" footer="0.5"/>
  <pageSetup scale="48" fitToHeight="5" orientation="landscape" horizontalDpi="1200" verticalDpi="1200" r:id="rId1"/>
  <headerFooter alignWithMargins="0">
    <oddHeader>&amp;C&amp;"Arial,Bold"&amp;12 FALL 2009 ENROLLMENT BY PROGRAMS, GENDER AND ETHNICITY</oddHeader>
    <oddFooter>&amp;ROIRA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40"/>
  <sheetViews>
    <sheetView workbookViewId="0"/>
  </sheetViews>
  <sheetFormatPr defaultColWidth="9.140625" defaultRowHeight="12.75" x14ac:dyDescent="0.2"/>
  <cols>
    <col min="1" max="1" width="42.85546875" style="35" customWidth="1"/>
    <col min="2" max="2" width="9.5703125" style="36" customWidth="1"/>
    <col min="3" max="3" width="9.7109375" style="20" customWidth="1"/>
    <col min="4" max="4" width="6.85546875" style="25" customWidth="1"/>
    <col min="5" max="5" width="6.85546875" style="180" customWidth="1"/>
    <col min="6" max="8" width="6.85546875" style="35" customWidth="1"/>
    <col min="9" max="9" width="9.7109375" style="20" customWidth="1"/>
    <col min="10" max="10" width="6.85546875" style="25" customWidth="1"/>
    <col min="11" max="11" width="8.5703125" style="180" customWidth="1"/>
    <col min="12" max="12" width="6.85546875" style="20" customWidth="1"/>
    <col min="13" max="14" width="6.85546875" style="35" customWidth="1"/>
    <col min="15" max="15" width="6.85546875" style="20" customWidth="1"/>
    <col min="16" max="16" width="6.85546875" style="25" customWidth="1"/>
    <col min="17" max="17" width="6.85546875" style="180" customWidth="1"/>
    <col min="18" max="18" width="6.85546875" style="35" customWidth="1"/>
    <col min="19" max="19" width="9.85546875" style="35" customWidth="1"/>
    <col min="20" max="20" width="6.85546875" style="35" customWidth="1"/>
    <col min="21" max="21" width="6.85546875" style="20" customWidth="1"/>
    <col min="22" max="22" width="6.85546875" style="25" customWidth="1"/>
    <col min="23" max="23" width="6.85546875" style="180" customWidth="1"/>
    <col min="24" max="24" width="8.5703125" style="35" customWidth="1"/>
    <col min="25" max="25" width="9" style="167" customWidth="1"/>
    <col min="26" max="26" width="9.140625" style="168"/>
    <col min="27" max="16384" width="9.140625" style="2"/>
  </cols>
  <sheetData>
    <row r="1" spans="1:26" x14ac:dyDescent="0.2">
      <c r="A1" s="1"/>
      <c r="B1" s="558" t="s">
        <v>0</v>
      </c>
      <c r="C1" s="548" t="s">
        <v>1</v>
      </c>
      <c r="D1" s="549"/>
      <c r="E1" s="550"/>
      <c r="F1" s="551" t="s">
        <v>2</v>
      </c>
      <c r="G1" s="551"/>
      <c r="H1" s="551"/>
      <c r="I1" s="548" t="s">
        <v>3</v>
      </c>
      <c r="J1" s="549"/>
      <c r="K1" s="550"/>
      <c r="L1" s="551" t="s">
        <v>4</v>
      </c>
      <c r="M1" s="551"/>
      <c r="N1" s="551"/>
      <c r="O1" s="548" t="s">
        <v>5</v>
      </c>
      <c r="P1" s="549"/>
      <c r="Q1" s="550"/>
      <c r="R1" s="551" t="s">
        <v>7</v>
      </c>
      <c r="S1" s="551"/>
      <c r="T1" s="551"/>
      <c r="U1" s="548" t="s">
        <v>8</v>
      </c>
      <c r="V1" s="549"/>
      <c r="W1" s="550"/>
      <c r="X1" s="548" t="s">
        <v>9</v>
      </c>
      <c r="Y1" s="549"/>
      <c r="Z1" s="550"/>
    </row>
    <row r="2" spans="1:26" ht="13.5" thickBot="1" x14ac:dyDescent="0.25">
      <c r="A2" s="1"/>
      <c r="B2" s="559"/>
      <c r="C2" s="189" t="s">
        <v>10</v>
      </c>
      <c r="D2" s="190" t="s">
        <v>11</v>
      </c>
      <c r="E2" s="191" t="s">
        <v>9</v>
      </c>
      <c r="F2" s="6" t="s">
        <v>10</v>
      </c>
      <c r="G2" s="6" t="s">
        <v>12</v>
      </c>
      <c r="H2" s="6" t="s">
        <v>9</v>
      </c>
      <c r="I2" s="7" t="s">
        <v>10</v>
      </c>
      <c r="J2" s="8" t="s">
        <v>12</v>
      </c>
      <c r="K2" s="193" t="s">
        <v>9</v>
      </c>
      <c r="L2" s="189" t="s">
        <v>10</v>
      </c>
      <c r="M2" s="192" t="s">
        <v>12</v>
      </c>
      <c r="N2" s="192" t="s">
        <v>9</v>
      </c>
      <c r="O2" s="189" t="s">
        <v>10</v>
      </c>
      <c r="P2" s="190" t="s">
        <v>12</v>
      </c>
      <c r="Q2" s="191" t="s">
        <v>9</v>
      </c>
      <c r="R2" s="192" t="s">
        <v>10</v>
      </c>
      <c r="S2" s="192" t="s">
        <v>12</v>
      </c>
      <c r="T2" s="192" t="s">
        <v>9</v>
      </c>
      <c r="U2" s="7" t="s">
        <v>10</v>
      </c>
      <c r="V2" s="8" t="s">
        <v>12</v>
      </c>
      <c r="W2" s="193" t="s">
        <v>9</v>
      </c>
      <c r="X2" s="192" t="s">
        <v>10</v>
      </c>
      <c r="Y2" s="11" t="s">
        <v>12</v>
      </c>
      <c r="Z2" s="12" t="s">
        <v>9</v>
      </c>
    </row>
    <row r="3" spans="1:26" ht="13.5" thickBot="1" x14ac:dyDescent="0.25">
      <c r="A3" s="94" t="s">
        <v>13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9"/>
    </row>
    <row r="4" spans="1:26" ht="13.5" thickBot="1" x14ac:dyDescent="0.25">
      <c r="A4" s="13"/>
      <c r="B4" s="14"/>
      <c r="C4" s="15"/>
      <c r="D4" s="16"/>
      <c r="E4" s="17"/>
      <c r="F4" s="16"/>
      <c r="G4" s="16"/>
      <c r="H4" s="16"/>
      <c r="I4" s="15"/>
      <c r="J4" s="16"/>
      <c r="K4" s="17"/>
      <c r="L4" s="15"/>
      <c r="M4" s="16"/>
      <c r="N4" s="16"/>
      <c r="O4" s="15"/>
      <c r="P4" s="16"/>
      <c r="Q4" s="17"/>
      <c r="R4" s="16"/>
      <c r="S4" s="16"/>
      <c r="T4" s="16"/>
      <c r="U4" s="15"/>
      <c r="V4" s="16"/>
      <c r="W4" s="17"/>
      <c r="X4" s="16"/>
      <c r="Y4" s="18"/>
      <c r="Z4" s="19"/>
    </row>
    <row r="5" spans="1:26" ht="12.75" customHeight="1" x14ac:dyDescent="0.2">
      <c r="A5" s="20" t="s">
        <v>14</v>
      </c>
      <c r="B5" s="21">
        <v>1055</v>
      </c>
      <c r="C5" s="22">
        <v>22</v>
      </c>
      <c r="D5" s="23">
        <v>2</v>
      </c>
      <c r="E5" s="24">
        <v>24</v>
      </c>
      <c r="F5" s="23">
        <v>1</v>
      </c>
      <c r="G5" s="23"/>
      <c r="H5" s="24">
        <v>1</v>
      </c>
      <c r="I5" s="22"/>
      <c r="J5" s="23"/>
      <c r="K5" s="24"/>
      <c r="M5" s="25"/>
      <c r="N5" s="26"/>
      <c r="O5" s="22">
        <v>1</v>
      </c>
      <c r="P5" s="23"/>
      <c r="Q5" s="24">
        <v>1</v>
      </c>
      <c r="R5" s="23"/>
      <c r="S5" s="23"/>
      <c r="T5" s="26"/>
      <c r="U5" s="22">
        <v>1</v>
      </c>
      <c r="V5" s="23"/>
      <c r="W5" s="24">
        <v>1</v>
      </c>
      <c r="X5" s="35">
        <f>C5+F5+I5+L5+O5+R5+U5</f>
        <v>25</v>
      </c>
      <c r="Y5" s="167">
        <f t="shared" ref="Y5:Z20" si="0">D5+G5+J5+M5+P5+S5+V5</f>
        <v>2</v>
      </c>
      <c r="Z5" s="81">
        <f t="shared" si="0"/>
        <v>27</v>
      </c>
    </row>
    <row r="6" spans="1:26" ht="12.75" customHeight="1" x14ac:dyDescent="0.2">
      <c r="A6" s="20" t="s">
        <v>15</v>
      </c>
      <c r="B6" s="21">
        <v>1070</v>
      </c>
      <c r="C6" s="22">
        <v>34</v>
      </c>
      <c r="D6" s="23">
        <v>16</v>
      </c>
      <c r="E6" s="24">
        <v>50</v>
      </c>
      <c r="F6" s="23">
        <v>3</v>
      </c>
      <c r="G6" s="23">
        <v>2</v>
      </c>
      <c r="H6" s="24">
        <v>5</v>
      </c>
      <c r="I6" s="22"/>
      <c r="J6" s="23"/>
      <c r="K6" s="24"/>
      <c r="L6" s="20">
        <v>1</v>
      </c>
      <c r="M6" s="25">
        <v>1</v>
      </c>
      <c r="N6" s="26">
        <v>2</v>
      </c>
      <c r="O6" s="22"/>
      <c r="P6" s="23">
        <v>1</v>
      </c>
      <c r="Q6" s="24">
        <v>1</v>
      </c>
      <c r="R6" s="23"/>
      <c r="S6" s="23"/>
      <c r="T6" s="26"/>
      <c r="U6" s="22">
        <v>2</v>
      </c>
      <c r="V6" s="23">
        <v>1</v>
      </c>
      <c r="W6" s="24">
        <v>3</v>
      </c>
      <c r="X6" s="35">
        <f t="shared" ref="X6:X20" si="1">C6+F6+I6+L6+O6+R6+U6</f>
        <v>40</v>
      </c>
      <c r="Y6" s="167">
        <f t="shared" si="0"/>
        <v>21</v>
      </c>
      <c r="Z6" s="81">
        <f t="shared" si="0"/>
        <v>61</v>
      </c>
    </row>
    <row r="7" spans="1:26" ht="12.75" customHeight="1" x14ac:dyDescent="0.2">
      <c r="A7" s="20" t="s">
        <v>16</v>
      </c>
      <c r="B7" s="21">
        <v>1071</v>
      </c>
      <c r="C7" s="22">
        <v>21</v>
      </c>
      <c r="D7" s="23">
        <v>4</v>
      </c>
      <c r="E7" s="24">
        <v>25</v>
      </c>
      <c r="F7" s="23"/>
      <c r="G7" s="23">
        <v>1</v>
      </c>
      <c r="H7" s="24">
        <v>1</v>
      </c>
      <c r="I7" s="22"/>
      <c r="J7" s="23"/>
      <c r="K7" s="24"/>
      <c r="L7" s="20">
        <v>1</v>
      </c>
      <c r="M7" s="25"/>
      <c r="N7" s="24">
        <v>1</v>
      </c>
      <c r="O7" s="22">
        <v>1</v>
      </c>
      <c r="P7" s="23"/>
      <c r="Q7" s="24">
        <v>1</v>
      </c>
      <c r="R7" s="23"/>
      <c r="S7" s="23"/>
      <c r="T7" s="24"/>
      <c r="U7" s="22">
        <v>6</v>
      </c>
      <c r="V7" s="23"/>
      <c r="W7" s="24">
        <v>6</v>
      </c>
      <c r="X7" s="35">
        <f t="shared" si="1"/>
        <v>29</v>
      </c>
      <c r="Y7" s="167">
        <f t="shared" si="0"/>
        <v>5</v>
      </c>
      <c r="Z7" s="81">
        <f t="shared" si="0"/>
        <v>34</v>
      </c>
    </row>
    <row r="8" spans="1:26" ht="12.75" customHeight="1" x14ac:dyDescent="0.2">
      <c r="A8" s="20" t="s">
        <v>17</v>
      </c>
      <c r="B8" s="21">
        <v>1072</v>
      </c>
      <c r="C8" s="22">
        <v>3</v>
      </c>
      <c r="D8" s="23">
        <v>2</v>
      </c>
      <c r="E8" s="24">
        <v>5</v>
      </c>
      <c r="F8" s="23"/>
      <c r="G8" s="23"/>
      <c r="H8" s="24"/>
      <c r="I8" s="22"/>
      <c r="J8" s="23"/>
      <c r="K8" s="24"/>
      <c r="M8" s="25"/>
      <c r="N8" s="24"/>
      <c r="O8" s="22"/>
      <c r="P8" s="23"/>
      <c r="Q8" s="24"/>
      <c r="R8" s="23"/>
      <c r="S8" s="23"/>
      <c r="T8" s="24"/>
      <c r="U8" s="22"/>
      <c r="V8" s="23"/>
      <c r="W8" s="24"/>
      <c r="X8" s="35">
        <f t="shared" si="1"/>
        <v>3</v>
      </c>
      <c r="Y8" s="167">
        <f t="shared" si="0"/>
        <v>2</v>
      </c>
      <c r="Z8" s="81">
        <f t="shared" si="0"/>
        <v>5</v>
      </c>
    </row>
    <row r="9" spans="1:26" ht="12.75" customHeight="1" x14ac:dyDescent="0.2">
      <c r="A9" s="20" t="s">
        <v>18</v>
      </c>
      <c r="B9" s="21">
        <v>1075</v>
      </c>
      <c r="C9" s="22">
        <v>10</v>
      </c>
      <c r="D9" s="23">
        <v>5</v>
      </c>
      <c r="E9" s="24">
        <v>15</v>
      </c>
      <c r="F9" s="23">
        <v>1</v>
      </c>
      <c r="G9" s="23"/>
      <c r="H9" s="24">
        <v>1</v>
      </c>
      <c r="I9" s="22"/>
      <c r="J9" s="23"/>
      <c r="K9" s="24"/>
      <c r="M9" s="25"/>
      <c r="N9" s="26"/>
      <c r="O9" s="22"/>
      <c r="P9" s="23"/>
      <c r="Q9" s="24"/>
      <c r="R9" s="23"/>
      <c r="S9" s="23"/>
      <c r="T9" s="26"/>
      <c r="U9" s="22"/>
      <c r="V9" s="23">
        <v>1</v>
      </c>
      <c r="W9" s="24">
        <v>1</v>
      </c>
      <c r="X9" s="35">
        <f t="shared" si="1"/>
        <v>11</v>
      </c>
      <c r="Y9" s="167">
        <f t="shared" si="0"/>
        <v>6</v>
      </c>
      <c r="Z9" s="81">
        <f t="shared" si="0"/>
        <v>17</v>
      </c>
    </row>
    <row r="10" spans="1:26" ht="12.75" customHeight="1" x14ac:dyDescent="0.2">
      <c r="A10" s="20" t="s">
        <v>19</v>
      </c>
      <c r="B10" s="21">
        <v>1076</v>
      </c>
      <c r="C10" s="22">
        <v>4</v>
      </c>
      <c r="D10" s="23">
        <v>1</v>
      </c>
      <c r="E10" s="24">
        <v>5</v>
      </c>
      <c r="F10" s="23"/>
      <c r="G10" s="23"/>
      <c r="H10" s="24"/>
      <c r="I10" s="22"/>
      <c r="J10" s="23"/>
      <c r="K10" s="24"/>
      <c r="M10" s="25"/>
      <c r="N10" s="24"/>
      <c r="O10" s="22"/>
      <c r="P10" s="23"/>
      <c r="Q10" s="24"/>
      <c r="R10" s="23"/>
      <c r="S10" s="23"/>
      <c r="T10" s="24"/>
      <c r="U10" s="22">
        <v>1</v>
      </c>
      <c r="V10" s="23"/>
      <c r="W10" s="24">
        <v>1</v>
      </c>
      <c r="X10" s="35">
        <f t="shared" si="1"/>
        <v>5</v>
      </c>
      <c r="Y10" s="167">
        <f t="shared" si="0"/>
        <v>1</v>
      </c>
      <c r="Z10" s="81">
        <f t="shared" si="0"/>
        <v>6</v>
      </c>
    </row>
    <row r="11" spans="1:26" ht="12.75" customHeight="1" x14ac:dyDescent="0.2">
      <c r="A11" s="20" t="s">
        <v>20</v>
      </c>
      <c r="B11" s="21">
        <v>1077</v>
      </c>
      <c r="C11" s="22">
        <v>3</v>
      </c>
      <c r="D11" s="23">
        <v>1</v>
      </c>
      <c r="E11" s="24">
        <v>4</v>
      </c>
      <c r="F11" s="23"/>
      <c r="G11" s="23"/>
      <c r="H11" s="24"/>
      <c r="I11" s="22"/>
      <c r="J11" s="23"/>
      <c r="K11" s="24"/>
      <c r="M11" s="25"/>
      <c r="N11" s="24"/>
      <c r="O11" s="22"/>
      <c r="P11" s="23"/>
      <c r="Q11" s="24"/>
      <c r="R11" s="23"/>
      <c r="S11" s="23"/>
      <c r="T11" s="24"/>
      <c r="U11" s="22"/>
      <c r="V11" s="23"/>
      <c r="W11" s="24"/>
      <c r="X11" s="35">
        <f t="shared" si="1"/>
        <v>3</v>
      </c>
      <c r="Y11" s="167">
        <f t="shared" si="0"/>
        <v>1</v>
      </c>
      <c r="Z11" s="81">
        <f t="shared" si="0"/>
        <v>4</v>
      </c>
    </row>
    <row r="12" spans="1:26" ht="12.75" customHeight="1" x14ac:dyDescent="0.2">
      <c r="A12" s="20" t="s">
        <v>21</v>
      </c>
      <c r="B12" s="21">
        <v>1080</v>
      </c>
      <c r="C12" s="22">
        <v>8</v>
      </c>
      <c r="D12" s="23">
        <v>3</v>
      </c>
      <c r="E12" s="24">
        <v>11</v>
      </c>
      <c r="F12" s="23">
        <v>1</v>
      </c>
      <c r="G12" s="23">
        <v>1</v>
      </c>
      <c r="H12" s="24">
        <v>2</v>
      </c>
      <c r="I12" s="22"/>
      <c r="J12" s="23"/>
      <c r="K12" s="24"/>
      <c r="M12" s="25"/>
      <c r="N12" s="26"/>
      <c r="O12" s="22"/>
      <c r="P12" s="23">
        <v>1</v>
      </c>
      <c r="Q12" s="24">
        <v>1</v>
      </c>
      <c r="R12" s="23"/>
      <c r="S12" s="23"/>
      <c r="T12" s="26"/>
      <c r="U12" s="22"/>
      <c r="V12" s="23"/>
      <c r="W12" s="24"/>
      <c r="X12" s="35">
        <f t="shared" si="1"/>
        <v>9</v>
      </c>
      <c r="Y12" s="167">
        <f t="shared" si="0"/>
        <v>5</v>
      </c>
      <c r="Z12" s="81">
        <f t="shared" si="0"/>
        <v>14</v>
      </c>
    </row>
    <row r="13" spans="1:26" ht="12.75" customHeight="1" x14ac:dyDescent="0.2">
      <c r="A13" s="20" t="s">
        <v>22</v>
      </c>
      <c r="B13" s="21">
        <v>1081</v>
      </c>
      <c r="C13" s="22">
        <v>3</v>
      </c>
      <c r="D13" s="23">
        <v>1</v>
      </c>
      <c r="E13" s="24">
        <v>4</v>
      </c>
      <c r="F13" s="23"/>
      <c r="G13" s="23"/>
      <c r="H13" s="24"/>
      <c r="I13" s="22"/>
      <c r="J13" s="23"/>
      <c r="K13" s="24"/>
      <c r="M13"/>
      <c r="N13" s="24"/>
      <c r="O13" s="22"/>
      <c r="P13" s="23"/>
      <c r="Q13" s="24"/>
      <c r="R13" s="23"/>
      <c r="S13" s="23"/>
      <c r="T13" s="24"/>
      <c r="U13" s="22"/>
      <c r="V13" s="23"/>
      <c r="W13" s="24"/>
      <c r="X13" s="35">
        <f t="shared" si="1"/>
        <v>3</v>
      </c>
      <c r="Y13" s="167">
        <f>D13+G13+J13+M13+P13+S13+V13</f>
        <v>1</v>
      </c>
      <c r="Z13" s="81">
        <f t="shared" si="0"/>
        <v>4</v>
      </c>
    </row>
    <row r="14" spans="1:26" ht="12.75" customHeight="1" x14ac:dyDescent="0.2">
      <c r="A14" s="20" t="s">
        <v>278</v>
      </c>
      <c r="B14" s="21">
        <v>1082</v>
      </c>
      <c r="C14" s="22">
        <v>2</v>
      </c>
      <c r="D14" s="23"/>
      <c r="E14" s="24">
        <v>2</v>
      </c>
      <c r="F14" s="23"/>
      <c r="G14" s="23"/>
      <c r="H14" s="24"/>
      <c r="I14" s="22"/>
      <c r="J14" s="23"/>
      <c r="K14" s="24"/>
      <c r="M14" s="25"/>
      <c r="N14" s="24"/>
      <c r="O14" s="22"/>
      <c r="P14" s="23"/>
      <c r="Q14" s="24"/>
      <c r="R14" s="23"/>
      <c r="S14" s="23"/>
      <c r="T14" s="24"/>
      <c r="U14" s="22"/>
      <c r="V14" s="23"/>
      <c r="W14" s="24"/>
      <c r="X14" s="35">
        <f t="shared" si="1"/>
        <v>2</v>
      </c>
      <c r="Y14" s="167">
        <f t="shared" si="0"/>
        <v>0</v>
      </c>
      <c r="Z14" s="81">
        <f t="shared" si="0"/>
        <v>2</v>
      </c>
    </row>
    <row r="15" spans="1:26" ht="12.75" customHeight="1" x14ac:dyDescent="0.2">
      <c r="A15" s="20" t="s">
        <v>23</v>
      </c>
      <c r="B15" s="21">
        <v>1085</v>
      </c>
      <c r="C15" s="22">
        <v>8</v>
      </c>
      <c r="D15" s="23">
        <v>9</v>
      </c>
      <c r="E15" s="24">
        <v>17</v>
      </c>
      <c r="F15" s="23"/>
      <c r="G15" s="23"/>
      <c r="H15" s="24"/>
      <c r="I15" s="22"/>
      <c r="J15" s="23"/>
      <c r="K15" s="24"/>
      <c r="M15" s="25"/>
      <c r="N15" s="26"/>
      <c r="O15" s="22">
        <v>1</v>
      </c>
      <c r="P15" s="23"/>
      <c r="Q15" s="24">
        <v>1</v>
      </c>
      <c r="R15" s="23"/>
      <c r="S15" s="23"/>
      <c r="T15" s="26"/>
      <c r="U15" s="22"/>
      <c r="V15" s="23"/>
      <c r="W15" s="24"/>
      <c r="X15" s="35">
        <f t="shared" si="1"/>
        <v>9</v>
      </c>
      <c r="Y15" s="167">
        <f t="shared" si="0"/>
        <v>9</v>
      </c>
      <c r="Z15" s="81">
        <f t="shared" si="0"/>
        <v>18</v>
      </c>
    </row>
    <row r="16" spans="1:26" ht="12.75" customHeight="1" x14ac:dyDescent="0.2">
      <c r="A16" s="20" t="s">
        <v>24</v>
      </c>
      <c r="B16" s="21">
        <v>1086</v>
      </c>
      <c r="C16" s="22">
        <v>1</v>
      </c>
      <c r="D16" s="23"/>
      <c r="E16" s="24">
        <v>1</v>
      </c>
      <c r="F16" s="23"/>
      <c r="G16" s="23"/>
      <c r="H16" s="24"/>
      <c r="I16" s="22"/>
      <c r="J16" s="23"/>
      <c r="K16" s="24"/>
      <c r="M16" s="25"/>
      <c r="N16" s="24"/>
      <c r="O16" s="22"/>
      <c r="P16" s="23"/>
      <c r="Q16" s="24"/>
      <c r="R16" s="23"/>
      <c r="S16" s="23"/>
      <c r="T16" s="24"/>
      <c r="U16" s="22"/>
      <c r="V16" s="23"/>
      <c r="W16" s="24"/>
      <c r="X16" s="35">
        <f t="shared" si="1"/>
        <v>1</v>
      </c>
      <c r="Y16" s="167">
        <f t="shared" si="0"/>
        <v>0</v>
      </c>
      <c r="Z16" s="81">
        <f t="shared" si="0"/>
        <v>1</v>
      </c>
    </row>
    <row r="17" spans="1:53" ht="12.75" customHeight="1" x14ac:dyDescent="0.2">
      <c r="A17" s="20" t="s">
        <v>25</v>
      </c>
      <c r="B17" s="21">
        <v>1087</v>
      </c>
      <c r="C17" s="22">
        <v>1</v>
      </c>
      <c r="D17" s="23">
        <v>1</v>
      </c>
      <c r="E17" s="24">
        <v>2</v>
      </c>
      <c r="F17" s="23"/>
      <c r="G17" s="23"/>
      <c r="H17" s="24"/>
      <c r="I17" s="22"/>
      <c r="J17" s="23"/>
      <c r="K17" s="24"/>
      <c r="L17" s="20">
        <v>1</v>
      </c>
      <c r="M17" s="25"/>
      <c r="N17" s="24">
        <v>1</v>
      </c>
      <c r="O17" s="22"/>
      <c r="P17" s="23"/>
      <c r="Q17" s="24"/>
      <c r="R17" s="23"/>
      <c r="S17" s="23"/>
      <c r="T17" s="24"/>
      <c r="U17" s="22"/>
      <c r="V17" s="23"/>
      <c r="W17" s="24"/>
      <c r="X17" s="35">
        <f t="shared" si="1"/>
        <v>2</v>
      </c>
      <c r="Y17" s="167">
        <f t="shared" si="0"/>
        <v>1</v>
      </c>
      <c r="Z17" s="81">
        <f t="shared" si="0"/>
        <v>3</v>
      </c>
    </row>
    <row r="18" spans="1:53" ht="12.75" customHeight="1" x14ac:dyDescent="0.2">
      <c r="A18" s="20" t="s">
        <v>26</v>
      </c>
      <c r="B18" s="21">
        <v>1090</v>
      </c>
      <c r="C18" s="22">
        <v>6</v>
      </c>
      <c r="D18" s="23">
        <v>11</v>
      </c>
      <c r="E18" s="24">
        <v>17</v>
      </c>
      <c r="F18" s="23">
        <v>1</v>
      </c>
      <c r="G18" s="23"/>
      <c r="H18" s="24">
        <v>1</v>
      </c>
      <c r="I18" s="22"/>
      <c r="J18" s="23"/>
      <c r="K18" s="24"/>
      <c r="L18" s="20">
        <v>1</v>
      </c>
      <c r="M18" s="25"/>
      <c r="N18" s="26">
        <v>1</v>
      </c>
      <c r="O18" s="22">
        <v>1</v>
      </c>
      <c r="P18" s="23"/>
      <c r="Q18" s="24">
        <v>1</v>
      </c>
      <c r="R18" s="23"/>
      <c r="S18" s="23"/>
      <c r="T18" s="26"/>
      <c r="U18" s="22"/>
      <c r="V18" s="23">
        <v>3</v>
      </c>
      <c r="W18" s="24">
        <v>3</v>
      </c>
      <c r="X18" s="35">
        <f t="shared" si="1"/>
        <v>9</v>
      </c>
      <c r="Y18" s="167">
        <f t="shared" si="0"/>
        <v>14</v>
      </c>
      <c r="Z18" s="81">
        <f t="shared" si="0"/>
        <v>23</v>
      </c>
    </row>
    <row r="19" spans="1:53" ht="12.75" customHeight="1" x14ac:dyDescent="0.2">
      <c r="A19" s="25" t="s">
        <v>27</v>
      </c>
      <c r="B19" s="21">
        <v>1091</v>
      </c>
      <c r="C19" s="22">
        <v>2</v>
      </c>
      <c r="D19" s="23"/>
      <c r="E19" s="24">
        <v>2</v>
      </c>
      <c r="F19" s="23"/>
      <c r="G19" s="23"/>
      <c r="H19" s="24"/>
      <c r="I19" s="22"/>
      <c r="J19" s="23"/>
      <c r="K19" s="24"/>
      <c r="M19" s="25"/>
      <c r="N19" s="24"/>
      <c r="O19" s="22"/>
      <c r="P19" s="23"/>
      <c r="Q19" s="24"/>
      <c r="R19" s="23"/>
      <c r="S19" s="23"/>
      <c r="T19" s="24"/>
      <c r="U19" s="22"/>
      <c r="V19" s="23"/>
      <c r="W19" s="24"/>
      <c r="X19" s="35">
        <f t="shared" si="1"/>
        <v>2</v>
      </c>
      <c r="Y19" s="167">
        <f t="shared" si="0"/>
        <v>0</v>
      </c>
      <c r="Z19" s="81">
        <f t="shared" si="0"/>
        <v>2</v>
      </c>
    </row>
    <row r="20" spans="1:53" ht="12.75" customHeight="1" thickBot="1" x14ac:dyDescent="0.25">
      <c r="A20" s="25" t="s">
        <v>28</v>
      </c>
      <c r="B20" s="21">
        <v>1092</v>
      </c>
      <c r="C20" s="22">
        <v>4</v>
      </c>
      <c r="D20" s="23"/>
      <c r="E20" s="24">
        <v>4</v>
      </c>
      <c r="F20" s="23"/>
      <c r="G20" s="23"/>
      <c r="H20" s="24"/>
      <c r="I20" s="22"/>
      <c r="J20" s="23"/>
      <c r="K20" s="24"/>
      <c r="M20" s="25"/>
      <c r="N20" s="24"/>
      <c r="O20" s="22"/>
      <c r="P20" s="23"/>
      <c r="Q20" s="24"/>
      <c r="R20" s="23"/>
      <c r="S20" s="23"/>
      <c r="T20" s="24"/>
      <c r="U20" s="22">
        <v>1</v>
      </c>
      <c r="V20" s="23"/>
      <c r="W20" s="24">
        <v>1</v>
      </c>
      <c r="X20" s="35">
        <f t="shared" si="1"/>
        <v>5</v>
      </c>
      <c r="Y20" s="167">
        <f t="shared" si="0"/>
        <v>0</v>
      </c>
      <c r="Z20" s="81">
        <f t="shared" si="0"/>
        <v>5</v>
      </c>
    </row>
    <row r="21" spans="1:53" ht="12.75" customHeight="1" thickBot="1" x14ac:dyDescent="0.25">
      <c r="A21" s="13" t="s">
        <v>29</v>
      </c>
      <c r="B21" s="14"/>
      <c r="C21" s="31">
        <f>SUBTOTAL(9,C5:C20)</f>
        <v>132</v>
      </c>
      <c r="D21" s="13">
        <f>SUBTOTAL(9,D5:D20)</f>
        <v>56</v>
      </c>
      <c r="E21" s="32">
        <f>SUBTOTAL(9,E5:E20)</f>
        <v>188</v>
      </c>
      <c r="F21" s="13">
        <f t="shared" ref="F21:W21" si="2">SUBTOTAL(9,F5:F20)</f>
        <v>7</v>
      </c>
      <c r="G21" s="13">
        <f t="shared" si="2"/>
        <v>4</v>
      </c>
      <c r="H21" s="13">
        <f t="shared" si="2"/>
        <v>11</v>
      </c>
      <c r="I21" s="31">
        <f t="shared" si="2"/>
        <v>0</v>
      </c>
      <c r="J21" s="13">
        <f t="shared" si="2"/>
        <v>0</v>
      </c>
      <c r="K21" s="32">
        <f t="shared" si="2"/>
        <v>0</v>
      </c>
      <c r="L21" s="31">
        <f t="shared" si="2"/>
        <v>4</v>
      </c>
      <c r="M21" s="13">
        <f t="shared" si="2"/>
        <v>1</v>
      </c>
      <c r="N21" s="13">
        <f t="shared" si="2"/>
        <v>5</v>
      </c>
      <c r="O21" s="31">
        <f t="shared" si="2"/>
        <v>4</v>
      </c>
      <c r="P21" s="13">
        <f t="shared" si="2"/>
        <v>2</v>
      </c>
      <c r="Q21" s="32">
        <f t="shared" si="2"/>
        <v>6</v>
      </c>
      <c r="R21" s="13">
        <f t="shared" si="2"/>
        <v>0</v>
      </c>
      <c r="S21" s="13">
        <f t="shared" si="2"/>
        <v>0</v>
      </c>
      <c r="T21" s="13">
        <f t="shared" si="2"/>
        <v>0</v>
      </c>
      <c r="U21" s="31">
        <f t="shared" si="2"/>
        <v>11</v>
      </c>
      <c r="V21" s="13">
        <f t="shared" si="2"/>
        <v>5</v>
      </c>
      <c r="W21" s="32">
        <f t="shared" si="2"/>
        <v>16</v>
      </c>
      <c r="X21" s="13">
        <f>SUBTOTAL(9,X5:X20)</f>
        <v>158</v>
      </c>
      <c r="Y21" s="33">
        <f>SUM(Y15:Y20)</f>
        <v>24</v>
      </c>
      <c r="Z21" s="34">
        <f>SUBTOTAL(9,Z4:Z20)</f>
        <v>226</v>
      </c>
      <c r="AA21" s="195"/>
    </row>
    <row r="22" spans="1:53" x14ac:dyDescent="0.2">
      <c r="E22" s="180" t="str">
        <f>IF(C22+D22=0," ",C22+D22)</f>
        <v xml:space="preserve"> </v>
      </c>
      <c r="H22" s="24" t="str">
        <f>IF(F22+G22=0," ",F22+G22)</f>
        <v xml:space="preserve"> </v>
      </c>
      <c r="K22" s="180" t="str">
        <f>IF(I22+J22=0," ",I22+J22)</f>
        <v xml:space="preserve"> </v>
      </c>
      <c r="N22" s="35" t="str">
        <f>IF(L22+M22=0," ",L22+M22)</f>
        <v xml:space="preserve"> </v>
      </c>
      <c r="Q22" s="180" t="str">
        <f>IF(O22+P22=0," ",O22+P22)</f>
        <v xml:space="preserve"> </v>
      </c>
      <c r="T22" s="35" t="str">
        <f>IF(R22+S22=0," ",R22+S22)</f>
        <v xml:space="preserve"> </v>
      </c>
      <c r="W22" s="180" t="str">
        <f>IF(U22+V22=0," ",U22+V22)</f>
        <v xml:space="preserve"> </v>
      </c>
    </row>
    <row r="23" spans="1:53" x14ac:dyDescent="0.2">
      <c r="A23" s="35" t="s">
        <v>30</v>
      </c>
      <c r="B23" s="36">
        <v>1105</v>
      </c>
      <c r="C23" s="22">
        <v>234</v>
      </c>
      <c r="D23" s="23">
        <v>190</v>
      </c>
      <c r="E23" s="24">
        <v>424</v>
      </c>
      <c r="F23" s="47">
        <v>33</v>
      </c>
      <c r="G23" s="47">
        <v>11</v>
      </c>
      <c r="H23" s="24">
        <v>44</v>
      </c>
      <c r="I23" s="22"/>
      <c r="J23" s="23">
        <v>1</v>
      </c>
      <c r="K23" s="24">
        <v>1</v>
      </c>
      <c r="L23" s="20">
        <v>14</v>
      </c>
      <c r="M23" s="35">
        <v>16</v>
      </c>
      <c r="N23" s="24">
        <v>30</v>
      </c>
      <c r="O23" s="22">
        <v>6</v>
      </c>
      <c r="P23" s="23">
        <v>6</v>
      </c>
      <c r="Q23" s="24">
        <v>12</v>
      </c>
      <c r="R23" s="47">
        <v>3</v>
      </c>
      <c r="S23" s="47">
        <v>3</v>
      </c>
      <c r="T23" s="24">
        <v>6</v>
      </c>
      <c r="U23" s="22">
        <v>32</v>
      </c>
      <c r="V23" s="23">
        <v>28</v>
      </c>
      <c r="W23" s="24">
        <v>60</v>
      </c>
      <c r="X23" s="35">
        <f t="shared" ref="X23:Z28" si="3">C23+F23+I23+L23+O23+R23+U23</f>
        <v>322</v>
      </c>
      <c r="Y23" s="167">
        <f t="shared" si="3"/>
        <v>255</v>
      </c>
      <c r="Z23" s="81">
        <f t="shared" si="3"/>
        <v>577</v>
      </c>
    </row>
    <row r="24" spans="1:53" x14ac:dyDescent="0.2">
      <c r="A24" s="48" t="s">
        <v>31</v>
      </c>
      <c r="B24" s="36">
        <v>1120</v>
      </c>
      <c r="C24" s="22">
        <v>1</v>
      </c>
      <c r="D24" s="23"/>
      <c r="E24" s="24">
        <v>1</v>
      </c>
      <c r="F24" s="47"/>
      <c r="G24" s="47"/>
      <c r="H24" s="24"/>
      <c r="I24" s="22"/>
      <c r="J24" s="23"/>
      <c r="K24" s="24"/>
      <c r="N24" s="24"/>
      <c r="O24" s="22"/>
      <c r="P24" s="23"/>
      <c r="Q24" s="24"/>
      <c r="R24" s="47"/>
      <c r="S24" s="47"/>
      <c r="T24" s="24"/>
      <c r="U24" s="22"/>
      <c r="V24" s="23"/>
      <c r="W24" s="24"/>
      <c r="X24" s="35">
        <f t="shared" si="3"/>
        <v>1</v>
      </c>
      <c r="Y24" s="167">
        <f t="shared" si="3"/>
        <v>0</v>
      </c>
      <c r="Z24" s="81">
        <f t="shared" si="3"/>
        <v>1</v>
      </c>
    </row>
    <row r="25" spans="1:53" ht="13.5" customHeight="1" x14ac:dyDescent="0.2">
      <c r="A25" s="48" t="s">
        <v>32</v>
      </c>
      <c r="B25" s="49">
        <v>1125</v>
      </c>
      <c r="C25" s="22">
        <v>1</v>
      </c>
      <c r="D25" s="23"/>
      <c r="E25" s="24">
        <v>1</v>
      </c>
      <c r="F25" s="47"/>
      <c r="G25" s="47"/>
      <c r="H25" s="24"/>
      <c r="I25" s="22"/>
      <c r="J25" s="23"/>
      <c r="K25" s="24"/>
      <c r="N25" s="24"/>
      <c r="O25" s="22"/>
      <c r="P25" s="23"/>
      <c r="Q25" s="24"/>
      <c r="R25" s="47"/>
      <c r="S25" s="47"/>
      <c r="T25" s="24"/>
      <c r="U25" s="22"/>
      <c r="V25" s="23"/>
      <c r="W25" s="24"/>
      <c r="X25" s="35">
        <f t="shared" si="3"/>
        <v>1</v>
      </c>
      <c r="Y25" s="167">
        <f t="shared" si="3"/>
        <v>0</v>
      </c>
      <c r="Z25" s="81">
        <f t="shared" si="3"/>
        <v>1</v>
      </c>
    </row>
    <row r="26" spans="1:53" ht="13.5" customHeight="1" x14ac:dyDescent="0.2">
      <c r="A26" s="48" t="s">
        <v>33</v>
      </c>
      <c r="B26" s="49">
        <v>1130</v>
      </c>
      <c r="C26" s="22"/>
      <c r="D26" s="23">
        <v>1</v>
      </c>
      <c r="E26" s="24">
        <v>1</v>
      </c>
      <c r="F26" s="47"/>
      <c r="G26" s="47"/>
      <c r="H26" s="24"/>
      <c r="I26" s="22"/>
      <c r="J26" s="23"/>
      <c r="K26" s="24"/>
      <c r="N26" s="24"/>
      <c r="O26" s="22"/>
      <c r="P26" s="23"/>
      <c r="Q26" s="24"/>
      <c r="R26" s="47"/>
      <c r="S26" s="47"/>
      <c r="T26" s="24"/>
      <c r="U26" s="22"/>
      <c r="V26" s="23"/>
      <c r="W26" s="24"/>
      <c r="X26" s="35">
        <f t="shared" si="3"/>
        <v>0</v>
      </c>
      <c r="Y26" s="167">
        <f t="shared" si="3"/>
        <v>1</v>
      </c>
      <c r="Z26" s="81">
        <f t="shared" si="3"/>
        <v>1</v>
      </c>
    </row>
    <row r="27" spans="1:53" ht="14.25" customHeight="1" x14ac:dyDescent="0.2">
      <c r="A27" s="35" t="s">
        <v>34</v>
      </c>
      <c r="B27" s="36">
        <v>1140</v>
      </c>
      <c r="C27" s="22">
        <v>16</v>
      </c>
      <c r="D27" s="23">
        <v>14</v>
      </c>
      <c r="E27" s="24">
        <v>30</v>
      </c>
      <c r="F27" s="47">
        <v>1</v>
      </c>
      <c r="G27" s="47"/>
      <c r="H27" s="24">
        <v>1</v>
      </c>
      <c r="I27" s="22"/>
      <c r="J27" s="23"/>
      <c r="K27" s="24"/>
      <c r="N27" s="24"/>
      <c r="O27" s="22"/>
      <c r="P27" s="23"/>
      <c r="Q27" s="24"/>
      <c r="R27" s="47">
        <v>1</v>
      </c>
      <c r="S27" s="47"/>
      <c r="T27" s="24">
        <v>1</v>
      </c>
      <c r="U27" s="22">
        <v>1</v>
      </c>
      <c r="V27" s="23">
        <v>1</v>
      </c>
      <c r="W27" s="24">
        <v>2</v>
      </c>
      <c r="X27" s="35">
        <f t="shared" si="3"/>
        <v>19</v>
      </c>
      <c r="Y27" s="167">
        <f t="shared" si="3"/>
        <v>15</v>
      </c>
      <c r="Z27" s="81">
        <f t="shared" si="3"/>
        <v>34</v>
      </c>
    </row>
    <row r="28" spans="1:53" ht="15" customHeight="1" thickBot="1" x14ac:dyDescent="0.25">
      <c r="A28" s="35" t="s">
        <v>267</v>
      </c>
      <c r="B28" s="36">
        <v>1141</v>
      </c>
      <c r="C28" s="22">
        <v>1</v>
      </c>
      <c r="D28" s="23">
        <v>1</v>
      </c>
      <c r="E28" s="24">
        <v>2</v>
      </c>
      <c r="F28" s="47"/>
      <c r="G28" s="47"/>
      <c r="H28" s="24"/>
      <c r="I28" s="22"/>
      <c r="J28" s="23"/>
      <c r="K28" s="24"/>
      <c r="N28" s="24"/>
      <c r="O28" s="22"/>
      <c r="P28" s="23"/>
      <c r="Q28" s="24"/>
      <c r="R28" s="47"/>
      <c r="S28" s="47"/>
      <c r="T28" s="24"/>
      <c r="U28" s="22"/>
      <c r="V28" s="23"/>
      <c r="W28" s="24"/>
      <c r="X28" s="35">
        <f t="shared" si="3"/>
        <v>1</v>
      </c>
      <c r="Y28" s="167">
        <f t="shared" si="3"/>
        <v>1</v>
      </c>
      <c r="Z28" s="81">
        <f t="shared" si="3"/>
        <v>2</v>
      </c>
    </row>
    <row r="29" spans="1:53" ht="13.5" thickBot="1" x14ac:dyDescent="0.25">
      <c r="A29" s="31" t="s">
        <v>35</v>
      </c>
      <c r="B29" s="14"/>
      <c r="C29" s="31">
        <f t="shared" ref="C29:W29" si="4">IF(SUBTOTAL(9,C23:C28)=0," ",SUBTOTAL(9,C23:C28))</f>
        <v>253</v>
      </c>
      <c r="D29" s="13">
        <f t="shared" si="4"/>
        <v>206</v>
      </c>
      <c r="E29" s="32">
        <f t="shared" si="4"/>
        <v>459</v>
      </c>
      <c r="F29" s="13">
        <f t="shared" si="4"/>
        <v>34</v>
      </c>
      <c r="G29" s="13">
        <f t="shared" si="4"/>
        <v>11</v>
      </c>
      <c r="H29" s="13">
        <f t="shared" si="4"/>
        <v>45</v>
      </c>
      <c r="I29" s="31" t="str">
        <f t="shared" si="4"/>
        <v xml:space="preserve"> </v>
      </c>
      <c r="J29" s="13">
        <f t="shared" si="4"/>
        <v>1</v>
      </c>
      <c r="K29" s="32">
        <f t="shared" si="4"/>
        <v>1</v>
      </c>
      <c r="L29" s="31">
        <f t="shared" si="4"/>
        <v>14</v>
      </c>
      <c r="M29" s="13">
        <f t="shared" si="4"/>
        <v>16</v>
      </c>
      <c r="N29" s="13">
        <f t="shared" si="4"/>
        <v>30</v>
      </c>
      <c r="O29" s="31">
        <f t="shared" si="4"/>
        <v>6</v>
      </c>
      <c r="P29" s="13">
        <f t="shared" si="4"/>
        <v>6</v>
      </c>
      <c r="Q29" s="13">
        <f t="shared" si="4"/>
        <v>12</v>
      </c>
      <c r="R29" s="31">
        <f t="shared" si="4"/>
        <v>4</v>
      </c>
      <c r="S29" s="13">
        <f t="shared" si="4"/>
        <v>3</v>
      </c>
      <c r="T29" s="13">
        <f t="shared" si="4"/>
        <v>7</v>
      </c>
      <c r="U29" s="31">
        <f t="shared" si="4"/>
        <v>33</v>
      </c>
      <c r="V29" s="13">
        <f t="shared" si="4"/>
        <v>29</v>
      </c>
      <c r="W29" s="32">
        <f t="shared" si="4"/>
        <v>62</v>
      </c>
      <c r="X29" s="13">
        <f>SUM(X23:X28)</f>
        <v>344</v>
      </c>
      <c r="Y29" s="33">
        <f>SUM(Y23:Y28)</f>
        <v>272</v>
      </c>
      <c r="Z29" s="34">
        <f>SUBTOTAL(9,Z23:Z28)</f>
        <v>616</v>
      </c>
    </row>
    <row r="30" spans="1:53" ht="13.5" thickBot="1" x14ac:dyDescent="0.25">
      <c r="E30" s="180" t="str">
        <f t="shared" ref="E30" si="5">IF(C30+D30=0," ",C30+D30)</f>
        <v xml:space="preserve"> </v>
      </c>
      <c r="H30" s="24" t="str">
        <f>IF(F30+G30=0," ",F30+G30)</f>
        <v xml:space="preserve"> </v>
      </c>
      <c r="K30" s="180" t="str">
        <f>IF(I30+J30=0," ",I30+J30)</f>
        <v xml:space="preserve"> </v>
      </c>
      <c r="N30" s="35" t="str">
        <f>IF(L30+M30=0," ",L30+M30)</f>
        <v xml:space="preserve"> </v>
      </c>
      <c r="Q30" s="180" t="str">
        <f>IF(O30+P30=0," ",O30+P30)</f>
        <v xml:space="preserve"> </v>
      </c>
      <c r="T30" s="35" t="str">
        <f>IF(R30+S30=0," ",R30+S30)</f>
        <v xml:space="preserve"> </v>
      </c>
      <c r="W30" s="180" t="str">
        <f>IF(U30+V30=0," ",U30+V30)</f>
        <v xml:space="preserve"> </v>
      </c>
    </row>
    <row r="31" spans="1:53" s="55" customFormat="1" ht="13.5" thickBot="1" x14ac:dyDescent="0.25">
      <c r="A31" s="13" t="s">
        <v>36</v>
      </c>
      <c r="B31" s="14">
        <v>1225</v>
      </c>
      <c r="C31" s="53">
        <v>30</v>
      </c>
      <c r="D31" s="54">
        <v>37</v>
      </c>
      <c r="E31" s="32">
        <v>67</v>
      </c>
      <c r="F31" s="54">
        <v>3</v>
      </c>
      <c r="G31" s="54">
        <v>2</v>
      </c>
      <c r="H31" s="32">
        <v>5</v>
      </c>
      <c r="I31" s="53"/>
      <c r="J31" s="54"/>
      <c r="K31" s="32"/>
      <c r="L31" s="31">
        <v>1</v>
      </c>
      <c r="M31" s="13">
        <v>4</v>
      </c>
      <c r="N31" s="13">
        <v>5</v>
      </c>
      <c r="O31" s="53"/>
      <c r="P31" s="54"/>
      <c r="Q31" s="32"/>
      <c r="R31" s="54">
        <v>1</v>
      </c>
      <c r="S31" s="54"/>
      <c r="T31" s="13">
        <v>1</v>
      </c>
      <c r="U31" s="53">
        <v>3</v>
      </c>
      <c r="V31" s="54">
        <v>7</v>
      </c>
      <c r="W31" s="32">
        <v>10</v>
      </c>
      <c r="X31" s="13">
        <f>C31+F31+I31+L31+O31+R31+U31</f>
        <v>38</v>
      </c>
      <c r="Y31" s="33">
        <f>D31+G31+J31+M31+P31+S31+V31</f>
        <v>50</v>
      </c>
      <c r="Z31" s="34">
        <f>E31+H31+K31+N31+Q31+T31+W31</f>
        <v>88</v>
      </c>
      <c r="AA31" s="75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</row>
    <row r="32" spans="1:53" x14ac:dyDescent="0.2">
      <c r="C32" s="22"/>
      <c r="D32" s="23"/>
      <c r="E32" s="24"/>
      <c r="F32" s="47"/>
      <c r="G32" s="47"/>
      <c r="H32" s="24"/>
      <c r="I32" s="23"/>
      <c r="J32" s="23"/>
      <c r="K32" s="26"/>
      <c r="N32" s="65"/>
      <c r="O32" s="22"/>
      <c r="P32" s="23"/>
      <c r="Q32" s="29"/>
      <c r="R32" s="47"/>
      <c r="S32" s="47"/>
      <c r="T32" s="29"/>
      <c r="U32" s="23"/>
      <c r="V32" s="23"/>
      <c r="W32" s="24"/>
      <c r="Z32" s="81"/>
    </row>
    <row r="33" spans="1:26" ht="15" customHeight="1" x14ac:dyDescent="0.2">
      <c r="A33" s="35" t="s">
        <v>37</v>
      </c>
      <c r="B33" s="36">
        <v>1230</v>
      </c>
      <c r="C33" s="22">
        <v>18</v>
      </c>
      <c r="D33" s="23">
        <v>30</v>
      </c>
      <c r="E33" s="24">
        <v>48</v>
      </c>
      <c r="F33" s="22">
        <v>1</v>
      </c>
      <c r="G33" s="23">
        <v>2</v>
      </c>
      <c r="H33" s="24">
        <v>3</v>
      </c>
      <c r="I33" s="47"/>
      <c r="J33" s="47"/>
      <c r="K33" s="65"/>
      <c r="L33" s="20">
        <v>1</v>
      </c>
      <c r="M33" s="25"/>
      <c r="N33" s="65">
        <v>1</v>
      </c>
      <c r="O33" s="22"/>
      <c r="P33" s="47"/>
      <c r="Q33" s="65"/>
      <c r="R33" s="22">
        <v>1</v>
      </c>
      <c r="S33" s="23"/>
      <c r="T33" s="24">
        <v>1</v>
      </c>
      <c r="U33" s="47">
        <v>2</v>
      </c>
      <c r="V33" s="47">
        <v>2</v>
      </c>
      <c r="W33" s="24">
        <v>4</v>
      </c>
      <c r="X33" s="35">
        <f>C33+F33+I33+L33+O33+R33+U33</f>
        <v>23</v>
      </c>
      <c r="Y33" s="167">
        <f t="shared" ref="Y33:Z39" si="6">D33+G33+J33+M33+P33+S33+V33</f>
        <v>34</v>
      </c>
      <c r="Z33" s="81">
        <f>E33+H33+K33+N33+Q33+T33+W33</f>
        <v>57</v>
      </c>
    </row>
    <row r="34" spans="1:26" x14ac:dyDescent="0.2">
      <c r="A34" s="35" t="s">
        <v>38</v>
      </c>
      <c r="B34" s="36" t="s">
        <v>39</v>
      </c>
      <c r="C34" s="22">
        <v>3</v>
      </c>
      <c r="D34" s="23">
        <v>7</v>
      </c>
      <c r="E34" s="24">
        <v>10</v>
      </c>
      <c r="F34" s="47"/>
      <c r="G34" s="47"/>
      <c r="H34" s="24"/>
      <c r="I34" s="22"/>
      <c r="J34" s="23"/>
      <c r="K34" s="24"/>
      <c r="N34" s="65"/>
      <c r="O34" s="22"/>
      <c r="P34" s="23"/>
      <c r="Q34" s="24"/>
      <c r="R34" s="47"/>
      <c r="S34" s="47"/>
      <c r="T34" s="65"/>
      <c r="U34" s="22">
        <v>1</v>
      </c>
      <c r="V34" s="23"/>
      <c r="W34" s="24">
        <v>1</v>
      </c>
      <c r="X34" s="35">
        <f t="shared" ref="X34:X39" si="7">C34+F34+I34+L34+O34+R34+U34</f>
        <v>4</v>
      </c>
      <c r="Y34" s="167">
        <f t="shared" si="6"/>
        <v>7</v>
      </c>
      <c r="Z34" s="81">
        <f t="shared" si="6"/>
        <v>11</v>
      </c>
    </row>
    <row r="35" spans="1:26" x14ac:dyDescent="0.2">
      <c r="A35" s="35" t="s">
        <v>279</v>
      </c>
      <c r="B35" s="36" t="s">
        <v>280</v>
      </c>
      <c r="C35" s="22"/>
      <c r="D35" s="23"/>
      <c r="E35" s="24"/>
      <c r="F35" s="47"/>
      <c r="G35" s="47"/>
      <c r="H35" s="24"/>
      <c r="I35" s="22"/>
      <c r="J35" s="23"/>
      <c r="K35" s="24"/>
      <c r="N35" s="65"/>
      <c r="O35" s="22"/>
      <c r="P35" s="23"/>
      <c r="Q35" s="24"/>
      <c r="R35" s="47"/>
      <c r="S35" s="47"/>
      <c r="T35" s="65"/>
      <c r="U35" s="22"/>
      <c r="V35" s="23">
        <v>1</v>
      </c>
      <c r="W35" s="24">
        <v>1</v>
      </c>
      <c r="X35" s="35">
        <f t="shared" si="7"/>
        <v>0</v>
      </c>
      <c r="Y35" s="167">
        <f t="shared" si="6"/>
        <v>1</v>
      </c>
      <c r="Z35" s="81">
        <f t="shared" si="6"/>
        <v>1</v>
      </c>
    </row>
    <row r="36" spans="1:26" x14ac:dyDescent="0.2">
      <c r="A36" s="35" t="s">
        <v>281</v>
      </c>
      <c r="B36" s="36" t="s">
        <v>282</v>
      </c>
      <c r="C36" s="22">
        <v>8</v>
      </c>
      <c r="D36" s="23">
        <v>4</v>
      </c>
      <c r="E36" s="24">
        <v>12</v>
      </c>
      <c r="F36" s="47">
        <v>1</v>
      </c>
      <c r="G36" s="47"/>
      <c r="H36" s="24">
        <v>1</v>
      </c>
      <c r="I36" s="22"/>
      <c r="J36" s="23"/>
      <c r="K36" s="24"/>
      <c r="N36" s="65"/>
      <c r="O36" s="22"/>
      <c r="P36" s="23"/>
      <c r="Q36" s="24"/>
      <c r="R36" s="47"/>
      <c r="S36" s="47"/>
      <c r="T36" s="65"/>
      <c r="U36" s="22">
        <v>1</v>
      </c>
      <c r="V36" s="23"/>
      <c r="W36" s="24">
        <v>1</v>
      </c>
      <c r="X36" s="35">
        <f t="shared" si="7"/>
        <v>10</v>
      </c>
      <c r="Y36" s="167">
        <f t="shared" si="6"/>
        <v>4</v>
      </c>
      <c r="Z36" s="81">
        <f t="shared" si="6"/>
        <v>14</v>
      </c>
    </row>
    <row r="37" spans="1:26" x14ac:dyDescent="0.2">
      <c r="A37" s="35" t="s">
        <v>283</v>
      </c>
      <c r="B37" s="36" t="s">
        <v>284</v>
      </c>
      <c r="C37" s="22">
        <v>1</v>
      </c>
      <c r="D37" s="23"/>
      <c r="E37" s="24">
        <v>1</v>
      </c>
      <c r="F37" s="47"/>
      <c r="G37" s="47"/>
      <c r="H37" s="24"/>
      <c r="I37" s="22"/>
      <c r="J37" s="23"/>
      <c r="K37" s="24"/>
      <c r="N37" s="65"/>
      <c r="O37" s="22"/>
      <c r="P37" s="23"/>
      <c r="Q37" s="24"/>
      <c r="R37" s="47"/>
      <c r="S37" s="47"/>
      <c r="T37" s="65"/>
      <c r="U37" s="22"/>
      <c r="V37" s="23"/>
      <c r="W37" s="24"/>
      <c r="X37" s="35">
        <f>C37+F37+I37+L37+O37+R37+U37</f>
        <v>1</v>
      </c>
      <c r="Y37" s="167">
        <f>D37+G37+J37+M37+P37+S37+V37</f>
        <v>0</v>
      </c>
      <c r="Z37" s="81">
        <f>E37+H37+K37+N37+Q37+T37+W37</f>
        <v>1</v>
      </c>
    </row>
    <row r="38" spans="1:26" x14ac:dyDescent="0.2">
      <c r="A38" s="35" t="s">
        <v>285</v>
      </c>
      <c r="B38" s="36" t="s">
        <v>286</v>
      </c>
      <c r="C38" s="22"/>
      <c r="D38" s="23"/>
      <c r="E38" s="24">
        <f>C38+D38</f>
        <v>0</v>
      </c>
      <c r="F38" s="47"/>
      <c r="G38" s="47"/>
      <c r="H38" s="24">
        <f t="shared" ref="H38" si="8">F38+G38</f>
        <v>0</v>
      </c>
      <c r="I38" s="22"/>
      <c r="J38" s="23"/>
      <c r="K38" s="24">
        <f t="shared" ref="K38" si="9">I38+J38</f>
        <v>0</v>
      </c>
      <c r="N38" s="65">
        <f t="shared" ref="N38" si="10">L38+M38</f>
        <v>0</v>
      </c>
      <c r="O38" s="22"/>
      <c r="P38" s="23"/>
      <c r="Q38" s="24">
        <f t="shared" ref="Q38" si="11">O38+P38</f>
        <v>0</v>
      </c>
      <c r="R38" s="47"/>
      <c r="S38" s="47"/>
      <c r="T38" s="65">
        <f t="shared" ref="T38" si="12">R38+S38</f>
        <v>0</v>
      </c>
      <c r="U38" s="22"/>
      <c r="V38" s="23"/>
      <c r="W38" s="24">
        <f t="shared" ref="W38" si="13">U38+V38</f>
        <v>0</v>
      </c>
      <c r="X38" s="35">
        <f t="shared" si="7"/>
        <v>0</v>
      </c>
      <c r="Y38" s="167">
        <f t="shared" si="6"/>
        <v>0</v>
      </c>
      <c r="Z38" s="81">
        <f t="shared" si="6"/>
        <v>0</v>
      </c>
    </row>
    <row r="39" spans="1:26" ht="13.5" thickBot="1" x14ac:dyDescent="0.25">
      <c r="A39" s="35" t="s">
        <v>40</v>
      </c>
      <c r="B39" s="36" t="s">
        <v>41</v>
      </c>
      <c r="C39" s="22">
        <v>12</v>
      </c>
      <c r="D39" s="23">
        <v>15</v>
      </c>
      <c r="E39" s="24">
        <v>27</v>
      </c>
      <c r="F39" s="47">
        <v>1</v>
      </c>
      <c r="G39" s="47"/>
      <c r="H39" s="24">
        <v>1</v>
      </c>
      <c r="I39" s="22"/>
      <c r="J39" s="23"/>
      <c r="K39" s="24"/>
      <c r="M39" s="35">
        <v>1</v>
      </c>
      <c r="N39" s="65">
        <v>1</v>
      </c>
      <c r="O39" s="22">
        <v>1</v>
      </c>
      <c r="P39" s="23">
        <v>1</v>
      </c>
      <c r="Q39" s="24">
        <v>2</v>
      </c>
      <c r="R39" s="47"/>
      <c r="S39" s="47"/>
      <c r="T39" s="65"/>
      <c r="U39" s="22"/>
      <c r="V39" s="23">
        <v>2</v>
      </c>
      <c r="W39" s="24">
        <v>2</v>
      </c>
      <c r="X39" s="35">
        <f t="shared" si="7"/>
        <v>14</v>
      </c>
      <c r="Y39" s="167">
        <f t="shared" si="6"/>
        <v>19</v>
      </c>
      <c r="Z39" s="81">
        <f t="shared" si="6"/>
        <v>33</v>
      </c>
    </row>
    <row r="40" spans="1:26" ht="13.5" thickBot="1" x14ac:dyDescent="0.25">
      <c r="A40" s="31" t="s">
        <v>42</v>
      </c>
      <c r="B40" s="14"/>
      <c r="C40" s="31">
        <f t="shared" ref="C40:Z40" si="14">SUBTOTAL(9,C33:C39)</f>
        <v>42</v>
      </c>
      <c r="D40" s="13">
        <f t="shared" si="14"/>
        <v>56</v>
      </c>
      <c r="E40" s="32">
        <f t="shared" si="14"/>
        <v>98</v>
      </c>
      <c r="F40" s="31">
        <f t="shared" si="14"/>
        <v>3</v>
      </c>
      <c r="G40" s="13">
        <f t="shared" si="14"/>
        <v>2</v>
      </c>
      <c r="H40" s="32">
        <f t="shared" si="14"/>
        <v>5</v>
      </c>
      <c r="I40" s="31">
        <f t="shared" si="14"/>
        <v>0</v>
      </c>
      <c r="J40" s="13">
        <f t="shared" si="14"/>
        <v>0</v>
      </c>
      <c r="K40" s="32">
        <f t="shared" si="14"/>
        <v>0</v>
      </c>
      <c r="L40" s="31">
        <f t="shared" si="14"/>
        <v>1</v>
      </c>
      <c r="M40" s="13">
        <f t="shared" si="14"/>
        <v>1</v>
      </c>
      <c r="N40" s="32">
        <f t="shared" si="14"/>
        <v>2</v>
      </c>
      <c r="O40" s="31">
        <f t="shared" si="14"/>
        <v>1</v>
      </c>
      <c r="P40" s="13">
        <f t="shared" si="14"/>
        <v>1</v>
      </c>
      <c r="Q40" s="32">
        <f t="shared" si="14"/>
        <v>2</v>
      </c>
      <c r="R40" s="31">
        <f t="shared" si="14"/>
        <v>1</v>
      </c>
      <c r="S40" s="13">
        <f t="shared" si="14"/>
        <v>0</v>
      </c>
      <c r="T40" s="32">
        <f t="shared" si="14"/>
        <v>1</v>
      </c>
      <c r="U40" s="31">
        <f t="shared" si="14"/>
        <v>4</v>
      </c>
      <c r="V40" s="13">
        <f t="shared" si="14"/>
        <v>5</v>
      </c>
      <c r="W40" s="32">
        <f t="shared" si="14"/>
        <v>9</v>
      </c>
      <c r="X40" s="31">
        <f t="shared" si="14"/>
        <v>52</v>
      </c>
      <c r="Y40" s="13">
        <f t="shared" si="14"/>
        <v>65</v>
      </c>
      <c r="Z40" s="34">
        <f t="shared" si="14"/>
        <v>117</v>
      </c>
    </row>
    <row r="41" spans="1:26" x14ac:dyDescent="0.2">
      <c r="E41" s="180" t="str">
        <f>IF(C41+D41=0," ",C41+D41)</f>
        <v xml:space="preserve"> </v>
      </c>
      <c r="H41" s="24" t="str">
        <f>IF(F41+G41=0," ",F41+G41)</f>
        <v xml:space="preserve"> </v>
      </c>
      <c r="K41" s="180" t="str">
        <f>IF(I41+J41=0," ",I41+J41)</f>
        <v xml:space="preserve"> </v>
      </c>
      <c r="N41" s="35" t="str">
        <f>IF(L41+M41=0," ",L41+M41)</f>
        <v xml:space="preserve"> </v>
      </c>
      <c r="Q41" s="180" t="str">
        <f>IF(O41+P41=0," ",O41+P41)</f>
        <v xml:space="preserve"> </v>
      </c>
      <c r="T41" s="35" t="str">
        <f>IF(R41+S41=0," ",R41+S41)</f>
        <v xml:space="preserve"> </v>
      </c>
      <c r="W41" s="180" t="str">
        <f>IF(U41+V41=0," ",U41+V41)</f>
        <v xml:space="preserve"> </v>
      </c>
    </row>
    <row r="42" spans="1:26" ht="13.5" customHeight="1" x14ac:dyDescent="0.2">
      <c r="A42" s="35" t="s">
        <v>47</v>
      </c>
      <c r="B42" s="36">
        <v>1405</v>
      </c>
      <c r="C42" s="22">
        <v>136</v>
      </c>
      <c r="D42" s="23">
        <v>52</v>
      </c>
      <c r="E42" s="24">
        <v>188</v>
      </c>
      <c r="F42" s="47">
        <v>14</v>
      </c>
      <c r="G42" s="47">
        <v>4</v>
      </c>
      <c r="H42" s="24">
        <v>18</v>
      </c>
      <c r="I42" s="22"/>
      <c r="J42" s="23">
        <v>1</v>
      </c>
      <c r="K42" s="24">
        <v>1</v>
      </c>
      <c r="M42" s="35">
        <v>5</v>
      </c>
      <c r="N42" s="65">
        <v>5</v>
      </c>
      <c r="O42" s="22">
        <v>3</v>
      </c>
      <c r="P42" s="23"/>
      <c r="Q42" s="24">
        <v>3</v>
      </c>
      <c r="R42" s="47"/>
      <c r="S42" s="47">
        <v>1</v>
      </c>
      <c r="T42" s="65">
        <v>1</v>
      </c>
      <c r="U42" s="22">
        <v>10</v>
      </c>
      <c r="V42" s="23">
        <v>7</v>
      </c>
      <c r="W42" s="24">
        <v>17</v>
      </c>
      <c r="X42" s="35">
        <f t="shared" ref="X42:Z47" si="15">C42+F42+I42+L42+O42+R42+U42</f>
        <v>163</v>
      </c>
      <c r="Y42" s="167">
        <f t="shared" si="15"/>
        <v>70</v>
      </c>
      <c r="Z42" s="81">
        <f t="shared" si="15"/>
        <v>233</v>
      </c>
    </row>
    <row r="43" spans="1:26" ht="13.5" customHeight="1" x14ac:dyDescent="0.2">
      <c r="A43" s="35" t="s">
        <v>288</v>
      </c>
      <c r="B43" s="36">
        <v>1410</v>
      </c>
      <c r="C43" s="22">
        <v>1</v>
      </c>
      <c r="D43" s="23"/>
      <c r="E43" s="24">
        <v>1</v>
      </c>
      <c r="F43" s="47"/>
      <c r="G43" s="47"/>
      <c r="H43" s="24"/>
      <c r="I43" s="22"/>
      <c r="J43" s="23"/>
      <c r="K43" s="24"/>
      <c r="N43" s="65"/>
      <c r="O43" s="22"/>
      <c r="P43" s="23"/>
      <c r="Q43" s="24"/>
      <c r="R43" s="47"/>
      <c r="S43" s="47"/>
      <c r="T43" s="65"/>
      <c r="U43" s="22"/>
      <c r="V43" s="23"/>
      <c r="W43" s="24"/>
      <c r="X43" s="35">
        <f t="shared" si="15"/>
        <v>1</v>
      </c>
      <c r="Y43" s="167">
        <f t="shared" si="15"/>
        <v>0</v>
      </c>
      <c r="Z43" s="81">
        <f t="shared" si="15"/>
        <v>1</v>
      </c>
    </row>
    <row r="44" spans="1:26" ht="12.75" customHeight="1" x14ac:dyDescent="0.2">
      <c r="A44" s="35" t="s">
        <v>48</v>
      </c>
      <c r="B44" s="36">
        <v>1430</v>
      </c>
      <c r="C44" s="22">
        <v>76</v>
      </c>
      <c r="D44" s="23">
        <v>27</v>
      </c>
      <c r="E44" s="24">
        <v>103</v>
      </c>
      <c r="F44" s="47">
        <v>7</v>
      </c>
      <c r="G44" s="47"/>
      <c r="H44" s="24">
        <v>7</v>
      </c>
      <c r="I44" s="22"/>
      <c r="J44" s="23"/>
      <c r="K44" s="24"/>
      <c r="L44" s="20">
        <v>1</v>
      </c>
      <c r="N44" s="65">
        <v>1</v>
      </c>
      <c r="O44" s="22"/>
      <c r="P44" s="23">
        <v>1</v>
      </c>
      <c r="Q44" s="24">
        <v>1</v>
      </c>
      <c r="R44" s="47">
        <v>1</v>
      </c>
      <c r="S44" s="47"/>
      <c r="T44" s="24">
        <v>1</v>
      </c>
      <c r="U44" s="22">
        <v>6</v>
      </c>
      <c r="V44" s="23">
        <v>2</v>
      </c>
      <c r="W44" s="24">
        <v>8</v>
      </c>
      <c r="X44" s="35">
        <f t="shared" si="15"/>
        <v>91</v>
      </c>
      <c r="Y44" s="167">
        <f t="shared" si="15"/>
        <v>30</v>
      </c>
      <c r="Z44" s="81">
        <f>E44+H44+K44+N44+Q44+T44+W44</f>
        <v>121</v>
      </c>
    </row>
    <row r="45" spans="1:26" ht="14.25" customHeight="1" x14ac:dyDescent="0.2">
      <c r="A45" s="35" t="s">
        <v>49</v>
      </c>
      <c r="B45" s="36">
        <v>1431</v>
      </c>
      <c r="C45" s="22">
        <v>7</v>
      </c>
      <c r="D45" s="23">
        <v>2</v>
      </c>
      <c r="E45" s="24">
        <v>9</v>
      </c>
      <c r="F45" s="47"/>
      <c r="G45" s="47"/>
      <c r="H45" s="24"/>
      <c r="I45" s="22"/>
      <c r="J45" s="23"/>
      <c r="K45" s="24"/>
      <c r="N45" s="65"/>
      <c r="O45" s="22"/>
      <c r="P45" s="23"/>
      <c r="Q45" s="24"/>
      <c r="R45" s="47"/>
      <c r="S45" s="47"/>
      <c r="T45" s="24"/>
      <c r="U45" s="22"/>
      <c r="V45" s="23"/>
      <c r="W45" s="24"/>
      <c r="X45" s="35">
        <f t="shared" si="15"/>
        <v>7</v>
      </c>
      <c r="Y45" s="167">
        <f t="shared" si="15"/>
        <v>2</v>
      </c>
      <c r="Z45" s="81">
        <f>E45+H45+K45+N45+Q45+T45+W45</f>
        <v>9</v>
      </c>
    </row>
    <row r="46" spans="1:26" ht="14.25" customHeight="1" thickBot="1" x14ac:dyDescent="0.25">
      <c r="A46" s="35" t="s">
        <v>50</v>
      </c>
      <c r="B46" s="36">
        <v>1450</v>
      </c>
      <c r="C46" s="22">
        <v>5</v>
      </c>
      <c r="D46" s="23">
        <v>6</v>
      </c>
      <c r="E46" s="24">
        <v>11</v>
      </c>
      <c r="F46" s="47"/>
      <c r="G46" s="47">
        <v>1</v>
      </c>
      <c r="H46" s="24">
        <v>1</v>
      </c>
      <c r="I46" s="22"/>
      <c r="J46" s="23"/>
      <c r="K46" s="24"/>
      <c r="L46" s="20">
        <v>1</v>
      </c>
      <c r="M46" s="35">
        <v>1</v>
      </c>
      <c r="N46" s="65">
        <v>2</v>
      </c>
      <c r="O46" s="22"/>
      <c r="P46" s="23">
        <v>1</v>
      </c>
      <c r="Q46" s="24">
        <v>1</v>
      </c>
      <c r="R46" s="47"/>
      <c r="S46" s="47"/>
      <c r="T46" s="24"/>
      <c r="U46" s="22"/>
      <c r="V46" s="23"/>
      <c r="W46" s="24"/>
      <c r="X46" s="35">
        <f t="shared" si="15"/>
        <v>6</v>
      </c>
      <c r="Y46" s="167">
        <f t="shared" si="15"/>
        <v>9</v>
      </c>
      <c r="Z46" s="81">
        <f>E46+H46+K46+N46+Q46+T46+W46</f>
        <v>15</v>
      </c>
    </row>
    <row r="47" spans="1:26" ht="13.5" thickBot="1" x14ac:dyDescent="0.25">
      <c r="A47" s="31" t="s">
        <v>51</v>
      </c>
      <c r="B47" s="14"/>
      <c r="C47" s="31">
        <f t="shared" ref="C47:W47" si="16">(SUBTOTAL(9,C42:C46))</f>
        <v>225</v>
      </c>
      <c r="D47" s="13">
        <f t="shared" si="16"/>
        <v>87</v>
      </c>
      <c r="E47" s="32">
        <f t="shared" si="16"/>
        <v>312</v>
      </c>
      <c r="F47" s="31">
        <f t="shared" si="16"/>
        <v>21</v>
      </c>
      <c r="G47" s="13">
        <f t="shared" si="16"/>
        <v>5</v>
      </c>
      <c r="H47" s="32">
        <f t="shared" si="16"/>
        <v>26</v>
      </c>
      <c r="I47" s="31">
        <f t="shared" si="16"/>
        <v>0</v>
      </c>
      <c r="J47" s="13">
        <f t="shared" si="16"/>
        <v>1</v>
      </c>
      <c r="K47" s="32">
        <f t="shared" si="16"/>
        <v>1</v>
      </c>
      <c r="L47" s="31">
        <f t="shared" si="16"/>
        <v>2</v>
      </c>
      <c r="M47" s="13">
        <f t="shared" si="16"/>
        <v>6</v>
      </c>
      <c r="N47" s="32">
        <f t="shared" si="16"/>
        <v>8</v>
      </c>
      <c r="O47" s="31">
        <f t="shared" si="16"/>
        <v>3</v>
      </c>
      <c r="P47" s="13">
        <f t="shared" si="16"/>
        <v>2</v>
      </c>
      <c r="Q47" s="32">
        <f t="shared" si="16"/>
        <v>5</v>
      </c>
      <c r="R47" s="31">
        <f t="shared" si="16"/>
        <v>1</v>
      </c>
      <c r="S47" s="13">
        <f t="shared" si="16"/>
        <v>1</v>
      </c>
      <c r="T47" s="32">
        <f t="shared" si="16"/>
        <v>2</v>
      </c>
      <c r="U47" s="31">
        <f t="shared" si="16"/>
        <v>16</v>
      </c>
      <c r="V47" s="13">
        <f t="shared" si="16"/>
        <v>9</v>
      </c>
      <c r="W47" s="32">
        <f t="shared" si="16"/>
        <v>25</v>
      </c>
      <c r="X47" s="31">
        <f t="shared" si="15"/>
        <v>268</v>
      </c>
      <c r="Y47" s="33">
        <f t="shared" si="15"/>
        <v>111</v>
      </c>
      <c r="Z47" s="34">
        <f>SUBTOTAL(9,Z42:Z46)</f>
        <v>379</v>
      </c>
    </row>
    <row r="48" spans="1:26" x14ac:dyDescent="0.2">
      <c r="E48" s="180" t="str">
        <f>IF(C48+D48=0," ",C48+D48)</f>
        <v xml:space="preserve"> </v>
      </c>
      <c r="H48" s="24" t="str">
        <f>IF(F48+G48=0," ",F48+G48)</f>
        <v xml:space="preserve"> </v>
      </c>
      <c r="K48" s="180" t="str">
        <f>IF(I48+J48=0," ",I48+J48)</f>
        <v xml:space="preserve"> </v>
      </c>
      <c r="N48" s="220" t="str">
        <f>IF(L48+M48=0," ",L48+M48)</f>
        <v xml:space="preserve"> </v>
      </c>
      <c r="Q48" s="180" t="str">
        <f>IF(O48+P48=0," ",O48+P48)</f>
        <v xml:space="preserve"> </v>
      </c>
      <c r="T48" s="35" t="str">
        <f>IF(R48+S48=0," ",R48+S48)</f>
        <v xml:space="preserve"> </v>
      </c>
      <c r="W48" s="180" t="str">
        <f>IF(U48+V48=0," ",U48+V48)</f>
        <v xml:space="preserve"> </v>
      </c>
    </row>
    <row r="49" spans="1:26" ht="13.5" customHeight="1" x14ac:dyDescent="0.2">
      <c r="A49" s="35" t="s">
        <v>52</v>
      </c>
      <c r="B49" s="36">
        <v>1505</v>
      </c>
      <c r="C49" s="22">
        <v>44</v>
      </c>
      <c r="D49" s="23">
        <v>80</v>
      </c>
      <c r="E49" s="24">
        <v>124</v>
      </c>
      <c r="F49" s="47">
        <v>2</v>
      </c>
      <c r="G49" s="47">
        <v>1</v>
      </c>
      <c r="H49" s="24">
        <v>3</v>
      </c>
      <c r="I49" s="22"/>
      <c r="J49" s="23">
        <v>2</v>
      </c>
      <c r="K49" s="24">
        <v>2</v>
      </c>
      <c r="L49" s="20">
        <v>1</v>
      </c>
      <c r="M49" s="35">
        <v>1</v>
      </c>
      <c r="N49" s="24">
        <v>2</v>
      </c>
      <c r="O49" s="22">
        <v>3</v>
      </c>
      <c r="P49" s="23">
        <v>2</v>
      </c>
      <c r="Q49" s="24">
        <v>5</v>
      </c>
      <c r="R49" s="47"/>
      <c r="S49" s="47"/>
      <c r="T49" s="24"/>
      <c r="U49" s="22">
        <v>5</v>
      </c>
      <c r="V49" s="23">
        <v>3</v>
      </c>
      <c r="W49" s="24">
        <v>8</v>
      </c>
      <c r="X49" s="35">
        <f>C49+F49+I49+L49+O49+R49+U49</f>
        <v>55</v>
      </c>
      <c r="Y49" s="167">
        <f>D49+G49+J49+M49+P49+S49+V49</f>
        <v>89</v>
      </c>
      <c r="Z49" s="81">
        <f>E49+H49+K49+N49+Q49+T49+W49</f>
        <v>144</v>
      </c>
    </row>
    <row r="50" spans="1:26" ht="13.5" customHeight="1" x14ac:dyDescent="0.2">
      <c r="A50" s="35" t="s">
        <v>53</v>
      </c>
      <c r="B50" s="36">
        <v>1515</v>
      </c>
      <c r="C50" s="22">
        <v>46</v>
      </c>
      <c r="D50" s="23">
        <v>82</v>
      </c>
      <c r="E50" s="24">
        <v>128</v>
      </c>
      <c r="F50" s="47">
        <v>1</v>
      </c>
      <c r="G50" s="47">
        <v>1</v>
      </c>
      <c r="H50" s="24">
        <v>2</v>
      </c>
      <c r="I50" s="22"/>
      <c r="J50" s="23">
        <v>1</v>
      </c>
      <c r="K50" s="24">
        <v>1</v>
      </c>
      <c r="N50" s="65"/>
      <c r="O50" s="22"/>
      <c r="P50" s="23">
        <v>1</v>
      </c>
      <c r="Q50" s="24">
        <v>1</v>
      </c>
      <c r="R50" s="47"/>
      <c r="S50" s="47"/>
      <c r="T50" s="65"/>
      <c r="U50" s="22">
        <v>7</v>
      </c>
      <c r="V50" s="23">
        <v>6</v>
      </c>
      <c r="W50" s="24">
        <v>13</v>
      </c>
      <c r="X50" s="35">
        <f t="shared" ref="X50:Y52" si="17">C50+F50+I50+L50+O50+R50+U50</f>
        <v>54</v>
      </c>
      <c r="Y50" s="167">
        <f t="shared" si="17"/>
        <v>91</v>
      </c>
      <c r="Z50" s="81">
        <f>E50+H50+K50+N50+Q50+T50+W50</f>
        <v>145</v>
      </c>
    </row>
    <row r="51" spans="1:26" ht="15" customHeight="1" thickBot="1" x14ac:dyDescent="0.25">
      <c r="A51" s="35" t="s">
        <v>54</v>
      </c>
      <c r="B51" s="36">
        <v>1516</v>
      </c>
      <c r="C51" s="22">
        <v>2</v>
      </c>
      <c r="D51" s="23">
        <v>4</v>
      </c>
      <c r="E51" s="24">
        <v>6</v>
      </c>
      <c r="F51" s="47"/>
      <c r="G51" s="47"/>
      <c r="H51" s="24"/>
      <c r="I51" s="22"/>
      <c r="J51" s="23">
        <v>1</v>
      </c>
      <c r="K51" s="24">
        <v>1</v>
      </c>
      <c r="N51" s="65"/>
      <c r="O51" s="22"/>
      <c r="P51" s="23"/>
      <c r="Q51" s="24"/>
      <c r="R51" s="47"/>
      <c r="S51" s="47"/>
      <c r="T51" s="65"/>
      <c r="U51" s="22"/>
      <c r="V51" s="23">
        <v>1</v>
      </c>
      <c r="W51" s="24">
        <v>1</v>
      </c>
      <c r="X51" s="35">
        <f t="shared" si="17"/>
        <v>2</v>
      </c>
      <c r="Y51" s="167">
        <f t="shared" si="17"/>
        <v>6</v>
      </c>
      <c r="Z51" s="81">
        <f>E51+H51+K51+N51+Q51+T51+W51</f>
        <v>8</v>
      </c>
    </row>
    <row r="52" spans="1:26" ht="13.5" thickBot="1" x14ac:dyDescent="0.25">
      <c r="A52" s="31" t="s">
        <v>55</v>
      </c>
      <c r="B52" s="14"/>
      <c r="C52" s="31">
        <f>SUBTOTAL(9,C49:C51)</f>
        <v>92</v>
      </c>
      <c r="D52" s="13">
        <f>SUBTOTAL(9,D49:D51)</f>
        <v>166</v>
      </c>
      <c r="E52" s="32">
        <f>SUBTOTAL(9,E49:E51)</f>
        <v>258</v>
      </c>
      <c r="F52" s="13">
        <f>SUBTOTAL(9,F49:F51)</f>
        <v>3</v>
      </c>
      <c r="G52" s="13">
        <f t="shared" ref="G52:W52" si="18">SUBTOTAL(9,G49:G51)</f>
        <v>2</v>
      </c>
      <c r="H52" s="13">
        <f t="shared" si="18"/>
        <v>5</v>
      </c>
      <c r="I52" s="31">
        <f t="shared" si="18"/>
        <v>0</v>
      </c>
      <c r="J52" s="13">
        <f t="shared" si="18"/>
        <v>4</v>
      </c>
      <c r="K52" s="32">
        <f t="shared" si="18"/>
        <v>4</v>
      </c>
      <c r="L52" s="31">
        <f t="shared" si="18"/>
        <v>1</v>
      </c>
      <c r="M52" s="13">
        <f t="shared" si="18"/>
        <v>1</v>
      </c>
      <c r="N52" s="13">
        <f t="shared" si="18"/>
        <v>2</v>
      </c>
      <c r="O52" s="31">
        <f t="shared" si="18"/>
        <v>3</v>
      </c>
      <c r="P52" s="13">
        <f t="shared" si="18"/>
        <v>3</v>
      </c>
      <c r="Q52" s="32">
        <f t="shared" si="18"/>
        <v>6</v>
      </c>
      <c r="R52" s="13">
        <f t="shared" si="18"/>
        <v>0</v>
      </c>
      <c r="S52" s="13">
        <f t="shared" si="18"/>
        <v>0</v>
      </c>
      <c r="T52" s="13">
        <f t="shared" si="18"/>
        <v>0</v>
      </c>
      <c r="U52" s="31">
        <f t="shared" si="18"/>
        <v>12</v>
      </c>
      <c r="V52" s="13">
        <f t="shared" si="18"/>
        <v>10</v>
      </c>
      <c r="W52" s="32">
        <f t="shared" si="18"/>
        <v>22</v>
      </c>
      <c r="X52" s="13">
        <f t="shared" si="17"/>
        <v>111</v>
      </c>
      <c r="Y52" s="33">
        <f t="shared" si="17"/>
        <v>186</v>
      </c>
      <c r="Z52" s="34">
        <f>SUBTOTAL(9,Z49:Z51)</f>
        <v>297</v>
      </c>
    </row>
    <row r="53" spans="1:26" ht="12" customHeight="1" x14ac:dyDescent="0.2">
      <c r="E53" s="180" t="str">
        <f>IF(C53+D53=0," ",C53+D53)</f>
        <v xml:space="preserve"> </v>
      </c>
      <c r="H53" s="24" t="str">
        <f>IF(F53+G53=0," ",F53+G53)</f>
        <v xml:space="preserve"> </v>
      </c>
      <c r="K53" s="180" t="str">
        <f>IF(I53+J53=0," ",I53+J53)</f>
        <v xml:space="preserve"> </v>
      </c>
      <c r="N53" s="35" t="str">
        <f>IF(L53+M53=0," ",L53+M53)</f>
        <v xml:space="preserve"> </v>
      </c>
      <c r="Q53" s="24" t="str">
        <f>IF(O53+P53=0," ",O53+P53)</f>
        <v xml:space="preserve"> </v>
      </c>
      <c r="T53" s="35" t="str">
        <f>IF(R53+S53=0," ",R53+S53)</f>
        <v xml:space="preserve"> </v>
      </c>
      <c r="W53" s="180" t="str">
        <f>IF(U53+V53=0," ",U53+V53)</f>
        <v xml:space="preserve"> </v>
      </c>
    </row>
    <row r="54" spans="1:26" x14ac:dyDescent="0.2">
      <c r="A54" s="35" t="s">
        <v>56</v>
      </c>
      <c r="B54" s="36">
        <v>1600</v>
      </c>
      <c r="C54" s="22">
        <v>1</v>
      </c>
      <c r="D54" s="23"/>
      <c r="E54" s="24">
        <v>1</v>
      </c>
      <c r="F54" s="47"/>
      <c r="G54" s="47"/>
      <c r="H54" s="24"/>
      <c r="I54" s="22"/>
      <c r="J54" s="23"/>
      <c r="K54" s="24"/>
      <c r="N54" s="65"/>
      <c r="O54" s="22"/>
      <c r="P54" s="23"/>
      <c r="Q54" s="24"/>
      <c r="R54" s="47"/>
      <c r="S54" s="47"/>
      <c r="T54" s="65"/>
      <c r="U54" s="22"/>
      <c r="V54" s="23"/>
      <c r="W54" s="24"/>
      <c r="X54" s="35">
        <f>C54+F54+I54+L54+O54+R54+U54</f>
        <v>1</v>
      </c>
      <c r="Y54" s="167">
        <f>D54+G54+J54+M54+P54+S54+V54</f>
        <v>0</v>
      </c>
      <c r="Z54" s="81">
        <f>E54+H54+K54+N54+Q54+T54+W54</f>
        <v>1</v>
      </c>
    </row>
    <row r="55" spans="1:26" x14ac:dyDescent="0.2">
      <c r="A55" s="35" t="s">
        <v>289</v>
      </c>
      <c r="B55" s="36">
        <v>1605</v>
      </c>
      <c r="C55" s="22"/>
      <c r="D55" s="23"/>
      <c r="E55" s="24"/>
      <c r="F55" s="47">
        <v>2</v>
      </c>
      <c r="G55" s="47"/>
      <c r="H55" s="24">
        <v>2</v>
      </c>
      <c r="I55" s="22"/>
      <c r="J55" s="23"/>
      <c r="K55" s="24"/>
      <c r="N55" s="65"/>
      <c r="O55" s="22"/>
      <c r="P55" s="23"/>
      <c r="Q55" s="24"/>
      <c r="R55" s="47"/>
      <c r="S55" s="47"/>
      <c r="T55" s="65"/>
      <c r="U55" s="22"/>
      <c r="V55" s="23"/>
      <c r="W55" s="24"/>
      <c r="X55" s="35">
        <f t="shared" ref="X55:Z61" si="19">C55+F55+I55+L55+O55+R55+U55</f>
        <v>2</v>
      </c>
      <c r="Y55" s="167">
        <f t="shared" si="19"/>
        <v>0</v>
      </c>
      <c r="Z55" s="81">
        <f t="shared" si="19"/>
        <v>2</v>
      </c>
    </row>
    <row r="56" spans="1:26" x14ac:dyDescent="0.2">
      <c r="A56" s="35" t="s">
        <v>57</v>
      </c>
      <c r="B56" s="36">
        <v>1610</v>
      </c>
      <c r="C56" s="22">
        <v>1</v>
      </c>
      <c r="D56" s="23">
        <v>2</v>
      </c>
      <c r="E56" s="24">
        <v>3</v>
      </c>
      <c r="F56" s="47"/>
      <c r="G56" s="47"/>
      <c r="H56" s="24"/>
      <c r="I56" s="22">
        <v>1</v>
      </c>
      <c r="J56" s="23"/>
      <c r="K56" s="24">
        <v>1</v>
      </c>
      <c r="N56" s="65"/>
      <c r="O56" s="22"/>
      <c r="P56" s="23"/>
      <c r="Q56" s="24"/>
      <c r="R56" s="47"/>
      <c r="S56" s="47"/>
      <c r="T56" s="65"/>
      <c r="U56" s="22"/>
      <c r="V56" s="23"/>
      <c r="W56" s="24"/>
      <c r="X56" s="35">
        <f t="shared" si="19"/>
        <v>2</v>
      </c>
      <c r="Y56" s="167">
        <f t="shared" si="19"/>
        <v>2</v>
      </c>
      <c r="Z56" s="81">
        <f t="shared" si="19"/>
        <v>4</v>
      </c>
    </row>
    <row r="57" spans="1:26" ht="13.5" customHeight="1" x14ac:dyDescent="0.2">
      <c r="A57" s="35" t="s">
        <v>58</v>
      </c>
      <c r="B57" s="36">
        <v>1615</v>
      </c>
      <c r="C57" s="22">
        <v>9</v>
      </c>
      <c r="D57" s="23">
        <v>5</v>
      </c>
      <c r="E57" s="24">
        <v>14</v>
      </c>
      <c r="F57" s="47">
        <v>3</v>
      </c>
      <c r="G57" s="47">
        <v>1</v>
      </c>
      <c r="H57" s="24">
        <v>4</v>
      </c>
      <c r="I57" s="22">
        <v>1</v>
      </c>
      <c r="J57" s="23"/>
      <c r="K57" s="24">
        <v>1</v>
      </c>
      <c r="L57" s="20">
        <v>1</v>
      </c>
      <c r="N57" s="65">
        <v>1</v>
      </c>
      <c r="O57" s="22"/>
      <c r="P57" s="23"/>
      <c r="Q57" s="24"/>
      <c r="R57" s="47"/>
      <c r="S57" s="47"/>
      <c r="T57" s="65"/>
      <c r="U57" s="22">
        <v>1</v>
      </c>
      <c r="V57" s="23">
        <v>1</v>
      </c>
      <c r="W57" s="24">
        <v>2</v>
      </c>
      <c r="X57" s="35">
        <f t="shared" si="19"/>
        <v>15</v>
      </c>
      <c r="Y57" s="167">
        <f t="shared" si="19"/>
        <v>7</v>
      </c>
      <c r="Z57" s="81">
        <f t="shared" si="19"/>
        <v>22</v>
      </c>
    </row>
    <row r="58" spans="1:26" ht="13.5" customHeight="1" x14ac:dyDescent="0.2">
      <c r="A58" s="35" t="s">
        <v>290</v>
      </c>
      <c r="B58" s="36">
        <v>1620</v>
      </c>
      <c r="C58" s="22"/>
      <c r="D58" s="23"/>
      <c r="E58" s="24">
        <f t="shared" ref="E58:E60" si="20">C58+D58</f>
        <v>0</v>
      </c>
      <c r="F58" s="47"/>
      <c r="G58" s="47"/>
      <c r="H58" s="24">
        <f t="shared" ref="H58:H60" si="21">F58+G58</f>
        <v>0</v>
      </c>
      <c r="I58" s="22"/>
      <c r="J58" s="23"/>
      <c r="K58" s="24">
        <f t="shared" ref="K58:K60" si="22">I58+J58</f>
        <v>0</v>
      </c>
      <c r="N58" s="65">
        <f t="shared" ref="N58:N60" si="23">L58+M58</f>
        <v>0</v>
      </c>
      <c r="O58" s="22"/>
      <c r="P58" s="23"/>
      <c r="Q58" s="24">
        <f t="shared" ref="Q58:Q60" si="24">O58+P58</f>
        <v>0</v>
      </c>
      <c r="R58" s="47"/>
      <c r="S58" s="47"/>
      <c r="T58" s="65">
        <f t="shared" ref="T58:T60" si="25">R58+S58</f>
        <v>0</v>
      </c>
      <c r="U58" s="22"/>
      <c r="V58" s="23"/>
      <c r="W58" s="24">
        <f t="shared" ref="W58:W60" si="26">U58+V58</f>
        <v>0</v>
      </c>
      <c r="X58" s="35">
        <f t="shared" si="19"/>
        <v>0</v>
      </c>
      <c r="Y58" s="167">
        <f t="shared" si="19"/>
        <v>0</v>
      </c>
      <c r="Z58" s="81">
        <f t="shared" si="19"/>
        <v>0</v>
      </c>
    </row>
    <row r="59" spans="1:26" ht="13.5" customHeight="1" x14ac:dyDescent="0.2">
      <c r="A59" s="35" t="s">
        <v>59</v>
      </c>
      <c r="B59" s="36">
        <v>1625</v>
      </c>
      <c r="C59" s="22">
        <v>2</v>
      </c>
      <c r="D59" s="23"/>
      <c r="E59" s="24">
        <v>2</v>
      </c>
      <c r="F59" s="47"/>
      <c r="G59" s="47"/>
      <c r="H59" s="24"/>
      <c r="I59" s="22"/>
      <c r="J59" s="23"/>
      <c r="K59" s="24"/>
      <c r="N59" s="65"/>
      <c r="O59" s="22"/>
      <c r="P59" s="23"/>
      <c r="Q59" s="24"/>
      <c r="R59" s="47"/>
      <c r="S59" s="47"/>
      <c r="T59" s="65"/>
      <c r="U59" s="22"/>
      <c r="V59" s="23"/>
      <c r="W59" s="24"/>
      <c r="X59" s="35">
        <f t="shared" si="19"/>
        <v>2</v>
      </c>
      <c r="Y59" s="167">
        <f t="shared" si="19"/>
        <v>0</v>
      </c>
      <c r="Z59" s="81">
        <f t="shared" si="19"/>
        <v>2</v>
      </c>
    </row>
    <row r="60" spans="1:26" ht="13.5" customHeight="1" thickBot="1" x14ac:dyDescent="0.25">
      <c r="A60" s="35" t="s">
        <v>291</v>
      </c>
      <c r="B60" s="36">
        <v>1630</v>
      </c>
      <c r="C60" s="22"/>
      <c r="D60" s="23"/>
      <c r="E60" s="24">
        <f t="shared" si="20"/>
        <v>0</v>
      </c>
      <c r="F60" s="47"/>
      <c r="G60" s="47"/>
      <c r="H60" s="24">
        <f t="shared" si="21"/>
        <v>0</v>
      </c>
      <c r="I60" s="22"/>
      <c r="J60" s="23"/>
      <c r="K60" s="24">
        <f t="shared" si="22"/>
        <v>0</v>
      </c>
      <c r="N60" s="65">
        <f t="shared" si="23"/>
        <v>0</v>
      </c>
      <c r="O60" s="22"/>
      <c r="P60" s="23"/>
      <c r="Q60" s="24">
        <f t="shared" si="24"/>
        <v>0</v>
      </c>
      <c r="R60" s="47"/>
      <c r="S60" s="47"/>
      <c r="T60" s="65">
        <f t="shared" si="25"/>
        <v>0</v>
      </c>
      <c r="U60" s="22"/>
      <c r="V60" s="23"/>
      <c r="W60" s="24">
        <f t="shared" si="26"/>
        <v>0</v>
      </c>
      <c r="X60" s="35">
        <f t="shared" si="19"/>
        <v>0</v>
      </c>
      <c r="Y60" s="167">
        <f t="shared" si="19"/>
        <v>0</v>
      </c>
      <c r="Z60" s="81">
        <f t="shared" si="19"/>
        <v>0</v>
      </c>
    </row>
    <row r="61" spans="1:26" ht="13.5" thickBot="1" x14ac:dyDescent="0.25">
      <c r="A61" s="31" t="s">
        <v>60</v>
      </c>
      <c r="B61" s="14"/>
      <c r="C61" s="31">
        <f>SUBTOTAL(9,C54:C60)</f>
        <v>13</v>
      </c>
      <c r="D61" s="13">
        <f t="shared" ref="D61:W61" si="27">SUBTOTAL(9,D54:D60)</f>
        <v>7</v>
      </c>
      <c r="E61" s="32">
        <f t="shared" si="27"/>
        <v>20</v>
      </c>
      <c r="F61" s="13">
        <f t="shared" si="27"/>
        <v>5</v>
      </c>
      <c r="G61" s="13">
        <f t="shared" si="27"/>
        <v>1</v>
      </c>
      <c r="H61" s="13">
        <f t="shared" si="27"/>
        <v>6</v>
      </c>
      <c r="I61" s="31">
        <f t="shared" si="27"/>
        <v>2</v>
      </c>
      <c r="J61" s="13">
        <f t="shared" si="27"/>
        <v>0</v>
      </c>
      <c r="K61" s="32">
        <f t="shared" si="27"/>
        <v>2</v>
      </c>
      <c r="L61" s="31">
        <f t="shared" si="27"/>
        <v>1</v>
      </c>
      <c r="M61" s="13">
        <f t="shared" si="27"/>
        <v>0</v>
      </c>
      <c r="N61" s="13">
        <f t="shared" si="27"/>
        <v>1</v>
      </c>
      <c r="O61" s="31">
        <f t="shared" si="27"/>
        <v>0</v>
      </c>
      <c r="P61" s="13">
        <f t="shared" si="27"/>
        <v>0</v>
      </c>
      <c r="Q61" s="32">
        <f t="shared" si="27"/>
        <v>0</v>
      </c>
      <c r="R61" s="13">
        <f t="shared" si="27"/>
        <v>0</v>
      </c>
      <c r="S61" s="13">
        <f t="shared" si="27"/>
        <v>0</v>
      </c>
      <c r="T61" s="13">
        <f t="shared" si="27"/>
        <v>0</v>
      </c>
      <c r="U61" s="31">
        <f t="shared" si="27"/>
        <v>1</v>
      </c>
      <c r="V61" s="13">
        <f t="shared" si="27"/>
        <v>1</v>
      </c>
      <c r="W61" s="32">
        <f t="shared" si="27"/>
        <v>2</v>
      </c>
      <c r="X61" s="13">
        <f t="shared" si="19"/>
        <v>22</v>
      </c>
      <c r="Y61" s="33">
        <f t="shared" si="19"/>
        <v>9</v>
      </c>
      <c r="Z61" s="34">
        <f>SUBTOTAL(9,Z54:Z60)</f>
        <v>31</v>
      </c>
    </row>
    <row r="62" spans="1:26" ht="13.5" customHeight="1" x14ac:dyDescent="0.2">
      <c r="A62" s="66"/>
      <c r="B62" s="67"/>
      <c r="C62" s="221"/>
      <c r="D62" s="66"/>
      <c r="E62" s="220" t="str">
        <f>IF(C62+D62=0," ",C62+D62)</f>
        <v xml:space="preserve"> </v>
      </c>
      <c r="F62" s="66"/>
      <c r="G62" s="66"/>
      <c r="H62" s="24" t="str">
        <f>IF(F62+G62=0," ",F62+G62)</f>
        <v xml:space="preserve"> </v>
      </c>
      <c r="I62" s="221"/>
      <c r="J62" s="66"/>
      <c r="K62" s="220" t="str">
        <f>IF(I62+J62=0," ",I62+J62)</f>
        <v xml:space="preserve"> </v>
      </c>
      <c r="L62" s="221"/>
      <c r="M62" s="66"/>
      <c r="N62" s="66" t="str">
        <f>IF(L62+M62=0," ",L62+M62)</f>
        <v xml:space="preserve"> </v>
      </c>
      <c r="O62" s="221"/>
      <c r="P62" s="66"/>
      <c r="Q62" s="220" t="str">
        <f>IF(O62+P62=0," ",O62+P62)</f>
        <v xml:space="preserve"> </v>
      </c>
      <c r="R62" s="66"/>
      <c r="S62" s="66"/>
      <c r="T62" s="66" t="str">
        <f>IF(R62+S62=0," ",R62+S62)</f>
        <v xml:space="preserve"> </v>
      </c>
      <c r="U62" s="221"/>
      <c r="V62" s="66"/>
      <c r="W62" s="220" t="str">
        <f>IF(U62+V62=0," ",U62+V62)</f>
        <v xml:space="preserve"> </v>
      </c>
      <c r="X62" s="66"/>
      <c r="Y62" s="222"/>
      <c r="Z62" s="223"/>
    </row>
    <row r="63" spans="1:26" ht="13.5" customHeight="1" x14ac:dyDescent="0.2">
      <c r="A63" s="25" t="s">
        <v>61</v>
      </c>
      <c r="B63" s="49">
        <v>1705</v>
      </c>
      <c r="C63" s="20">
        <v>14</v>
      </c>
      <c r="D63" s="25">
        <v>4</v>
      </c>
      <c r="E63" s="180">
        <v>18</v>
      </c>
      <c r="F63" s="25"/>
      <c r="G63" s="25"/>
      <c r="H63" s="180"/>
      <c r="M63" s="25"/>
      <c r="N63" s="180"/>
      <c r="R63" s="25"/>
      <c r="S63" s="25"/>
      <c r="T63" s="180"/>
      <c r="U63" s="20">
        <v>3</v>
      </c>
      <c r="V63" s="25">
        <v>1</v>
      </c>
      <c r="W63" s="180">
        <v>4</v>
      </c>
      <c r="X63" s="35">
        <f t="shared" ref="X63:Z64" si="28">C63+F63+I63+L63+O63+R63+U63</f>
        <v>17</v>
      </c>
      <c r="Y63" s="167">
        <f t="shared" si="28"/>
        <v>5</v>
      </c>
      <c r="Z63" s="81">
        <f t="shared" si="28"/>
        <v>22</v>
      </c>
    </row>
    <row r="64" spans="1:26" ht="13.5" customHeight="1" thickBot="1" x14ac:dyDescent="0.25">
      <c r="A64" s="70" t="s">
        <v>292</v>
      </c>
      <c r="B64" s="196">
        <v>1710</v>
      </c>
      <c r="C64" s="71"/>
      <c r="D64" s="70">
        <v>1</v>
      </c>
      <c r="E64" s="180">
        <v>1</v>
      </c>
      <c r="F64" s="70"/>
      <c r="G64" s="70"/>
      <c r="H64" s="180"/>
      <c r="I64" s="71"/>
      <c r="J64" s="70"/>
      <c r="L64" s="71"/>
      <c r="M64" s="70"/>
      <c r="N64" s="180"/>
      <c r="O64" s="71"/>
      <c r="P64" s="70"/>
      <c r="R64" s="70"/>
      <c r="S64" s="70"/>
      <c r="T64" s="180"/>
      <c r="U64" s="71"/>
      <c r="V64" s="70"/>
      <c r="X64" s="35">
        <f t="shared" si="28"/>
        <v>0</v>
      </c>
      <c r="Y64" s="167">
        <f t="shared" si="28"/>
        <v>1</v>
      </c>
      <c r="Z64" s="81">
        <f t="shared" si="28"/>
        <v>1</v>
      </c>
    </row>
    <row r="65" spans="1:26" ht="13.5" thickBot="1" x14ac:dyDescent="0.25">
      <c r="A65" s="31" t="s">
        <v>62</v>
      </c>
      <c r="B65" s="14"/>
      <c r="C65" s="72">
        <f>SUBTOTAL(9, C63:C64)</f>
        <v>14</v>
      </c>
      <c r="D65" s="73">
        <f t="shared" ref="D65:W65" si="29">SUBTOTAL(9, D63:D64)</f>
        <v>5</v>
      </c>
      <c r="E65" s="73">
        <f t="shared" si="29"/>
        <v>19</v>
      </c>
      <c r="F65" s="72">
        <f t="shared" si="29"/>
        <v>0</v>
      </c>
      <c r="G65" s="73">
        <f t="shared" si="29"/>
        <v>0</v>
      </c>
      <c r="H65" s="73">
        <f t="shared" si="29"/>
        <v>0</v>
      </c>
      <c r="I65" s="72">
        <f t="shared" si="29"/>
        <v>0</v>
      </c>
      <c r="J65" s="73">
        <f t="shared" si="29"/>
        <v>0</v>
      </c>
      <c r="K65" s="73">
        <f t="shared" si="29"/>
        <v>0</v>
      </c>
      <c r="L65" s="72">
        <f t="shared" si="29"/>
        <v>0</v>
      </c>
      <c r="M65" s="73">
        <f t="shared" si="29"/>
        <v>0</v>
      </c>
      <c r="N65" s="73">
        <f t="shared" si="29"/>
        <v>0</v>
      </c>
      <c r="O65" s="72">
        <f t="shared" si="29"/>
        <v>0</v>
      </c>
      <c r="P65" s="73">
        <f t="shared" si="29"/>
        <v>0</v>
      </c>
      <c r="Q65" s="73">
        <f t="shared" si="29"/>
        <v>0</v>
      </c>
      <c r="R65" s="72">
        <f t="shared" si="29"/>
        <v>0</v>
      </c>
      <c r="S65" s="73">
        <f t="shared" si="29"/>
        <v>0</v>
      </c>
      <c r="T65" s="73">
        <f t="shared" si="29"/>
        <v>0</v>
      </c>
      <c r="U65" s="72">
        <f t="shared" si="29"/>
        <v>3</v>
      </c>
      <c r="V65" s="73">
        <f t="shared" si="29"/>
        <v>1</v>
      </c>
      <c r="W65" s="74">
        <f t="shared" si="29"/>
        <v>4</v>
      </c>
      <c r="X65" s="13">
        <f>C65+F65+I65+L65+O65+R65+U65</f>
        <v>17</v>
      </c>
      <c r="Y65" s="33">
        <f>D65+G65+J65+M65+P65+S65+V65</f>
        <v>6</v>
      </c>
      <c r="Z65" s="74">
        <f>SUBTOTAL(9, Z63:Z64)</f>
        <v>23</v>
      </c>
    </row>
    <row r="66" spans="1:26" x14ac:dyDescent="0.2">
      <c r="E66" s="180" t="str">
        <f>IF(C66+D66=0," ",C66+D66)</f>
        <v xml:space="preserve"> </v>
      </c>
      <c r="H66" s="24" t="str">
        <f>IF(F66+G66=0," ",F66+G66)</f>
        <v xml:space="preserve"> </v>
      </c>
      <c r="K66" s="180" t="str">
        <f>IF(I66+J66=0," ",I66+J66)</f>
        <v xml:space="preserve"> </v>
      </c>
      <c r="N66" s="35" t="str">
        <f>IF(L66+M66=0," ",L66+M66)</f>
        <v xml:space="preserve"> </v>
      </c>
      <c r="Q66" s="180" t="str">
        <f>IF(O66+P66=0," ",O66+P66)</f>
        <v xml:space="preserve"> </v>
      </c>
      <c r="T66" s="35" t="str">
        <f>IF(R66+S66=0," ",R66+S66)</f>
        <v xml:space="preserve"> </v>
      </c>
      <c r="W66" s="180" t="str">
        <f>IF(U66+V66=0," ",U66+V66)</f>
        <v xml:space="preserve"> </v>
      </c>
    </row>
    <row r="67" spans="1:26" x14ac:dyDescent="0.2">
      <c r="A67" s="35" t="s">
        <v>63</v>
      </c>
      <c r="B67" s="36">
        <v>1805</v>
      </c>
      <c r="C67" s="22">
        <v>12</v>
      </c>
      <c r="D67" s="23">
        <v>24</v>
      </c>
      <c r="E67" s="24">
        <v>36</v>
      </c>
      <c r="F67" s="47">
        <v>3</v>
      </c>
      <c r="G67" s="47">
        <v>1</v>
      </c>
      <c r="H67" s="24">
        <v>4</v>
      </c>
      <c r="I67" s="22"/>
      <c r="J67" s="23"/>
      <c r="K67" s="24"/>
      <c r="L67" s="20">
        <v>1</v>
      </c>
      <c r="M67" s="35">
        <v>2</v>
      </c>
      <c r="N67" s="65">
        <v>3</v>
      </c>
      <c r="O67" s="22">
        <v>1</v>
      </c>
      <c r="P67" s="23"/>
      <c r="Q67" s="24">
        <v>1</v>
      </c>
      <c r="R67" s="47"/>
      <c r="S67" s="47"/>
      <c r="T67" s="65"/>
      <c r="U67" s="22">
        <v>1</v>
      </c>
      <c r="V67" s="23">
        <v>3</v>
      </c>
      <c r="W67" s="24">
        <v>4</v>
      </c>
      <c r="X67" s="35">
        <f>C67+F67+I67+L67+O67+R67+U67</f>
        <v>18</v>
      </c>
      <c r="Y67" s="167">
        <f>D67+G67+J67+M67+P67+S67+V67</f>
        <v>30</v>
      </c>
      <c r="Z67" s="81">
        <f>E67+H67+K67+N67+Q67+T67+W67</f>
        <v>48</v>
      </c>
    </row>
    <row r="68" spans="1:26" ht="12.75" customHeight="1" x14ac:dyDescent="0.2">
      <c r="A68" s="35" t="s">
        <v>64</v>
      </c>
      <c r="B68" s="36">
        <v>1825</v>
      </c>
      <c r="C68" s="22">
        <v>28</v>
      </c>
      <c r="D68" s="23">
        <v>26</v>
      </c>
      <c r="E68" s="24">
        <v>54</v>
      </c>
      <c r="F68" s="47"/>
      <c r="G68" s="47"/>
      <c r="H68" s="24"/>
      <c r="I68" s="22"/>
      <c r="J68" s="23"/>
      <c r="K68" s="24"/>
      <c r="N68" s="65"/>
      <c r="O68" s="22"/>
      <c r="P68" s="23"/>
      <c r="Q68" s="24"/>
      <c r="R68" s="47"/>
      <c r="S68" s="47"/>
      <c r="T68" s="65"/>
      <c r="U68" s="22"/>
      <c r="V68" s="23">
        <v>1</v>
      </c>
      <c r="W68" s="24">
        <v>1</v>
      </c>
      <c r="X68" s="35">
        <f t="shared" ref="X68:Y71" si="30">C68+F68+I68+L68+O68+R68+U68</f>
        <v>28</v>
      </c>
      <c r="Y68" s="167">
        <f t="shared" si="30"/>
        <v>27</v>
      </c>
      <c r="Z68" s="81">
        <f>E68+H68+K68+N68+Q68+T68+W68</f>
        <v>55</v>
      </c>
    </row>
    <row r="69" spans="1:26" ht="12.75" customHeight="1" x14ac:dyDescent="0.2">
      <c r="A69" s="35" t="s">
        <v>65</v>
      </c>
      <c r="B69" s="36">
        <v>1826</v>
      </c>
      <c r="C69" s="22">
        <v>2</v>
      </c>
      <c r="D69" s="23"/>
      <c r="E69" s="24">
        <v>2</v>
      </c>
      <c r="F69" s="47"/>
      <c r="G69" s="47"/>
      <c r="H69" s="24"/>
      <c r="I69" s="22"/>
      <c r="J69" s="23"/>
      <c r="K69" s="24"/>
      <c r="N69" s="65"/>
      <c r="O69" s="22"/>
      <c r="P69" s="23"/>
      <c r="Q69" s="24"/>
      <c r="R69" s="47"/>
      <c r="S69" s="47"/>
      <c r="T69" s="65"/>
      <c r="U69" s="22"/>
      <c r="V69" s="23"/>
      <c r="W69" s="24"/>
      <c r="X69" s="35">
        <f t="shared" si="30"/>
        <v>2</v>
      </c>
      <c r="Y69" s="167">
        <f t="shared" si="30"/>
        <v>0</v>
      </c>
      <c r="Z69" s="81">
        <f>E69+H69+K69+N69+Q69+T69+W69</f>
        <v>2</v>
      </c>
    </row>
    <row r="70" spans="1:26" ht="13.5" thickBot="1" x14ac:dyDescent="0.25">
      <c r="A70" s="35" t="s">
        <v>66</v>
      </c>
      <c r="B70" s="36">
        <v>1835</v>
      </c>
      <c r="C70" s="22"/>
      <c r="D70" s="23">
        <v>3</v>
      </c>
      <c r="E70" s="24">
        <v>3</v>
      </c>
      <c r="F70" s="47"/>
      <c r="G70" s="47"/>
      <c r="H70" s="24"/>
      <c r="I70" s="22"/>
      <c r="J70" s="23"/>
      <c r="K70" s="24"/>
      <c r="N70" s="65"/>
      <c r="O70" s="22"/>
      <c r="P70" s="23">
        <v>1</v>
      </c>
      <c r="Q70" s="24">
        <v>1</v>
      </c>
      <c r="R70" s="47"/>
      <c r="S70" s="47"/>
      <c r="T70" s="65"/>
      <c r="U70" s="22">
        <v>1</v>
      </c>
      <c r="V70" s="23">
        <v>1</v>
      </c>
      <c r="W70" s="24">
        <v>2</v>
      </c>
      <c r="X70" s="35">
        <f t="shared" si="30"/>
        <v>1</v>
      </c>
      <c r="Y70" s="167">
        <f t="shared" si="30"/>
        <v>5</v>
      </c>
      <c r="Z70" s="81">
        <f>E70+H70+K70+N70+Q70+T70+W70</f>
        <v>6</v>
      </c>
    </row>
    <row r="71" spans="1:26" ht="13.5" thickBot="1" x14ac:dyDescent="0.25">
      <c r="A71" s="31" t="s">
        <v>68</v>
      </c>
      <c r="B71" s="14"/>
      <c r="C71" s="31">
        <f t="shared" ref="C71:R71" si="31">SUBTOTAL(9,C67:C70)</f>
        <v>42</v>
      </c>
      <c r="D71" s="13">
        <f t="shared" si="31"/>
        <v>53</v>
      </c>
      <c r="E71" s="32">
        <f t="shared" si="31"/>
        <v>95</v>
      </c>
      <c r="F71" s="31">
        <f t="shared" si="31"/>
        <v>3</v>
      </c>
      <c r="G71" s="13">
        <f t="shared" si="31"/>
        <v>1</v>
      </c>
      <c r="H71" s="13">
        <f t="shared" si="31"/>
        <v>4</v>
      </c>
      <c r="I71" s="31">
        <f t="shared" si="31"/>
        <v>0</v>
      </c>
      <c r="J71" s="13">
        <f t="shared" si="31"/>
        <v>0</v>
      </c>
      <c r="K71" s="32">
        <f t="shared" si="31"/>
        <v>0</v>
      </c>
      <c r="L71" s="31">
        <f t="shared" si="31"/>
        <v>1</v>
      </c>
      <c r="M71" s="13">
        <f t="shared" si="31"/>
        <v>2</v>
      </c>
      <c r="N71" s="32">
        <f t="shared" si="31"/>
        <v>3</v>
      </c>
      <c r="O71" s="31">
        <f t="shared" si="31"/>
        <v>1</v>
      </c>
      <c r="P71" s="13">
        <f t="shared" si="31"/>
        <v>1</v>
      </c>
      <c r="Q71" s="32">
        <f t="shared" si="31"/>
        <v>2</v>
      </c>
      <c r="R71" s="13">
        <f t="shared" si="31"/>
        <v>0</v>
      </c>
      <c r="S71" s="13">
        <f>SUBTOTAL(9,S67:S70)</f>
        <v>0</v>
      </c>
      <c r="T71" s="32">
        <f>SUBTOTAL(9,T67:T70)</f>
        <v>0</v>
      </c>
      <c r="U71" s="31">
        <f>SUBTOTAL(9,U67:U70)</f>
        <v>2</v>
      </c>
      <c r="V71" s="13">
        <f>SUBTOTAL(9,V67:V70)</f>
        <v>5</v>
      </c>
      <c r="W71" s="32">
        <f>SUBTOTAL(9,W67:W70)</f>
        <v>7</v>
      </c>
      <c r="X71" s="13">
        <f t="shared" si="30"/>
        <v>49</v>
      </c>
      <c r="Y71" s="33">
        <f t="shared" si="30"/>
        <v>62</v>
      </c>
      <c r="Z71" s="34">
        <f>SUBTOTAL(9,Z67:Z70)</f>
        <v>111</v>
      </c>
    </row>
    <row r="72" spans="1:26" x14ac:dyDescent="0.2">
      <c r="E72" s="180" t="str">
        <f>IF(C72+D72=0," ",C72+D72)</f>
        <v xml:space="preserve"> </v>
      </c>
      <c r="H72" s="24" t="str">
        <f>IF(F72+G72=0," ",F72+G72)</f>
        <v xml:space="preserve"> </v>
      </c>
      <c r="K72" s="180" t="str">
        <f>IF(I72+J72=0," ",I72+J72)</f>
        <v xml:space="preserve"> </v>
      </c>
      <c r="N72" s="35" t="str">
        <f>IF(L72+M72=0," ",L72+M72)</f>
        <v xml:space="preserve"> </v>
      </c>
      <c r="Q72" s="180" t="str">
        <f>IF(O72+P72=0," ",O72+P72)</f>
        <v xml:space="preserve"> </v>
      </c>
      <c r="T72" s="35" t="str">
        <f>IF(R72+S72=0," ",R72+S72)</f>
        <v xml:space="preserve"> </v>
      </c>
      <c r="W72" s="180" t="str">
        <f>IF(U72+V72=0," ",U72+V72)</f>
        <v xml:space="preserve"> </v>
      </c>
    </row>
    <row r="73" spans="1:26" x14ac:dyDescent="0.2">
      <c r="A73" s="35" t="s">
        <v>69</v>
      </c>
      <c r="B73" s="36">
        <v>1955</v>
      </c>
      <c r="C73" s="22"/>
      <c r="D73" s="23"/>
      <c r="E73" s="24">
        <f>C73+D73</f>
        <v>0</v>
      </c>
      <c r="F73" s="47"/>
      <c r="G73" s="47"/>
      <c r="H73" s="24">
        <f>F73+G73</f>
        <v>0</v>
      </c>
      <c r="I73" s="22"/>
      <c r="J73" s="23"/>
      <c r="K73" s="24">
        <f>I73+J73</f>
        <v>0</v>
      </c>
      <c r="N73" s="65">
        <f>L73+M73</f>
        <v>0</v>
      </c>
      <c r="O73" s="22"/>
      <c r="P73" s="23"/>
      <c r="Q73" s="24">
        <f>O73+P73</f>
        <v>0</v>
      </c>
      <c r="R73" s="47"/>
      <c r="S73" s="47"/>
      <c r="T73" s="65">
        <f>R73+S73</f>
        <v>0</v>
      </c>
      <c r="U73" s="22"/>
      <c r="V73" s="23"/>
      <c r="W73" s="24">
        <f>U73+V73</f>
        <v>0</v>
      </c>
      <c r="X73" s="35">
        <f t="shared" ref="X73:Z93" si="32">C73+F73+I73+L73+O73+R73+U73</f>
        <v>0</v>
      </c>
      <c r="Y73" s="167">
        <f t="shared" si="32"/>
        <v>0</v>
      </c>
      <c r="Z73" s="81">
        <f t="shared" si="32"/>
        <v>0</v>
      </c>
    </row>
    <row r="74" spans="1:26" ht="13.5" customHeight="1" x14ac:dyDescent="0.2">
      <c r="A74" s="25" t="s">
        <v>70</v>
      </c>
      <c r="B74" s="36">
        <v>1980</v>
      </c>
      <c r="C74" s="22">
        <v>13</v>
      </c>
      <c r="D74" s="23">
        <v>5</v>
      </c>
      <c r="E74" s="24">
        <v>18</v>
      </c>
      <c r="F74" s="47">
        <v>1</v>
      </c>
      <c r="G74" s="47"/>
      <c r="H74" s="24">
        <v>1</v>
      </c>
      <c r="I74" s="22"/>
      <c r="J74" s="23"/>
      <c r="K74" s="24"/>
      <c r="N74" s="65"/>
      <c r="O74" s="22"/>
      <c r="P74" s="23"/>
      <c r="Q74" s="24"/>
      <c r="R74" s="47"/>
      <c r="S74" s="47"/>
      <c r="T74" s="65"/>
      <c r="U74" s="22">
        <v>3</v>
      </c>
      <c r="V74" s="23"/>
      <c r="W74" s="24">
        <v>3</v>
      </c>
      <c r="X74" s="35">
        <f t="shared" si="32"/>
        <v>17</v>
      </c>
      <c r="Y74" s="167">
        <f t="shared" si="32"/>
        <v>5</v>
      </c>
      <c r="Z74" s="81">
        <f t="shared" si="32"/>
        <v>22</v>
      </c>
    </row>
    <row r="75" spans="1:26" x14ac:dyDescent="0.2">
      <c r="A75" s="25" t="s">
        <v>293</v>
      </c>
      <c r="B75" s="36">
        <v>1985</v>
      </c>
      <c r="C75" s="22"/>
      <c r="D75" s="23"/>
      <c r="E75" s="24">
        <f t="shared" ref="E75:E91" si="33">C75+D75</f>
        <v>0</v>
      </c>
      <c r="F75" s="47"/>
      <c r="G75" s="47"/>
      <c r="H75" s="24">
        <f t="shared" ref="H75:H91" si="34">F75+G75</f>
        <v>0</v>
      </c>
      <c r="I75" s="22"/>
      <c r="J75" s="23"/>
      <c r="K75" s="24">
        <f t="shared" ref="K75:K91" si="35">I75+J75</f>
        <v>0</v>
      </c>
      <c r="N75" s="65">
        <f t="shared" ref="N75:N91" si="36">L75+M75</f>
        <v>0</v>
      </c>
      <c r="O75" s="22"/>
      <c r="P75" s="23"/>
      <c r="Q75" s="24">
        <f t="shared" ref="Q75:Q91" si="37">O75+P75</f>
        <v>0</v>
      </c>
      <c r="R75" s="47"/>
      <c r="S75" s="47"/>
      <c r="T75" s="65">
        <f t="shared" ref="T75:T91" si="38">R75+S75</f>
        <v>0</v>
      </c>
      <c r="U75" s="22"/>
      <c r="V75" s="23"/>
      <c r="W75" s="24">
        <f t="shared" ref="W75:W91" si="39">U75+V75</f>
        <v>0</v>
      </c>
      <c r="X75" s="35">
        <f t="shared" si="32"/>
        <v>0</v>
      </c>
      <c r="Y75" s="167">
        <f t="shared" si="32"/>
        <v>0</v>
      </c>
      <c r="Z75" s="81">
        <f t="shared" si="32"/>
        <v>0</v>
      </c>
    </row>
    <row r="76" spans="1:26" ht="12.75" customHeight="1" x14ac:dyDescent="0.2">
      <c r="A76" s="25" t="s">
        <v>294</v>
      </c>
      <c r="B76" s="36">
        <v>1990</v>
      </c>
      <c r="C76" s="22">
        <v>12</v>
      </c>
      <c r="D76" s="23">
        <v>1</v>
      </c>
      <c r="E76" s="24">
        <v>13</v>
      </c>
      <c r="F76" s="47">
        <v>1</v>
      </c>
      <c r="G76" s="47"/>
      <c r="H76" s="24">
        <v>1</v>
      </c>
      <c r="I76" s="22"/>
      <c r="J76" s="23"/>
      <c r="K76" s="24"/>
      <c r="N76" s="65"/>
      <c r="O76" s="22"/>
      <c r="P76" s="23"/>
      <c r="Q76" s="24"/>
      <c r="R76" s="47"/>
      <c r="S76" s="47"/>
      <c r="T76" s="65"/>
      <c r="U76" s="22"/>
      <c r="V76" s="23"/>
      <c r="W76" s="24"/>
      <c r="X76" s="35">
        <f t="shared" si="32"/>
        <v>13</v>
      </c>
      <c r="Y76" s="167">
        <f t="shared" si="32"/>
        <v>1</v>
      </c>
      <c r="Z76" s="81">
        <f t="shared" si="32"/>
        <v>14</v>
      </c>
    </row>
    <row r="77" spans="1:26" ht="12.75" customHeight="1" x14ac:dyDescent="0.2">
      <c r="A77" s="25" t="s">
        <v>295</v>
      </c>
      <c r="B77" s="36">
        <v>1991</v>
      </c>
      <c r="C77" s="22">
        <v>3</v>
      </c>
      <c r="D77" s="23">
        <v>1</v>
      </c>
      <c r="E77" s="24">
        <v>4</v>
      </c>
      <c r="F77" s="47"/>
      <c r="G77" s="47"/>
      <c r="H77" s="24"/>
      <c r="I77" s="22"/>
      <c r="J77" s="23"/>
      <c r="K77" s="24"/>
      <c r="N77" s="65"/>
      <c r="O77" s="22"/>
      <c r="P77" s="23"/>
      <c r="Q77" s="24"/>
      <c r="R77" s="47"/>
      <c r="S77" s="47"/>
      <c r="T77" s="65"/>
      <c r="U77" s="22"/>
      <c r="V77" s="23"/>
      <c r="W77" s="24"/>
      <c r="X77" s="35">
        <f t="shared" si="32"/>
        <v>3</v>
      </c>
      <c r="Y77" s="167">
        <f t="shared" si="32"/>
        <v>1</v>
      </c>
      <c r="Z77" s="81">
        <f t="shared" si="32"/>
        <v>4</v>
      </c>
    </row>
    <row r="78" spans="1:26" x14ac:dyDescent="0.2">
      <c r="A78" s="25" t="s">
        <v>72</v>
      </c>
      <c r="B78" s="36">
        <v>2010</v>
      </c>
      <c r="C78" s="22">
        <v>8</v>
      </c>
      <c r="D78" s="23">
        <v>7</v>
      </c>
      <c r="E78" s="24">
        <v>15</v>
      </c>
      <c r="F78" s="47"/>
      <c r="G78" s="47"/>
      <c r="H78" s="24"/>
      <c r="I78" s="22"/>
      <c r="J78" s="23"/>
      <c r="K78" s="24"/>
      <c r="N78" s="65"/>
      <c r="O78" s="22"/>
      <c r="P78" s="23"/>
      <c r="Q78" s="24"/>
      <c r="R78" s="47"/>
      <c r="S78" s="47"/>
      <c r="T78" s="65"/>
      <c r="U78" s="22">
        <v>1</v>
      </c>
      <c r="V78" s="23"/>
      <c r="W78" s="24">
        <v>1</v>
      </c>
      <c r="X78" s="35">
        <f t="shared" si="32"/>
        <v>9</v>
      </c>
      <c r="Y78" s="167">
        <f t="shared" si="32"/>
        <v>7</v>
      </c>
      <c r="Z78" s="81">
        <f t="shared" si="32"/>
        <v>16</v>
      </c>
    </row>
    <row r="79" spans="1:26" x14ac:dyDescent="0.2">
      <c r="A79" s="25" t="s">
        <v>296</v>
      </c>
      <c r="B79" s="36">
        <v>2015</v>
      </c>
      <c r="C79" s="22"/>
      <c r="D79" s="23"/>
      <c r="E79" s="24">
        <f t="shared" si="33"/>
        <v>0</v>
      </c>
      <c r="F79" s="47"/>
      <c r="G79" s="47"/>
      <c r="H79" s="24">
        <f t="shared" si="34"/>
        <v>0</v>
      </c>
      <c r="I79" s="22"/>
      <c r="J79" s="23"/>
      <c r="K79" s="24">
        <f t="shared" si="35"/>
        <v>0</v>
      </c>
      <c r="N79" s="65">
        <f t="shared" si="36"/>
        <v>0</v>
      </c>
      <c r="O79" s="22"/>
      <c r="P79" s="23"/>
      <c r="Q79" s="24">
        <f t="shared" si="37"/>
        <v>0</v>
      </c>
      <c r="R79" s="47"/>
      <c r="S79" s="47"/>
      <c r="T79" s="65">
        <f t="shared" si="38"/>
        <v>0</v>
      </c>
      <c r="U79" s="22"/>
      <c r="V79" s="23"/>
      <c r="W79" s="24">
        <f t="shared" si="39"/>
        <v>0</v>
      </c>
      <c r="X79" s="35">
        <f t="shared" si="32"/>
        <v>0</v>
      </c>
      <c r="Y79" s="167">
        <f t="shared" si="32"/>
        <v>0</v>
      </c>
      <c r="Z79" s="81">
        <f t="shared" si="32"/>
        <v>0</v>
      </c>
    </row>
    <row r="80" spans="1:26" x14ac:dyDescent="0.2">
      <c r="A80" s="25" t="s">
        <v>297</v>
      </c>
      <c r="B80" s="36">
        <v>2020</v>
      </c>
      <c r="C80" s="22"/>
      <c r="D80" s="23"/>
      <c r="E80" s="24">
        <f t="shared" si="33"/>
        <v>0</v>
      </c>
      <c r="F80" s="47"/>
      <c r="G80" s="47"/>
      <c r="H80" s="24">
        <f t="shared" si="34"/>
        <v>0</v>
      </c>
      <c r="I80" s="22"/>
      <c r="J80" s="23"/>
      <c r="K80" s="24">
        <f t="shared" si="35"/>
        <v>0</v>
      </c>
      <c r="N80" s="65">
        <f t="shared" si="36"/>
        <v>0</v>
      </c>
      <c r="O80" s="22"/>
      <c r="P80" s="23"/>
      <c r="Q80" s="24">
        <f t="shared" si="37"/>
        <v>0</v>
      </c>
      <c r="R80" s="47"/>
      <c r="S80" s="47"/>
      <c r="T80" s="65">
        <f t="shared" si="38"/>
        <v>0</v>
      </c>
      <c r="U80" s="22"/>
      <c r="V80" s="23"/>
      <c r="W80" s="24">
        <f t="shared" si="39"/>
        <v>0</v>
      </c>
      <c r="X80" s="35">
        <f t="shared" si="32"/>
        <v>0</v>
      </c>
      <c r="Y80" s="167">
        <f t="shared" si="32"/>
        <v>0</v>
      </c>
      <c r="Z80" s="81">
        <f t="shared" si="32"/>
        <v>0</v>
      </c>
    </row>
    <row r="81" spans="1:26" x14ac:dyDescent="0.2">
      <c r="A81" s="25" t="s">
        <v>73</v>
      </c>
      <c r="B81" s="36">
        <v>2025</v>
      </c>
      <c r="C81" s="22">
        <v>4</v>
      </c>
      <c r="D81" s="23">
        <v>1</v>
      </c>
      <c r="E81" s="24">
        <v>5</v>
      </c>
      <c r="F81" s="47"/>
      <c r="G81" s="47"/>
      <c r="H81" s="24"/>
      <c r="I81" s="22"/>
      <c r="J81" s="23"/>
      <c r="K81" s="24"/>
      <c r="N81" s="65"/>
      <c r="O81" s="22"/>
      <c r="P81" s="23"/>
      <c r="Q81" s="24"/>
      <c r="R81" s="47"/>
      <c r="S81" s="47"/>
      <c r="T81" s="65"/>
      <c r="U81" s="22">
        <v>1</v>
      </c>
      <c r="V81" s="23"/>
      <c r="W81" s="24">
        <v>1</v>
      </c>
      <c r="X81" s="35">
        <f t="shared" si="32"/>
        <v>5</v>
      </c>
      <c r="Y81" s="167">
        <f t="shared" si="32"/>
        <v>1</v>
      </c>
      <c r="Z81" s="81">
        <f t="shared" si="32"/>
        <v>6</v>
      </c>
    </row>
    <row r="82" spans="1:26" x14ac:dyDescent="0.2">
      <c r="A82" s="25" t="s">
        <v>74</v>
      </c>
      <c r="B82" s="36">
        <v>2040</v>
      </c>
      <c r="C82" s="22">
        <v>8</v>
      </c>
      <c r="D82" s="23">
        <v>14</v>
      </c>
      <c r="E82" s="24">
        <v>22</v>
      </c>
      <c r="F82" s="47"/>
      <c r="G82" s="47">
        <v>1</v>
      </c>
      <c r="H82" s="24">
        <v>1</v>
      </c>
      <c r="I82" s="22">
        <v>1</v>
      </c>
      <c r="J82" s="23"/>
      <c r="K82" s="24">
        <v>1</v>
      </c>
      <c r="L82" s="20">
        <v>3</v>
      </c>
      <c r="N82" s="65">
        <v>3</v>
      </c>
      <c r="O82" s="22"/>
      <c r="P82" s="23">
        <v>1</v>
      </c>
      <c r="Q82" s="24">
        <v>1</v>
      </c>
      <c r="R82" s="47"/>
      <c r="S82" s="47"/>
      <c r="T82" s="65"/>
      <c r="U82" s="22">
        <v>3</v>
      </c>
      <c r="V82" s="23"/>
      <c r="W82" s="24">
        <v>3</v>
      </c>
      <c r="X82" s="35">
        <f>C82+F82+I82+L82+O82+R82+U82</f>
        <v>15</v>
      </c>
      <c r="Y82" s="167">
        <f>D82+G82+J82+M82+P82+S82+V82</f>
        <v>16</v>
      </c>
      <c r="Z82" s="81">
        <f>E82+H82+K82+N82+Q82+T82+W82</f>
        <v>31</v>
      </c>
    </row>
    <row r="83" spans="1:26" x14ac:dyDescent="0.2">
      <c r="A83" s="25" t="s">
        <v>75</v>
      </c>
      <c r="B83" s="36">
        <v>2060</v>
      </c>
      <c r="C83" s="22"/>
      <c r="D83" s="23">
        <v>1</v>
      </c>
      <c r="E83" s="24">
        <v>1</v>
      </c>
      <c r="F83" s="47"/>
      <c r="G83" s="47"/>
      <c r="H83" s="24"/>
      <c r="I83" s="22"/>
      <c r="J83" s="23"/>
      <c r="K83" s="24"/>
      <c r="N83" s="65"/>
      <c r="O83" s="22"/>
      <c r="P83" s="23"/>
      <c r="Q83" s="24"/>
      <c r="R83" s="47"/>
      <c r="S83" s="47"/>
      <c r="T83" s="65"/>
      <c r="U83" s="22">
        <v>1</v>
      </c>
      <c r="V83" s="23"/>
      <c r="W83" s="24">
        <v>1</v>
      </c>
      <c r="X83" s="35">
        <f t="shared" si="32"/>
        <v>1</v>
      </c>
      <c r="Y83" s="167">
        <f t="shared" si="32"/>
        <v>1</v>
      </c>
      <c r="Z83" s="81">
        <f t="shared" si="32"/>
        <v>2</v>
      </c>
    </row>
    <row r="84" spans="1:26" x14ac:dyDescent="0.2">
      <c r="A84" s="25" t="s">
        <v>327</v>
      </c>
      <c r="B84" s="36">
        <v>2070</v>
      </c>
      <c r="C84" s="22"/>
      <c r="D84" s="23"/>
      <c r="E84" s="24">
        <f t="shared" si="33"/>
        <v>0</v>
      </c>
      <c r="F84" s="47"/>
      <c r="G84" s="47"/>
      <c r="H84" s="24">
        <f t="shared" si="34"/>
        <v>0</v>
      </c>
      <c r="I84" s="22"/>
      <c r="J84" s="23"/>
      <c r="K84" s="24">
        <f t="shared" si="35"/>
        <v>0</v>
      </c>
      <c r="N84" s="65">
        <f t="shared" si="36"/>
        <v>0</v>
      </c>
      <c r="O84" s="22"/>
      <c r="P84" s="23"/>
      <c r="Q84" s="24">
        <f t="shared" si="37"/>
        <v>0</v>
      </c>
      <c r="R84" s="47"/>
      <c r="S84" s="47"/>
      <c r="T84" s="65">
        <f t="shared" si="38"/>
        <v>0</v>
      </c>
      <c r="U84" s="22"/>
      <c r="V84" s="23"/>
      <c r="W84" s="24">
        <f t="shared" si="39"/>
        <v>0</v>
      </c>
      <c r="X84" s="35">
        <f t="shared" si="32"/>
        <v>0</v>
      </c>
      <c r="Y84" s="167">
        <f t="shared" si="32"/>
        <v>0</v>
      </c>
      <c r="Z84" s="81">
        <f t="shared" si="32"/>
        <v>0</v>
      </c>
    </row>
    <row r="85" spans="1:26" x14ac:dyDescent="0.2">
      <c r="A85" s="25" t="s">
        <v>328</v>
      </c>
      <c r="B85" s="36">
        <v>2075</v>
      </c>
      <c r="C85" s="22"/>
      <c r="D85" s="23"/>
      <c r="E85" s="24">
        <f t="shared" si="33"/>
        <v>0</v>
      </c>
      <c r="F85" s="47"/>
      <c r="G85" s="47"/>
      <c r="H85" s="24">
        <f t="shared" si="34"/>
        <v>0</v>
      </c>
      <c r="I85" s="22"/>
      <c r="J85" s="23"/>
      <c r="K85" s="24">
        <f t="shared" si="35"/>
        <v>0</v>
      </c>
      <c r="N85" s="65">
        <f t="shared" si="36"/>
        <v>0</v>
      </c>
      <c r="O85" s="22"/>
      <c r="P85" s="23"/>
      <c r="Q85" s="24">
        <f t="shared" si="37"/>
        <v>0</v>
      </c>
      <c r="R85" s="47"/>
      <c r="S85" s="47"/>
      <c r="T85" s="65">
        <f t="shared" si="38"/>
        <v>0</v>
      </c>
      <c r="U85" s="22"/>
      <c r="V85" s="23"/>
      <c r="W85" s="24">
        <f t="shared" si="39"/>
        <v>0</v>
      </c>
      <c r="X85" s="35">
        <f>C85+F85+I85+L85+O85+R85+U85</f>
        <v>0</v>
      </c>
      <c r="Y85" s="167">
        <f t="shared" si="32"/>
        <v>0</v>
      </c>
      <c r="Z85" s="81">
        <f t="shared" si="32"/>
        <v>0</v>
      </c>
    </row>
    <row r="86" spans="1:26" x14ac:dyDescent="0.2">
      <c r="A86" s="25" t="s">
        <v>329</v>
      </c>
      <c r="B86" s="36">
        <v>2080</v>
      </c>
      <c r="C86" s="22"/>
      <c r="D86" s="23"/>
      <c r="E86" s="24">
        <f t="shared" si="33"/>
        <v>0</v>
      </c>
      <c r="F86" s="47"/>
      <c r="G86" s="47"/>
      <c r="H86" s="24">
        <f t="shared" si="34"/>
        <v>0</v>
      </c>
      <c r="I86" s="22"/>
      <c r="J86" s="23"/>
      <c r="K86" s="24">
        <f t="shared" si="35"/>
        <v>0</v>
      </c>
      <c r="N86" s="65">
        <f t="shared" si="36"/>
        <v>0</v>
      </c>
      <c r="O86" s="22"/>
      <c r="P86" s="23"/>
      <c r="Q86" s="24">
        <f t="shared" si="37"/>
        <v>0</v>
      </c>
      <c r="R86" s="47"/>
      <c r="S86" s="47"/>
      <c r="T86" s="65">
        <f t="shared" si="38"/>
        <v>0</v>
      </c>
      <c r="U86" s="22"/>
      <c r="V86" s="23"/>
      <c r="W86" s="24">
        <f t="shared" si="39"/>
        <v>0</v>
      </c>
      <c r="X86" s="35">
        <f t="shared" si="32"/>
        <v>0</v>
      </c>
      <c r="Y86" s="167">
        <f t="shared" si="32"/>
        <v>0</v>
      </c>
      <c r="Z86" s="81">
        <f t="shared" si="32"/>
        <v>0</v>
      </c>
    </row>
    <row r="87" spans="1:26" x14ac:dyDescent="0.2">
      <c r="A87" s="25" t="s">
        <v>76</v>
      </c>
      <c r="B87" s="36">
        <v>2100</v>
      </c>
      <c r="C87" s="22">
        <v>27</v>
      </c>
      <c r="D87" s="23">
        <v>6</v>
      </c>
      <c r="E87" s="24">
        <v>33</v>
      </c>
      <c r="F87" s="47">
        <v>3</v>
      </c>
      <c r="G87" s="47"/>
      <c r="H87" s="24">
        <v>3</v>
      </c>
      <c r="I87" s="22"/>
      <c r="J87" s="23"/>
      <c r="K87" s="24"/>
      <c r="N87" s="65"/>
      <c r="O87" s="22">
        <v>5</v>
      </c>
      <c r="P87" s="23">
        <v>1</v>
      </c>
      <c r="Q87" s="24">
        <v>6</v>
      </c>
      <c r="R87" s="47"/>
      <c r="S87" s="47"/>
      <c r="T87" s="65"/>
      <c r="U87" s="22">
        <v>7</v>
      </c>
      <c r="V87" s="23">
        <v>2</v>
      </c>
      <c r="W87" s="24">
        <v>9</v>
      </c>
      <c r="X87" s="35">
        <f t="shared" si="32"/>
        <v>42</v>
      </c>
      <c r="Y87" s="167">
        <f t="shared" si="32"/>
        <v>9</v>
      </c>
      <c r="Z87" s="81">
        <f t="shared" si="32"/>
        <v>51</v>
      </c>
    </row>
    <row r="88" spans="1:26" x14ac:dyDescent="0.2">
      <c r="A88" s="25" t="s">
        <v>298</v>
      </c>
      <c r="B88" s="36">
        <v>2110</v>
      </c>
      <c r="C88" s="22">
        <v>3</v>
      </c>
      <c r="D88" s="23"/>
      <c r="E88" s="24">
        <v>3</v>
      </c>
      <c r="F88" s="47"/>
      <c r="G88" s="47"/>
      <c r="H88" s="24"/>
      <c r="I88" s="22"/>
      <c r="J88" s="23"/>
      <c r="K88" s="24"/>
      <c r="N88" s="65"/>
      <c r="O88" s="22"/>
      <c r="P88" s="23"/>
      <c r="Q88" s="24"/>
      <c r="R88" s="47"/>
      <c r="S88" s="47"/>
      <c r="T88" s="65"/>
      <c r="U88" s="22"/>
      <c r="V88" s="23"/>
      <c r="W88" s="24"/>
      <c r="X88" s="35">
        <f t="shared" si="32"/>
        <v>3</v>
      </c>
      <c r="Y88" s="167">
        <f t="shared" si="32"/>
        <v>0</v>
      </c>
      <c r="Z88" s="81">
        <f t="shared" si="32"/>
        <v>3</v>
      </c>
    </row>
    <row r="89" spans="1:26" ht="12.75" customHeight="1" x14ac:dyDescent="0.2">
      <c r="A89" s="25" t="s">
        <v>77</v>
      </c>
      <c r="B89" s="36">
        <v>2120</v>
      </c>
      <c r="C89" s="22">
        <v>19</v>
      </c>
      <c r="D89" s="23">
        <v>2</v>
      </c>
      <c r="E89" s="24">
        <v>21</v>
      </c>
      <c r="F89" s="47"/>
      <c r="G89" s="47"/>
      <c r="H89" s="24"/>
      <c r="I89" s="22"/>
      <c r="J89" s="23"/>
      <c r="K89" s="24"/>
      <c r="N89" s="65"/>
      <c r="O89" s="22">
        <v>2</v>
      </c>
      <c r="P89" s="23">
        <v>2</v>
      </c>
      <c r="Q89" s="24">
        <v>4</v>
      </c>
      <c r="R89" s="47"/>
      <c r="S89" s="47"/>
      <c r="T89" s="65"/>
      <c r="U89" s="22">
        <v>2</v>
      </c>
      <c r="V89" s="23"/>
      <c r="W89" s="24">
        <v>2</v>
      </c>
      <c r="X89" s="35">
        <f t="shared" si="32"/>
        <v>23</v>
      </c>
      <c r="Y89" s="167">
        <f t="shared" si="32"/>
        <v>4</v>
      </c>
      <c r="Z89" s="81">
        <f t="shared" si="32"/>
        <v>27</v>
      </c>
    </row>
    <row r="90" spans="1:26" ht="12.75" customHeight="1" x14ac:dyDescent="0.2">
      <c r="A90" s="25" t="s">
        <v>299</v>
      </c>
      <c r="B90" s="36">
        <v>2121</v>
      </c>
      <c r="C90" s="22">
        <v>8</v>
      </c>
      <c r="D90" s="23"/>
      <c r="E90" s="24">
        <v>8</v>
      </c>
      <c r="F90" s="47"/>
      <c r="G90" s="47"/>
      <c r="H90" s="24"/>
      <c r="I90" s="22"/>
      <c r="J90" s="23"/>
      <c r="K90" s="24"/>
      <c r="N90" s="65"/>
      <c r="O90" s="22"/>
      <c r="P90" s="23"/>
      <c r="Q90" s="24"/>
      <c r="R90" s="47"/>
      <c r="S90" s="47"/>
      <c r="T90" s="65"/>
      <c r="U90" s="22">
        <v>1</v>
      </c>
      <c r="V90" s="23"/>
      <c r="W90" s="24">
        <v>1</v>
      </c>
      <c r="X90" s="35">
        <f t="shared" si="32"/>
        <v>9</v>
      </c>
      <c r="Y90" s="167">
        <f t="shared" si="32"/>
        <v>0</v>
      </c>
      <c r="Z90" s="81">
        <f t="shared" si="32"/>
        <v>9</v>
      </c>
    </row>
    <row r="91" spans="1:26" ht="12.75" customHeight="1" x14ac:dyDescent="0.2">
      <c r="A91" s="25" t="s">
        <v>78</v>
      </c>
      <c r="B91" s="36">
        <v>2122</v>
      </c>
      <c r="C91" s="22">
        <v>0</v>
      </c>
      <c r="D91" s="23">
        <v>0</v>
      </c>
      <c r="E91" s="24">
        <f t="shared" si="33"/>
        <v>0</v>
      </c>
      <c r="F91" s="47">
        <v>0</v>
      </c>
      <c r="G91" s="47"/>
      <c r="H91" s="24">
        <f t="shared" si="34"/>
        <v>0</v>
      </c>
      <c r="I91" s="22"/>
      <c r="J91" s="23"/>
      <c r="K91" s="24">
        <f t="shared" si="35"/>
        <v>0</v>
      </c>
      <c r="N91" s="65">
        <f t="shared" si="36"/>
        <v>0</v>
      </c>
      <c r="O91" s="22"/>
      <c r="P91" s="23"/>
      <c r="Q91" s="24">
        <f t="shared" si="37"/>
        <v>0</v>
      </c>
      <c r="R91" s="47"/>
      <c r="S91" s="47"/>
      <c r="T91" s="65">
        <f t="shared" si="38"/>
        <v>0</v>
      </c>
      <c r="U91" s="22"/>
      <c r="V91" s="23"/>
      <c r="W91" s="24">
        <f t="shared" si="39"/>
        <v>0</v>
      </c>
      <c r="X91" s="35">
        <f>C91+F91+I91+L91+O91+R91+U91</f>
        <v>0</v>
      </c>
      <c r="Y91" s="167">
        <f>D91+G91+J91+M91+P91+S91+V91</f>
        <v>0</v>
      </c>
      <c r="Z91" s="81">
        <f>E91+H91+K91+N91+Q91+T91+W91</f>
        <v>0</v>
      </c>
    </row>
    <row r="92" spans="1:26" ht="13.5" thickBot="1" x14ac:dyDescent="0.25">
      <c r="A92" s="25" t="s">
        <v>79</v>
      </c>
      <c r="B92" s="36">
        <v>2130</v>
      </c>
      <c r="C92" s="22">
        <v>2</v>
      </c>
      <c r="D92" s="23"/>
      <c r="E92" s="24">
        <v>2</v>
      </c>
      <c r="F92" s="47">
        <v>1</v>
      </c>
      <c r="G92" s="47"/>
      <c r="H92" s="24">
        <v>1</v>
      </c>
      <c r="I92" s="22"/>
      <c r="J92" s="23"/>
      <c r="K92" s="24"/>
      <c r="N92" s="65"/>
      <c r="O92" s="22"/>
      <c r="P92" s="23"/>
      <c r="Q92" s="24"/>
      <c r="R92" s="47"/>
      <c r="S92" s="47"/>
      <c r="T92" s="65"/>
      <c r="U92" s="22"/>
      <c r="V92" s="23"/>
      <c r="W92" s="24"/>
      <c r="X92" s="35">
        <f t="shared" si="32"/>
        <v>3</v>
      </c>
      <c r="Y92" s="167">
        <f t="shared" si="32"/>
        <v>0</v>
      </c>
      <c r="Z92" s="81">
        <f t="shared" si="32"/>
        <v>3</v>
      </c>
    </row>
    <row r="93" spans="1:26" ht="13.5" thickBot="1" x14ac:dyDescent="0.25">
      <c r="A93" s="31" t="s">
        <v>80</v>
      </c>
      <c r="B93" s="14"/>
      <c r="C93" s="31">
        <f>SUBTOTAL(9,C73:C92)</f>
        <v>107</v>
      </c>
      <c r="D93" s="13">
        <f t="shared" ref="D93:W93" si="40">SUBTOTAL(9,D73:D92)</f>
        <v>38</v>
      </c>
      <c r="E93" s="32">
        <f t="shared" si="40"/>
        <v>145</v>
      </c>
      <c r="F93" s="13">
        <f t="shared" si="40"/>
        <v>6</v>
      </c>
      <c r="G93" s="13">
        <f t="shared" si="40"/>
        <v>1</v>
      </c>
      <c r="H93" s="13">
        <f t="shared" si="40"/>
        <v>7</v>
      </c>
      <c r="I93" s="31">
        <f t="shared" si="40"/>
        <v>1</v>
      </c>
      <c r="J93" s="13">
        <f t="shared" si="40"/>
        <v>0</v>
      </c>
      <c r="K93" s="32">
        <f t="shared" si="40"/>
        <v>1</v>
      </c>
      <c r="L93" s="13">
        <f t="shared" si="40"/>
        <v>3</v>
      </c>
      <c r="M93" s="13">
        <f t="shared" si="40"/>
        <v>0</v>
      </c>
      <c r="N93" s="13">
        <f t="shared" si="40"/>
        <v>3</v>
      </c>
      <c r="O93" s="31">
        <f t="shared" si="40"/>
        <v>7</v>
      </c>
      <c r="P93" s="13">
        <f t="shared" si="40"/>
        <v>4</v>
      </c>
      <c r="Q93" s="32">
        <f t="shared" si="40"/>
        <v>11</v>
      </c>
      <c r="R93" s="13">
        <f t="shared" si="40"/>
        <v>0</v>
      </c>
      <c r="S93" s="13">
        <f t="shared" si="40"/>
        <v>0</v>
      </c>
      <c r="T93" s="13">
        <f t="shared" si="40"/>
        <v>0</v>
      </c>
      <c r="U93" s="31">
        <f t="shared" si="40"/>
        <v>19</v>
      </c>
      <c r="V93" s="13">
        <f t="shared" si="40"/>
        <v>2</v>
      </c>
      <c r="W93" s="13">
        <f t="shared" si="40"/>
        <v>21</v>
      </c>
      <c r="X93" s="31">
        <f t="shared" si="32"/>
        <v>143</v>
      </c>
      <c r="Y93" s="33">
        <f t="shared" si="32"/>
        <v>45</v>
      </c>
      <c r="Z93" s="34">
        <f>SUBTOTAL(9,Z72:Z92)</f>
        <v>188</v>
      </c>
    </row>
    <row r="94" spans="1:26" x14ac:dyDescent="0.2">
      <c r="E94" s="180" t="str">
        <f>IF(C94+D94=0," ",C94+D94)</f>
        <v xml:space="preserve"> </v>
      </c>
      <c r="H94" s="24" t="str">
        <f>IF(F94+G94=0," ",F94+G94)</f>
        <v xml:space="preserve"> </v>
      </c>
      <c r="K94" s="180" t="str">
        <f>IF(I94+J94=0," ",I94+J94)</f>
        <v xml:space="preserve"> </v>
      </c>
      <c r="N94" s="35" t="str">
        <f>IF(L94+M94=0," ",L94+M94)</f>
        <v xml:space="preserve"> </v>
      </c>
      <c r="Q94" s="180" t="str">
        <f>IF(O94+P94=0," ",O94+P94)</f>
        <v xml:space="preserve"> </v>
      </c>
      <c r="T94" s="35" t="str">
        <f>IF(R94+S94=0," ",R94+S94)</f>
        <v xml:space="preserve"> </v>
      </c>
      <c r="W94" s="180" t="str">
        <f>IF(U94+V94=0," ",U94+V94)</f>
        <v xml:space="preserve"> </v>
      </c>
    </row>
    <row r="96" spans="1:26" x14ac:dyDescent="0.2">
      <c r="A96" s="35" t="s">
        <v>81</v>
      </c>
      <c r="B96" s="36">
        <v>2201</v>
      </c>
      <c r="C96" s="22">
        <v>30</v>
      </c>
      <c r="D96" s="23">
        <v>17</v>
      </c>
      <c r="E96" s="24">
        <v>47</v>
      </c>
      <c r="F96" s="47">
        <v>2</v>
      </c>
      <c r="G96" s="47">
        <v>1</v>
      </c>
      <c r="H96" s="24">
        <v>3</v>
      </c>
      <c r="I96" s="22"/>
      <c r="J96" s="23"/>
      <c r="K96" s="24"/>
      <c r="N96" s="65"/>
      <c r="O96" s="22"/>
      <c r="P96" s="23"/>
      <c r="Q96" s="24"/>
      <c r="R96" s="47"/>
      <c r="S96" s="47"/>
      <c r="T96" s="65"/>
      <c r="U96" s="22"/>
      <c r="V96" s="23">
        <v>2</v>
      </c>
      <c r="W96" s="24">
        <v>2</v>
      </c>
      <c r="X96" s="35">
        <f t="shared" ref="X96:Z122" si="41">C96+F96+I96+L96+O96+R96+U96</f>
        <v>32</v>
      </c>
      <c r="Y96" s="167">
        <f t="shared" si="41"/>
        <v>20</v>
      </c>
      <c r="Z96" s="81">
        <f t="shared" si="41"/>
        <v>52</v>
      </c>
    </row>
    <row r="97" spans="1:26" x14ac:dyDescent="0.2">
      <c r="A97" s="35" t="s">
        <v>82</v>
      </c>
      <c r="B97" s="36">
        <v>2202</v>
      </c>
      <c r="C97" s="22">
        <v>21</v>
      </c>
      <c r="D97" s="23">
        <v>22</v>
      </c>
      <c r="E97" s="24">
        <v>43</v>
      </c>
      <c r="F97" s="47">
        <v>3</v>
      </c>
      <c r="G97" s="47"/>
      <c r="H97" s="24">
        <v>3</v>
      </c>
      <c r="I97" s="22"/>
      <c r="J97" s="23"/>
      <c r="K97" s="24"/>
      <c r="N97" s="65"/>
      <c r="O97" s="22">
        <v>2</v>
      </c>
      <c r="P97" s="23"/>
      <c r="Q97" s="24">
        <v>2</v>
      </c>
      <c r="R97" s="47"/>
      <c r="S97" s="47"/>
      <c r="T97" s="65"/>
      <c r="U97" s="22"/>
      <c r="V97" s="23"/>
      <c r="W97" s="24"/>
      <c r="X97" s="35">
        <f t="shared" si="41"/>
        <v>26</v>
      </c>
      <c r="Y97" s="167">
        <f t="shared" si="41"/>
        <v>22</v>
      </c>
      <c r="Z97" s="81">
        <f t="shared" si="41"/>
        <v>48</v>
      </c>
    </row>
    <row r="98" spans="1:26" x14ac:dyDescent="0.2">
      <c r="A98" s="35" t="s">
        <v>83</v>
      </c>
      <c r="B98" s="36">
        <v>2205</v>
      </c>
      <c r="C98" s="22">
        <v>12</v>
      </c>
      <c r="D98" s="23">
        <v>6</v>
      </c>
      <c r="E98" s="24">
        <v>18</v>
      </c>
      <c r="F98" s="47">
        <v>1</v>
      </c>
      <c r="G98" s="47">
        <v>1</v>
      </c>
      <c r="H98" s="24">
        <v>2</v>
      </c>
      <c r="I98" s="22"/>
      <c r="J98" s="23"/>
      <c r="K98" s="24"/>
      <c r="M98" s="35">
        <v>1</v>
      </c>
      <c r="N98" s="65">
        <v>1</v>
      </c>
      <c r="O98" s="22">
        <v>1</v>
      </c>
      <c r="P98" s="23"/>
      <c r="Q98" s="24">
        <v>1</v>
      </c>
      <c r="R98" s="47"/>
      <c r="S98" s="47"/>
      <c r="T98" s="65"/>
      <c r="U98" s="22">
        <v>1</v>
      </c>
      <c r="V98" s="23">
        <v>1</v>
      </c>
      <c r="W98" s="24">
        <v>2</v>
      </c>
      <c r="X98" s="35">
        <f t="shared" si="41"/>
        <v>15</v>
      </c>
      <c r="Y98" s="167">
        <f t="shared" si="41"/>
        <v>9</v>
      </c>
      <c r="Z98" s="81">
        <f t="shared" si="41"/>
        <v>24</v>
      </c>
    </row>
    <row r="99" spans="1:26" x14ac:dyDescent="0.2">
      <c r="A99" s="35" t="s">
        <v>83</v>
      </c>
      <c r="B99" s="36">
        <v>2300</v>
      </c>
      <c r="C99" s="22"/>
      <c r="D99" s="23"/>
      <c r="E99" s="24">
        <f t="shared" ref="E99:E110" si="42">C99+D99</f>
        <v>0</v>
      </c>
      <c r="F99" s="47"/>
      <c r="G99" s="47"/>
      <c r="H99" s="24">
        <f t="shared" ref="H99:H110" si="43">F99+G99</f>
        <v>0</v>
      </c>
      <c r="I99" s="22"/>
      <c r="J99" s="23"/>
      <c r="K99" s="24">
        <f t="shared" ref="K99:K110" si="44">I99+J99</f>
        <v>0</v>
      </c>
      <c r="N99" s="65">
        <f t="shared" ref="N99:N110" si="45">L99+M99</f>
        <v>0</v>
      </c>
      <c r="O99" s="22"/>
      <c r="P99" s="23"/>
      <c r="Q99" s="24">
        <f t="shared" ref="Q99:Q110" si="46">O99+P99</f>
        <v>0</v>
      </c>
      <c r="R99" s="47"/>
      <c r="S99" s="47"/>
      <c r="T99" s="65">
        <f t="shared" ref="T99:T110" si="47">R99+S99</f>
        <v>0</v>
      </c>
      <c r="U99" s="22"/>
      <c r="V99" s="23"/>
      <c r="W99" s="24">
        <f t="shared" ref="W99:W110" si="48">U99+V99</f>
        <v>0</v>
      </c>
      <c r="X99" s="35">
        <f t="shared" si="41"/>
        <v>0</v>
      </c>
      <c r="Y99" s="167">
        <f t="shared" si="41"/>
        <v>0</v>
      </c>
      <c r="Z99" s="81">
        <f t="shared" si="41"/>
        <v>0</v>
      </c>
    </row>
    <row r="100" spans="1:26" x14ac:dyDescent="0.2">
      <c r="A100" s="35" t="s">
        <v>84</v>
      </c>
      <c r="B100" s="36">
        <v>2240</v>
      </c>
      <c r="C100" s="22">
        <v>7</v>
      </c>
      <c r="D100" s="23"/>
      <c r="E100" s="24">
        <v>7</v>
      </c>
      <c r="F100" s="47">
        <v>1</v>
      </c>
      <c r="G100" s="47"/>
      <c r="H100" s="24">
        <v>1</v>
      </c>
      <c r="I100" s="22"/>
      <c r="J100" s="23"/>
      <c r="K100" s="24"/>
      <c r="N100" s="65"/>
      <c r="O100" s="22"/>
      <c r="P100" s="23"/>
      <c r="Q100" s="24"/>
      <c r="R100" s="47"/>
      <c r="S100" s="47"/>
      <c r="T100" s="65"/>
      <c r="U100" s="22"/>
      <c r="V100" s="23"/>
      <c r="W100" s="24"/>
      <c r="X100" s="35">
        <f t="shared" si="41"/>
        <v>8</v>
      </c>
      <c r="Y100" s="167">
        <f t="shared" si="41"/>
        <v>0</v>
      </c>
      <c r="Z100" s="81">
        <f t="shared" si="41"/>
        <v>8</v>
      </c>
    </row>
    <row r="101" spans="1:26" x14ac:dyDescent="0.2">
      <c r="A101" s="35" t="s">
        <v>85</v>
      </c>
      <c r="B101" s="36">
        <v>2245</v>
      </c>
      <c r="C101" s="22"/>
      <c r="D101" s="23">
        <v>1</v>
      </c>
      <c r="E101" s="24">
        <v>1</v>
      </c>
      <c r="F101" s="47"/>
      <c r="G101" s="47"/>
      <c r="H101" s="24"/>
      <c r="I101" s="22"/>
      <c r="J101" s="23"/>
      <c r="K101" s="24"/>
      <c r="N101" s="65"/>
      <c r="O101" s="22"/>
      <c r="P101" s="23"/>
      <c r="Q101" s="24"/>
      <c r="R101" s="47"/>
      <c r="S101" s="47"/>
      <c r="T101" s="65"/>
      <c r="U101" s="22"/>
      <c r="V101" s="23"/>
      <c r="W101" s="24"/>
      <c r="X101" s="35">
        <f t="shared" si="41"/>
        <v>0</v>
      </c>
      <c r="Y101" s="167">
        <f t="shared" si="41"/>
        <v>1</v>
      </c>
      <c r="Z101" s="81">
        <f t="shared" si="41"/>
        <v>1</v>
      </c>
    </row>
    <row r="102" spans="1:26" x14ac:dyDescent="0.2">
      <c r="A102" s="35" t="s">
        <v>300</v>
      </c>
      <c r="B102" s="36">
        <v>2250</v>
      </c>
      <c r="C102" s="22"/>
      <c r="D102" s="23"/>
      <c r="E102" s="24"/>
      <c r="F102" s="47"/>
      <c r="G102" s="47"/>
      <c r="H102" s="24"/>
      <c r="I102" s="22"/>
      <c r="J102" s="23"/>
      <c r="K102" s="24"/>
      <c r="N102" s="65"/>
      <c r="O102" s="22"/>
      <c r="P102" s="23"/>
      <c r="Q102" s="24"/>
      <c r="R102" s="47"/>
      <c r="S102" s="47"/>
      <c r="T102" s="65"/>
      <c r="U102" s="22"/>
      <c r="V102" s="23">
        <v>1</v>
      </c>
      <c r="W102" s="24">
        <v>1</v>
      </c>
      <c r="X102" s="35">
        <f t="shared" si="41"/>
        <v>0</v>
      </c>
      <c r="Y102" s="167">
        <f t="shared" si="41"/>
        <v>1</v>
      </c>
      <c r="Z102" s="81">
        <f t="shared" si="41"/>
        <v>1</v>
      </c>
    </row>
    <row r="103" spans="1:26" x14ac:dyDescent="0.2">
      <c r="A103" s="35" t="s">
        <v>301</v>
      </c>
      <c r="B103" s="36">
        <v>2260</v>
      </c>
      <c r="C103" s="22"/>
      <c r="D103" s="23"/>
      <c r="E103" s="24">
        <f t="shared" si="42"/>
        <v>0</v>
      </c>
      <c r="F103" s="47"/>
      <c r="G103" s="47"/>
      <c r="H103" s="24">
        <f t="shared" si="43"/>
        <v>0</v>
      </c>
      <c r="I103" s="22"/>
      <c r="J103" s="23"/>
      <c r="K103" s="24">
        <f t="shared" si="44"/>
        <v>0</v>
      </c>
      <c r="N103" s="65">
        <f t="shared" si="45"/>
        <v>0</v>
      </c>
      <c r="O103" s="22"/>
      <c r="P103" s="23"/>
      <c r="Q103" s="24">
        <f t="shared" si="46"/>
        <v>0</v>
      </c>
      <c r="R103" s="47"/>
      <c r="S103" s="47"/>
      <c r="T103" s="65">
        <f t="shared" si="47"/>
        <v>0</v>
      </c>
      <c r="U103" s="22"/>
      <c r="V103" s="23"/>
      <c r="W103" s="24">
        <f t="shared" si="48"/>
        <v>0</v>
      </c>
      <c r="X103" s="35">
        <f t="shared" si="41"/>
        <v>0</v>
      </c>
      <c r="Y103" s="167">
        <f t="shared" si="41"/>
        <v>0</v>
      </c>
      <c r="Z103" s="81">
        <f t="shared" si="41"/>
        <v>0</v>
      </c>
    </row>
    <row r="104" spans="1:26" x14ac:dyDescent="0.2">
      <c r="A104" s="35" t="s">
        <v>86</v>
      </c>
      <c r="B104" s="36">
        <v>2265</v>
      </c>
      <c r="C104" s="22">
        <v>2</v>
      </c>
      <c r="D104" s="23">
        <v>2</v>
      </c>
      <c r="E104" s="24">
        <v>4</v>
      </c>
      <c r="F104" s="47"/>
      <c r="G104" s="47"/>
      <c r="H104" s="24"/>
      <c r="I104" s="22"/>
      <c r="J104" s="23"/>
      <c r="K104" s="24"/>
      <c r="N104" s="65"/>
      <c r="O104" s="22"/>
      <c r="P104" s="23"/>
      <c r="Q104" s="24"/>
      <c r="R104" s="47"/>
      <c r="S104" s="47"/>
      <c r="T104" s="65"/>
      <c r="U104" s="22"/>
      <c r="V104" s="23">
        <v>1</v>
      </c>
      <c r="W104" s="24">
        <v>1</v>
      </c>
      <c r="X104" s="35">
        <f t="shared" si="41"/>
        <v>2</v>
      </c>
      <c r="Y104" s="167">
        <f t="shared" si="41"/>
        <v>3</v>
      </c>
      <c r="Z104" s="81">
        <f t="shared" si="41"/>
        <v>5</v>
      </c>
    </row>
    <row r="105" spans="1:26" x14ac:dyDescent="0.2">
      <c r="A105" s="35" t="s">
        <v>87</v>
      </c>
      <c r="B105" s="36">
        <v>2270</v>
      </c>
      <c r="C105" s="22">
        <v>6</v>
      </c>
      <c r="D105" s="23">
        <v>1</v>
      </c>
      <c r="E105" s="24">
        <v>7</v>
      </c>
      <c r="F105" s="47"/>
      <c r="G105" s="47">
        <v>1</v>
      </c>
      <c r="H105" s="24">
        <v>1</v>
      </c>
      <c r="I105" s="22"/>
      <c r="J105" s="23"/>
      <c r="K105" s="24"/>
      <c r="N105" s="65"/>
      <c r="O105" s="22"/>
      <c r="P105" s="23"/>
      <c r="Q105" s="24"/>
      <c r="R105" s="47"/>
      <c r="S105" s="47"/>
      <c r="T105" s="65"/>
      <c r="U105" s="22"/>
      <c r="V105" s="23"/>
      <c r="W105" s="24"/>
      <c r="X105" s="35">
        <f t="shared" si="41"/>
        <v>6</v>
      </c>
      <c r="Y105" s="167">
        <f t="shared" si="41"/>
        <v>2</v>
      </c>
      <c r="Z105" s="81">
        <f t="shared" si="41"/>
        <v>8</v>
      </c>
    </row>
    <row r="106" spans="1:26" x14ac:dyDescent="0.2">
      <c r="A106" s="35" t="s">
        <v>88</v>
      </c>
      <c r="B106" s="36">
        <v>2272</v>
      </c>
      <c r="C106" s="22">
        <v>11</v>
      </c>
      <c r="D106" s="23">
        <v>7</v>
      </c>
      <c r="E106" s="24">
        <v>18</v>
      </c>
      <c r="F106" s="47">
        <v>1</v>
      </c>
      <c r="G106" s="47"/>
      <c r="H106" s="24">
        <v>1</v>
      </c>
      <c r="I106" s="22"/>
      <c r="J106" s="23"/>
      <c r="K106" s="24"/>
      <c r="N106" s="65"/>
      <c r="O106" s="22"/>
      <c r="P106" s="23"/>
      <c r="Q106" s="24"/>
      <c r="R106" s="47"/>
      <c r="S106" s="47"/>
      <c r="T106" s="65"/>
      <c r="U106" s="22"/>
      <c r="V106" s="23"/>
      <c r="W106" s="24"/>
      <c r="X106" s="35">
        <f t="shared" si="41"/>
        <v>12</v>
      </c>
      <c r="Y106" s="167">
        <f t="shared" si="41"/>
        <v>7</v>
      </c>
      <c r="Z106" s="81">
        <f t="shared" si="41"/>
        <v>19</v>
      </c>
    </row>
    <row r="107" spans="1:26" x14ac:dyDescent="0.2">
      <c r="A107" s="35" t="s">
        <v>89</v>
      </c>
      <c r="B107" s="36">
        <v>2275</v>
      </c>
      <c r="C107" s="20">
        <v>2</v>
      </c>
      <c r="D107" s="25">
        <v>2</v>
      </c>
      <c r="E107" s="24">
        <v>4</v>
      </c>
      <c r="H107" s="24"/>
      <c r="K107" s="24"/>
      <c r="N107" s="65"/>
      <c r="Q107" s="24"/>
      <c r="T107" s="65"/>
      <c r="W107" s="24"/>
      <c r="X107" s="35">
        <f t="shared" si="41"/>
        <v>2</v>
      </c>
      <c r="Y107" s="167">
        <f t="shared" si="41"/>
        <v>2</v>
      </c>
      <c r="Z107" s="81">
        <f t="shared" si="41"/>
        <v>4</v>
      </c>
    </row>
    <row r="108" spans="1:26" x14ac:dyDescent="0.2">
      <c r="A108" s="35" t="s">
        <v>302</v>
      </c>
      <c r="B108" s="36">
        <v>2276</v>
      </c>
      <c r="E108" s="24">
        <f t="shared" si="42"/>
        <v>0</v>
      </c>
      <c r="H108" s="24">
        <f t="shared" si="43"/>
        <v>0</v>
      </c>
      <c r="K108" s="24">
        <f t="shared" si="44"/>
        <v>0</v>
      </c>
      <c r="N108" s="65">
        <f t="shared" si="45"/>
        <v>0</v>
      </c>
      <c r="Q108" s="24">
        <f t="shared" si="46"/>
        <v>0</v>
      </c>
      <c r="T108" s="65">
        <f t="shared" si="47"/>
        <v>0</v>
      </c>
      <c r="W108" s="24">
        <f t="shared" si="48"/>
        <v>0</v>
      </c>
      <c r="X108" s="35">
        <f t="shared" si="41"/>
        <v>0</v>
      </c>
      <c r="Y108" s="167">
        <f t="shared" si="41"/>
        <v>0</v>
      </c>
      <c r="Z108" s="81">
        <f t="shared" si="41"/>
        <v>0</v>
      </c>
    </row>
    <row r="109" spans="1:26" x14ac:dyDescent="0.2">
      <c r="A109" s="35" t="s">
        <v>90</v>
      </c>
      <c r="B109" s="36">
        <v>2278</v>
      </c>
      <c r="C109" s="20">
        <v>1</v>
      </c>
      <c r="E109" s="180">
        <v>1</v>
      </c>
      <c r="H109" s="24"/>
      <c r="K109" s="24"/>
      <c r="N109" s="65"/>
      <c r="Q109" s="24"/>
      <c r="T109" s="65"/>
      <c r="W109" s="24"/>
      <c r="X109" s="35">
        <f t="shared" si="41"/>
        <v>1</v>
      </c>
      <c r="Y109" s="167">
        <f t="shared" si="41"/>
        <v>0</v>
      </c>
      <c r="Z109" s="81">
        <f t="shared" si="41"/>
        <v>1</v>
      </c>
    </row>
    <row r="110" spans="1:26" ht="13.5" thickBot="1" x14ac:dyDescent="0.25">
      <c r="A110" s="35" t="s">
        <v>91</v>
      </c>
      <c r="B110" s="36">
        <v>2279</v>
      </c>
      <c r="E110" s="24">
        <f t="shared" si="42"/>
        <v>0</v>
      </c>
      <c r="H110" s="24">
        <f t="shared" si="43"/>
        <v>0</v>
      </c>
      <c r="K110" s="24">
        <f t="shared" si="44"/>
        <v>0</v>
      </c>
      <c r="N110" s="65">
        <f t="shared" si="45"/>
        <v>0</v>
      </c>
      <c r="Q110" s="24">
        <f t="shared" si="46"/>
        <v>0</v>
      </c>
      <c r="T110" s="65">
        <f t="shared" si="47"/>
        <v>0</v>
      </c>
      <c r="W110" s="24">
        <f t="shared" si="48"/>
        <v>0</v>
      </c>
      <c r="X110" s="35">
        <f t="shared" si="41"/>
        <v>0</v>
      </c>
      <c r="Y110" s="167">
        <f t="shared" si="41"/>
        <v>0</v>
      </c>
      <c r="Z110" s="81">
        <f t="shared" si="41"/>
        <v>0</v>
      </c>
    </row>
    <row r="111" spans="1:26" s="75" customFormat="1" ht="13.5" thickBot="1" x14ac:dyDescent="0.25">
      <c r="A111" s="13" t="s">
        <v>92</v>
      </c>
      <c r="B111" s="14"/>
      <c r="C111" s="31">
        <f>SUM(C96:C110)</f>
        <v>92</v>
      </c>
      <c r="D111" s="13">
        <f>SUM(D96:D110)</f>
        <v>58</v>
      </c>
      <c r="E111" s="13">
        <f>SUBTOTAL(9,E96:E110)</f>
        <v>150</v>
      </c>
      <c r="F111" s="31">
        <f t="shared" ref="F111:G111" si="49">SUM(F96:F110)</f>
        <v>8</v>
      </c>
      <c r="G111" s="13">
        <f t="shared" si="49"/>
        <v>3</v>
      </c>
      <c r="H111" s="13">
        <f t="shared" ref="H111" si="50">SUBTOTAL(9,H96:H110)</f>
        <v>11</v>
      </c>
      <c r="I111" s="31">
        <f t="shared" ref="I111:J111" si="51">SUM(I96:I110)</f>
        <v>0</v>
      </c>
      <c r="J111" s="13">
        <f t="shared" si="51"/>
        <v>0</v>
      </c>
      <c r="K111" s="13">
        <f t="shared" ref="K111" si="52">SUBTOTAL(9,K96:K110)</f>
        <v>0</v>
      </c>
      <c r="L111" s="31">
        <f t="shared" ref="L111:M111" si="53">SUM(L96:L110)</f>
        <v>0</v>
      </c>
      <c r="M111" s="13">
        <f t="shared" si="53"/>
        <v>1</v>
      </c>
      <c r="N111" s="13">
        <f t="shared" ref="N111" si="54">SUBTOTAL(9,N96:N110)</f>
        <v>1</v>
      </c>
      <c r="O111" s="31">
        <f t="shared" ref="O111:P111" si="55">SUM(O96:O110)</f>
        <v>3</v>
      </c>
      <c r="P111" s="13">
        <f t="shared" si="55"/>
        <v>0</v>
      </c>
      <c r="Q111" s="13">
        <f t="shared" ref="Q111" si="56">SUBTOTAL(9,Q96:Q110)</f>
        <v>3</v>
      </c>
      <c r="R111" s="31">
        <f t="shared" ref="R111:S111" si="57">SUM(R96:R110)</f>
        <v>0</v>
      </c>
      <c r="S111" s="13">
        <f t="shared" si="57"/>
        <v>0</v>
      </c>
      <c r="T111" s="13">
        <f t="shared" ref="T111" si="58">SUBTOTAL(9,T96:T110)</f>
        <v>0</v>
      </c>
      <c r="U111" s="31">
        <f t="shared" ref="U111:V111" si="59">SUM(U96:U110)</f>
        <v>1</v>
      </c>
      <c r="V111" s="13">
        <f t="shared" si="59"/>
        <v>5</v>
      </c>
      <c r="W111" s="13">
        <f t="shared" ref="W111" si="60">SUBTOTAL(9,W96:W110)</f>
        <v>6</v>
      </c>
      <c r="X111" s="31">
        <f>SUM(X96:X110)</f>
        <v>104</v>
      </c>
      <c r="Y111" s="13">
        <f>SUM(Y96:Y110)</f>
        <v>67</v>
      </c>
      <c r="Z111" s="13">
        <f>SUBTOTAL(9,Z96:Z110)</f>
        <v>171</v>
      </c>
    </row>
    <row r="112" spans="1:26" ht="13.5" thickBot="1" x14ac:dyDescent="0.25">
      <c r="E112" s="24"/>
      <c r="H112" s="24"/>
      <c r="K112" s="24"/>
      <c r="N112" s="65"/>
      <c r="Q112" s="24"/>
      <c r="T112" s="65"/>
      <c r="W112" s="24"/>
      <c r="Z112" s="81"/>
    </row>
    <row r="113" spans="1:26" s="76" customFormat="1" ht="13.5" thickBot="1" x14ac:dyDescent="0.25">
      <c r="A113" s="31" t="s">
        <v>303</v>
      </c>
      <c r="B113" s="14">
        <v>2200</v>
      </c>
      <c r="C113" s="53"/>
      <c r="D113" s="54">
        <v>1</v>
      </c>
      <c r="E113" s="32">
        <v>1</v>
      </c>
      <c r="F113" s="54"/>
      <c r="G113" s="54"/>
      <c r="H113" s="32"/>
      <c r="I113" s="53"/>
      <c r="J113" s="54"/>
      <c r="K113" s="32"/>
      <c r="L113" s="31"/>
      <c r="M113" s="13"/>
      <c r="N113" s="13"/>
      <c r="O113" s="53"/>
      <c r="P113" s="54"/>
      <c r="Q113" s="32"/>
      <c r="R113" s="54"/>
      <c r="S113" s="54"/>
      <c r="T113" s="13"/>
      <c r="U113" s="53"/>
      <c r="V113" s="54"/>
      <c r="W113" s="32"/>
      <c r="X113" s="13">
        <f t="shared" si="41"/>
        <v>0</v>
      </c>
      <c r="Y113" s="33">
        <f t="shared" si="41"/>
        <v>1</v>
      </c>
      <c r="Z113" s="34">
        <f t="shared" si="41"/>
        <v>1</v>
      </c>
    </row>
    <row r="114" spans="1:26" s="76" customFormat="1" x14ac:dyDescent="0.2">
      <c r="A114" s="26"/>
      <c r="B114" s="21"/>
      <c r="C114" s="91"/>
      <c r="D114" s="92"/>
      <c r="E114" s="24"/>
      <c r="F114" s="92"/>
      <c r="G114" s="92"/>
      <c r="H114" s="24"/>
      <c r="I114" s="91"/>
      <c r="J114" s="92"/>
      <c r="K114" s="24"/>
      <c r="L114" s="27"/>
      <c r="M114" s="26"/>
      <c r="N114" s="26"/>
      <c r="O114" s="91"/>
      <c r="P114" s="92"/>
      <c r="Q114" s="24"/>
      <c r="R114" s="92"/>
      <c r="S114" s="92"/>
      <c r="T114" s="26"/>
      <c r="U114" s="91"/>
      <c r="V114" s="92"/>
      <c r="W114" s="24"/>
      <c r="X114" s="26"/>
      <c r="Y114" s="107"/>
      <c r="Z114" s="81"/>
    </row>
    <row r="115" spans="1:26" x14ac:dyDescent="0.2">
      <c r="A115" s="35" t="s">
        <v>93</v>
      </c>
      <c r="B115" s="36">
        <v>2209</v>
      </c>
      <c r="C115" s="22">
        <v>16</v>
      </c>
      <c r="D115" s="23"/>
      <c r="E115" s="24">
        <v>16</v>
      </c>
      <c r="F115" s="47">
        <v>2</v>
      </c>
      <c r="G115" s="47">
        <v>3</v>
      </c>
      <c r="H115" s="24">
        <v>5</v>
      </c>
      <c r="I115" s="22"/>
      <c r="J115" s="23"/>
      <c r="K115" s="24"/>
      <c r="N115" s="24"/>
      <c r="O115" s="22"/>
      <c r="P115" s="23"/>
      <c r="Q115" s="24"/>
      <c r="R115" s="47"/>
      <c r="S115" s="47"/>
      <c r="T115" s="24"/>
      <c r="U115" s="22"/>
      <c r="V115" s="23">
        <v>1</v>
      </c>
      <c r="W115" s="24">
        <v>1</v>
      </c>
      <c r="X115" s="35">
        <f>C115+F115+I115+L115+O115+R115+U115</f>
        <v>18</v>
      </c>
      <c r="Y115" s="167">
        <f>D115+G115+J115+M115+P115+S115+V115</f>
        <v>4</v>
      </c>
      <c r="Z115" s="81">
        <f>E115+H115+K115+N115+Q115+T115+W115</f>
        <v>22</v>
      </c>
    </row>
    <row r="116" spans="1:26" x14ac:dyDescent="0.2">
      <c r="A116" s="35" t="s">
        <v>304</v>
      </c>
      <c r="B116" s="36">
        <v>2210</v>
      </c>
      <c r="C116" s="22">
        <v>1</v>
      </c>
      <c r="D116" s="23"/>
      <c r="E116" s="24">
        <v>1</v>
      </c>
      <c r="F116" s="47"/>
      <c r="G116" s="47"/>
      <c r="H116" s="24"/>
      <c r="I116" s="22"/>
      <c r="J116" s="23"/>
      <c r="K116" s="24"/>
      <c r="N116" s="65"/>
      <c r="O116" s="22"/>
      <c r="P116" s="23"/>
      <c r="Q116" s="24"/>
      <c r="R116" s="47"/>
      <c r="S116" s="47"/>
      <c r="T116" s="65"/>
      <c r="U116" s="22"/>
      <c r="V116" s="23"/>
      <c r="W116" s="24"/>
      <c r="X116" s="35">
        <f t="shared" si="41"/>
        <v>1</v>
      </c>
      <c r="Y116" s="167">
        <f t="shared" si="41"/>
        <v>0</v>
      </c>
      <c r="Z116" s="81">
        <f t="shared" si="41"/>
        <v>1</v>
      </c>
    </row>
    <row r="117" spans="1:26" ht="13.5" thickBot="1" x14ac:dyDescent="0.25">
      <c r="A117" s="35" t="s">
        <v>94</v>
      </c>
      <c r="B117" s="36">
        <v>2290</v>
      </c>
      <c r="C117" s="22">
        <v>27</v>
      </c>
      <c r="D117" s="23">
        <v>5</v>
      </c>
      <c r="E117" s="24">
        <v>32</v>
      </c>
      <c r="F117" s="47">
        <v>1</v>
      </c>
      <c r="G117" s="47"/>
      <c r="H117" s="24">
        <v>1</v>
      </c>
      <c r="I117" s="22"/>
      <c r="J117" s="23"/>
      <c r="K117" s="24"/>
      <c r="N117" s="24"/>
      <c r="O117" s="22"/>
      <c r="P117" s="23"/>
      <c r="Q117" s="24"/>
      <c r="R117" s="47"/>
      <c r="S117" s="47"/>
      <c r="T117" s="24"/>
      <c r="U117" s="22">
        <v>3</v>
      </c>
      <c r="V117" s="23"/>
      <c r="W117" s="24">
        <v>3</v>
      </c>
      <c r="X117" s="35">
        <f>C117+F117+I117+L117+O117+R117+U117</f>
        <v>31</v>
      </c>
      <c r="Y117" s="167">
        <f>D117+G117+J117+M117+P117+S117+V117</f>
        <v>5</v>
      </c>
      <c r="Z117" s="81">
        <f>E117+H117+K117+N117+Q117+T117+W117</f>
        <v>36</v>
      </c>
    </row>
    <row r="118" spans="1:26" s="75" customFormat="1" ht="13.5" thickBot="1" x14ac:dyDescent="0.25">
      <c r="A118" s="31" t="s">
        <v>95</v>
      </c>
      <c r="B118" s="14"/>
      <c r="C118" s="53">
        <f>SUM(C115:C117)</f>
        <v>44</v>
      </c>
      <c r="D118" s="54">
        <f>SUM(D117)</f>
        <v>5</v>
      </c>
      <c r="E118" s="32">
        <f>SUM(E115:E117)</f>
        <v>49</v>
      </c>
      <c r="F118" s="53">
        <f t="shared" ref="F118:I118" si="61">SUM(F115:F117)</f>
        <v>3</v>
      </c>
      <c r="G118" s="53">
        <f t="shared" si="61"/>
        <v>3</v>
      </c>
      <c r="H118" s="32">
        <f t="shared" si="61"/>
        <v>6</v>
      </c>
      <c r="I118" s="53">
        <f t="shared" si="61"/>
        <v>0</v>
      </c>
      <c r="J118" s="54">
        <f t="shared" ref="J118" si="62">SUM(J117)</f>
        <v>0</v>
      </c>
      <c r="K118" s="32">
        <f t="shared" ref="K118:L118" si="63">SUM(K115:K117)</f>
        <v>0</v>
      </c>
      <c r="L118" s="53">
        <f t="shared" si="63"/>
        <v>0</v>
      </c>
      <c r="M118" s="54">
        <f t="shared" ref="M118" si="64">SUM(M117)</f>
        <v>0</v>
      </c>
      <c r="N118" s="32">
        <f t="shared" ref="N118:O118" si="65">SUM(N115:N117)</f>
        <v>0</v>
      </c>
      <c r="O118" s="53">
        <f t="shared" si="65"/>
        <v>0</v>
      </c>
      <c r="P118" s="54">
        <f t="shared" ref="P118" si="66">SUM(P117)</f>
        <v>0</v>
      </c>
      <c r="Q118" s="32">
        <f t="shared" ref="Q118:R118" si="67">SUM(Q115:Q117)</f>
        <v>0</v>
      </c>
      <c r="R118" s="53">
        <f t="shared" si="67"/>
        <v>0</v>
      </c>
      <c r="S118" s="54">
        <f t="shared" ref="S118" si="68">SUM(S117)</f>
        <v>0</v>
      </c>
      <c r="T118" s="32">
        <f t="shared" ref="T118:Z118" si="69">SUM(T115:T117)</f>
        <v>0</v>
      </c>
      <c r="U118" s="53">
        <f t="shared" si="69"/>
        <v>3</v>
      </c>
      <c r="V118" s="53">
        <f t="shared" si="69"/>
        <v>1</v>
      </c>
      <c r="W118" s="32">
        <f t="shared" si="69"/>
        <v>4</v>
      </c>
      <c r="X118" s="53">
        <f t="shared" si="69"/>
        <v>50</v>
      </c>
      <c r="Y118" s="53">
        <f t="shared" si="69"/>
        <v>9</v>
      </c>
      <c r="Z118" s="32">
        <f t="shared" si="69"/>
        <v>59</v>
      </c>
    </row>
    <row r="119" spans="1:26" s="75" customFormat="1" x14ac:dyDescent="0.2">
      <c r="A119" s="26"/>
      <c r="B119" s="21"/>
      <c r="C119" s="91"/>
      <c r="D119" s="92"/>
      <c r="E119" s="24"/>
      <c r="F119" s="92"/>
      <c r="G119" s="92"/>
      <c r="H119" s="24"/>
      <c r="I119" s="91"/>
      <c r="J119" s="92"/>
      <c r="K119" s="24"/>
      <c r="L119" s="27"/>
      <c r="M119" s="26"/>
      <c r="N119" s="26"/>
      <c r="O119" s="91"/>
      <c r="P119" s="92"/>
      <c r="Q119" s="24"/>
      <c r="R119" s="92"/>
      <c r="S119" s="92"/>
      <c r="T119" s="26"/>
      <c r="U119" s="91"/>
      <c r="V119" s="92"/>
      <c r="W119" s="24"/>
      <c r="X119" s="26"/>
      <c r="Y119" s="107"/>
      <c r="Z119" s="81"/>
    </row>
    <row r="120" spans="1:26" x14ac:dyDescent="0.2">
      <c r="A120" s="35" t="s">
        <v>305</v>
      </c>
      <c r="B120" s="36">
        <v>2211</v>
      </c>
      <c r="C120" s="22"/>
      <c r="D120" s="23">
        <v>2</v>
      </c>
      <c r="E120" s="24">
        <v>2</v>
      </c>
      <c r="F120" s="47"/>
      <c r="G120" s="47"/>
      <c r="H120" s="24"/>
      <c r="I120" s="22"/>
      <c r="J120" s="23"/>
      <c r="K120" s="24"/>
      <c r="N120" s="65"/>
      <c r="O120" s="22"/>
      <c r="P120" s="23"/>
      <c r="Q120" s="24"/>
      <c r="R120" s="47"/>
      <c r="S120" s="47"/>
      <c r="T120" s="65"/>
      <c r="U120" s="22"/>
      <c r="V120" s="23"/>
      <c r="W120" s="24"/>
      <c r="X120" s="35">
        <f t="shared" si="41"/>
        <v>0</v>
      </c>
      <c r="Y120" s="167">
        <f t="shared" si="41"/>
        <v>2</v>
      </c>
      <c r="Z120" s="81">
        <f t="shared" si="41"/>
        <v>2</v>
      </c>
    </row>
    <row r="121" spans="1:26" x14ac:dyDescent="0.2">
      <c r="A121" s="35" t="s">
        <v>306</v>
      </c>
      <c r="B121" s="36">
        <v>2212</v>
      </c>
      <c r="C121" s="22">
        <v>2</v>
      </c>
      <c r="D121" s="23"/>
      <c r="E121" s="24">
        <v>2</v>
      </c>
      <c r="F121" s="47">
        <v>1</v>
      </c>
      <c r="G121" s="47"/>
      <c r="H121" s="24">
        <v>1</v>
      </c>
      <c r="I121" s="22"/>
      <c r="J121" s="23"/>
      <c r="K121" s="24"/>
      <c r="N121" s="65"/>
      <c r="O121" s="22"/>
      <c r="P121" s="23"/>
      <c r="Q121" s="24"/>
      <c r="R121" s="47"/>
      <c r="S121" s="47"/>
      <c r="T121" s="65"/>
      <c r="U121" s="22"/>
      <c r="V121" s="23"/>
      <c r="W121" s="24"/>
      <c r="X121" s="35">
        <f t="shared" si="41"/>
        <v>3</v>
      </c>
      <c r="Y121" s="167">
        <f t="shared" si="41"/>
        <v>0</v>
      </c>
      <c r="Z121" s="81">
        <f t="shared" si="41"/>
        <v>3</v>
      </c>
    </row>
    <row r="122" spans="1:26" x14ac:dyDescent="0.2">
      <c r="A122" s="35" t="s">
        <v>96</v>
      </c>
      <c r="B122" s="36">
        <v>2214</v>
      </c>
      <c r="C122" s="22">
        <v>2</v>
      </c>
      <c r="D122" s="23">
        <v>1</v>
      </c>
      <c r="E122" s="24">
        <v>3</v>
      </c>
      <c r="F122" s="47"/>
      <c r="G122" s="47"/>
      <c r="H122" s="24"/>
      <c r="I122" s="22"/>
      <c r="J122" s="23"/>
      <c r="K122" s="24"/>
      <c r="N122" s="65"/>
      <c r="O122" s="22"/>
      <c r="P122" s="23"/>
      <c r="Q122" s="24"/>
      <c r="R122" s="47"/>
      <c r="S122" s="47"/>
      <c r="T122" s="65"/>
      <c r="U122" s="22"/>
      <c r="V122" s="23"/>
      <c r="W122" s="24"/>
      <c r="X122" s="35">
        <f t="shared" si="41"/>
        <v>2</v>
      </c>
      <c r="Y122" s="167">
        <f t="shared" si="41"/>
        <v>1</v>
      </c>
      <c r="Z122" s="81">
        <f t="shared" si="41"/>
        <v>3</v>
      </c>
    </row>
    <row r="123" spans="1:26" x14ac:dyDescent="0.2">
      <c r="A123" s="35" t="s">
        <v>97</v>
      </c>
      <c r="B123" s="36">
        <v>2282</v>
      </c>
      <c r="C123" s="22">
        <v>2</v>
      </c>
      <c r="D123" s="23">
        <v>8</v>
      </c>
      <c r="E123" s="24">
        <v>10</v>
      </c>
      <c r="F123" s="47">
        <v>2</v>
      </c>
      <c r="G123" s="47">
        <v>2</v>
      </c>
      <c r="H123" s="26">
        <v>4</v>
      </c>
      <c r="I123" s="22"/>
      <c r="J123" s="23"/>
      <c r="K123" s="24"/>
      <c r="N123" s="65"/>
      <c r="O123" s="22"/>
      <c r="P123" s="23"/>
      <c r="Q123" s="24"/>
      <c r="R123" s="47"/>
      <c r="S123" s="47"/>
      <c r="T123" s="65"/>
      <c r="U123" s="22"/>
      <c r="V123" s="23"/>
      <c r="W123" s="24"/>
      <c r="X123" s="35">
        <f t="shared" ref="X123:Z129" si="70">C123+F123+I123+L123+O123+R123+U123</f>
        <v>4</v>
      </c>
      <c r="Y123" s="167">
        <f t="shared" si="70"/>
        <v>10</v>
      </c>
      <c r="Z123" s="81">
        <f t="shared" si="70"/>
        <v>14</v>
      </c>
    </row>
    <row r="124" spans="1:26" x14ac:dyDescent="0.2">
      <c r="A124" s="35" t="s">
        <v>98</v>
      </c>
      <c r="B124" s="36">
        <v>2283</v>
      </c>
      <c r="C124" s="22">
        <v>2</v>
      </c>
      <c r="D124" s="23">
        <v>1</v>
      </c>
      <c r="E124" s="24">
        <v>3</v>
      </c>
      <c r="F124" s="47"/>
      <c r="G124" s="47"/>
      <c r="H124" s="26"/>
      <c r="I124" s="22"/>
      <c r="J124" s="23"/>
      <c r="K124" s="24"/>
      <c r="N124" s="65"/>
      <c r="O124" s="22"/>
      <c r="P124" s="23"/>
      <c r="Q124" s="24"/>
      <c r="R124" s="47"/>
      <c r="S124" s="47"/>
      <c r="T124" s="65"/>
      <c r="U124" s="22">
        <v>1</v>
      </c>
      <c r="V124" s="23"/>
      <c r="W124" s="24">
        <v>1</v>
      </c>
      <c r="X124" s="35">
        <f t="shared" si="70"/>
        <v>3</v>
      </c>
      <c r="Y124" s="167">
        <f t="shared" si="70"/>
        <v>1</v>
      </c>
      <c r="Z124" s="81">
        <f t="shared" si="70"/>
        <v>4</v>
      </c>
    </row>
    <row r="125" spans="1:26" x14ac:dyDescent="0.2">
      <c r="A125" s="35" t="s">
        <v>99</v>
      </c>
      <c r="B125" s="36">
        <v>2284</v>
      </c>
      <c r="C125" s="22">
        <v>10</v>
      </c>
      <c r="D125" s="23">
        <v>6</v>
      </c>
      <c r="E125" s="24">
        <v>16</v>
      </c>
      <c r="F125" s="47"/>
      <c r="G125" s="47">
        <v>1</v>
      </c>
      <c r="H125" s="26">
        <v>1</v>
      </c>
      <c r="I125" s="22"/>
      <c r="J125" s="23"/>
      <c r="K125" s="24"/>
      <c r="N125" s="65"/>
      <c r="O125" s="22"/>
      <c r="P125" s="23"/>
      <c r="Q125" s="24"/>
      <c r="R125" s="47"/>
      <c r="S125" s="47"/>
      <c r="T125" s="65"/>
      <c r="U125" s="22">
        <v>1</v>
      </c>
      <c r="V125" s="23"/>
      <c r="W125" s="24">
        <v>1</v>
      </c>
      <c r="X125" s="35">
        <f t="shared" si="70"/>
        <v>11</v>
      </c>
      <c r="Y125" s="167">
        <f t="shared" si="70"/>
        <v>7</v>
      </c>
      <c r="Z125" s="81">
        <f t="shared" si="70"/>
        <v>18</v>
      </c>
    </row>
    <row r="126" spans="1:26" x14ac:dyDescent="0.2">
      <c r="A126" s="35" t="s">
        <v>100</v>
      </c>
      <c r="B126" s="36">
        <v>2285</v>
      </c>
      <c r="C126" s="22">
        <v>14</v>
      </c>
      <c r="D126" s="23">
        <v>2</v>
      </c>
      <c r="E126" s="24">
        <v>16</v>
      </c>
      <c r="F126" s="47"/>
      <c r="G126" s="47">
        <v>1</v>
      </c>
      <c r="H126" s="26">
        <v>1</v>
      </c>
      <c r="I126" s="22"/>
      <c r="J126" s="23"/>
      <c r="K126" s="24"/>
      <c r="M126" s="35">
        <v>1</v>
      </c>
      <c r="N126" s="65">
        <v>1</v>
      </c>
      <c r="O126" s="22"/>
      <c r="P126" s="23"/>
      <c r="Q126" s="24"/>
      <c r="R126" s="47"/>
      <c r="S126" s="47"/>
      <c r="T126" s="65"/>
      <c r="U126" s="22">
        <v>1</v>
      </c>
      <c r="V126" s="23"/>
      <c r="W126" s="24">
        <v>1</v>
      </c>
      <c r="X126" s="35">
        <f t="shared" si="70"/>
        <v>15</v>
      </c>
      <c r="Y126" s="167">
        <f t="shared" si="70"/>
        <v>4</v>
      </c>
      <c r="Z126" s="81">
        <f t="shared" si="70"/>
        <v>19</v>
      </c>
    </row>
    <row r="127" spans="1:26" x14ac:dyDescent="0.2">
      <c r="A127" s="35" t="s">
        <v>101</v>
      </c>
      <c r="B127" s="36">
        <v>2294</v>
      </c>
      <c r="C127" s="22">
        <v>6</v>
      </c>
      <c r="D127" s="23">
        <v>6</v>
      </c>
      <c r="E127" s="24">
        <v>12</v>
      </c>
      <c r="F127" s="47">
        <v>2</v>
      </c>
      <c r="G127" s="47">
        <v>1</v>
      </c>
      <c r="H127" s="26">
        <v>3</v>
      </c>
      <c r="I127" s="22"/>
      <c r="J127" s="23"/>
      <c r="K127" s="24"/>
      <c r="N127" s="65"/>
      <c r="O127" s="22"/>
      <c r="P127" s="23">
        <v>1</v>
      </c>
      <c r="Q127" s="24">
        <v>1</v>
      </c>
      <c r="R127" s="47"/>
      <c r="S127" s="47"/>
      <c r="T127" s="65"/>
      <c r="U127" s="22">
        <v>4</v>
      </c>
      <c r="V127" s="23">
        <v>1</v>
      </c>
      <c r="W127" s="24">
        <v>5</v>
      </c>
      <c r="X127" s="35">
        <f t="shared" si="70"/>
        <v>12</v>
      </c>
      <c r="Y127" s="167">
        <f t="shared" si="70"/>
        <v>9</v>
      </c>
      <c r="Z127" s="81">
        <f t="shared" si="70"/>
        <v>21</v>
      </c>
    </row>
    <row r="128" spans="1:26" x14ac:dyDescent="0.2">
      <c r="A128" s="35" t="s">
        <v>102</v>
      </c>
      <c r="B128" s="36">
        <v>2295</v>
      </c>
      <c r="C128" s="22">
        <v>2</v>
      </c>
      <c r="D128" s="23">
        <v>2</v>
      </c>
      <c r="E128" s="24">
        <v>4</v>
      </c>
      <c r="F128" s="47"/>
      <c r="G128" s="47"/>
      <c r="H128" s="26"/>
      <c r="I128" s="22"/>
      <c r="J128" s="23"/>
      <c r="K128" s="24"/>
      <c r="N128" s="65"/>
      <c r="O128" s="22"/>
      <c r="P128" s="23"/>
      <c r="Q128" s="24"/>
      <c r="R128" s="47"/>
      <c r="S128" s="47"/>
      <c r="T128" s="65"/>
      <c r="U128" s="22">
        <v>1</v>
      </c>
      <c r="V128" s="23"/>
      <c r="W128" s="24">
        <v>1</v>
      </c>
      <c r="X128" s="35">
        <f t="shared" si="70"/>
        <v>3</v>
      </c>
      <c r="Y128" s="167">
        <f t="shared" si="70"/>
        <v>2</v>
      </c>
      <c r="Z128" s="81">
        <f t="shared" si="70"/>
        <v>5</v>
      </c>
    </row>
    <row r="129" spans="1:26" ht="13.5" thickBot="1" x14ac:dyDescent="0.25">
      <c r="A129" s="35" t="s">
        <v>103</v>
      </c>
      <c r="B129" s="36">
        <v>2296</v>
      </c>
      <c r="C129" s="22">
        <v>7</v>
      </c>
      <c r="D129" s="23">
        <v>3</v>
      </c>
      <c r="E129" s="24">
        <v>10</v>
      </c>
      <c r="F129" s="47"/>
      <c r="G129" s="47"/>
      <c r="H129" s="26"/>
      <c r="I129" s="22"/>
      <c r="J129" s="23"/>
      <c r="K129" s="24"/>
      <c r="N129" s="65"/>
      <c r="O129" s="22"/>
      <c r="P129" s="23"/>
      <c r="Q129" s="24"/>
      <c r="R129" s="47"/>
      <c r="S129" s="47"/>
      <c r="T129" s="65"/>
      <c r="U129" s="22">
        <v>1</v>
      </c>
      <c r="V129" s="23"/>
      <c r="W129" s="24">
        <v>1</v>
      </c>
      <c r="X129" s="35">
        <f t="shared" si="70"/>
        <v>8</v>
      </c>
      <c r="Y129" s="167">
        <f t="shared" si="70"/>
        <v>3</v>
      </c>
      <c r="Z129" s="81">
        <f t="shared" si="70"/>
        <v>11</v>
      </c>
    </row>
    <row r="130" spans="1:26" s="75" customFormat="1" ht="13.5" thickBot="1" x14ac:dyDescent="0.25">
      <c r="A130" s="31" t="s">
        <v>104</v>
      </c>
      <c r="B130" s="14"/>
      <c r="C130" s="53">
        <f>SUM(C120:C129)</f>
        <v>47</v>
      </c>
      <c r="D130" s="54">
        <f>SUM(D120:D129)</f>
        <v>31</v>
      </c>
      <c r="E130" s="32">
        <f>SUM(E120:E129)</f>
        <v>78</v>
      </c>
      <c r="F130" s="53">
        <f t="shared" ref="F130:Z130" si="71">SUM(F120:F129)</f>
        <v>5</v>
      </c>
      <c r="G130" s="54">
        <f t="shared" si="71"/>
        <v>5</v>
      </c>
      <c r="H130" s="32">
        <f t="shared" si="71"/>
        <v>10</v>
      </c>
      <c r="I130" s="53">
        <f t="shared" si="71"/>
        <v>0</v>
      </c>
      <c r="J130" s="54">
        <f t="shared" si="71"/>
        <v>0</v>
      </c>
      <c r="K130" s="32">
        <f t="shared" si="71"/>
        <v>0</v>
      </c>
      <c r="L130" s="53">
        <f t="shared" si="71"/>
        <v>0</v>
      </c>
      <c r="M130" s="54">
        <f t="shared" si="71"/>
        <v>1</v>
      </c>
      <c r="N130" s="32">
        <f t="shared" si="71"/>
        <v>1</v>
      </c>
      <c r="O130" s="53">
        <f t="shared" si="71"/>
        <v>0</v>
      </c>
      <c r="P130" s="54">
        <f t="shared" si="71"/>
        <v>1</v>
      </c>
      <c r="Q130" s="32">
        <f t="shared" si="71"/>
        <v>1</v>
      </c>
      <c r="R130" s="53">
        <f t="shared" si="71"/>
        <v>0</v>
      </c>
      <c r="S130" s="54">
        <f t="shared" si="71"/>
        <v>0</v>
      </c>
      <c r="T130" s="32">
        <f t="shared" si="71"/>
        <v>0</v>
      </c>
      <c r="U130" s="53">
        <f t="shared" si="71"/>
        <v>9</v>
      </c>
      <c r="V130" s="54">
        <f t="shared" si="71"/>
        <v>1</v>
      </c>
      <c r="W130" s="32">
        <f t="shared" si="71"/>
        <v>10</v>
      </c>
      <c r="X130" s="53">
        <f t="shared" si="71"/>
        <v>61</v>
      </c>
      <c r="Y130" s="54">
        <f t="shared" si="71"/>
        <v>39</v>
      </c>
      <c r="Z130" s="32">
        <f t="shared" si="71"/>
        <v>100</v>
      </c>
    </row>
    <row r="131" spans="1:26" ht="13.5" thickBot="1" x14ac:dyDescent="0.25">
      <c r="A131" s="15"/>
      <c r="B131" s="14"/>
      <c r="C131" s="184"/>
      <c r="D131" s="185"/>
      <c r="E131" s="32"/>
      <c r="F131" s="185"/>
      <c r="G131" s="185"/>
      <c r="H131" s="13"/>
      <c r="I131" s="184"/>
      <c r="J131" s="185"/>
      <c r="K131" s="32"/>
      <c r="L131" s="15"/>
      <c r="M131" s="16"/>
      <c r="N131" s="13"/>
      <c r="O131" s="184"/>
      <c r="P131" s="185"/>
      <c r="Q131" s="32"/>
      <c r="R131" s="185"/>
      <c r="S131" s="185"/>
      <c r="T131" s="13"/>
      <c r="U131" s="184"/>
      <c r="V131" s="185"/>
      <c r="W131" s="32"/>
      <c r="X131" s="16"/>
      <c r="Y131" s="18"/>
      <c r="Z131" s="34"/>
    </row>
    <row r="132" spans="1:26" ht="13.5" thickBot="1" x14ac:dyDescent="0.25">
      <c r="A132" s="31" t="s">
        <v>105</v>
      </c>
      <c r="B132" s="14"/>
      <c r="C132" s="31">
        <f>C130+C118+C113+C111</f>
        <v>183</v>
      </c>
      <c r="D132" s="13">
        <f>D130+D118+D113+D111</f>
        <v>95</v>
      </c>
      <c r="E132" s="32">
        <f>E111+E113+E118+E130</f>
        <v>278</v>
      </c>
      <c r="F132" s="31">
        <f t="shared" ref="F132:G132" si="72">F130+F118+F113+F111</f>
        <v>16</v>
      </c>
      <c r="G132" s="13">
        <f t="shared" si="72"/>
        <v>11</v>
      </c>
      <c r="H132" s="32">
        <f t="shared" ref="H132" si="73">H111+H113+H118+H130</f>
        <v>27</v>
      </c>
      <c r="I132" s="31">
        <f t="shared" ref="I132:J132" si="74">I130+I118+I113+I111</f>
        <v>0</v>
      </c>
      <c r="J132" s="13">
        <f t="shared" si="74"/>
        <v>0</v>
      </c>
      <c r="K132" s="32">
        <f t="shared" ref="K132" si="75">K111+K113+K118+K130</f>
        <v>0</v>
      </c>
      <c r="L132" s="31">
        <f t="shared" ref="L132:M132" si="76">L130+L118+L113+L111</f>
        <v>0</v>
      </c>
      <c r="M132" s="13">
        <f t="shared" si="76"/>
        <v>2</v>
      </c>
      <c r="N132" s="32">
        <f t="shared" ref="N132" si="77">N111+N113+N118+N130</f>
        <v>2</v>
      </c>
      <c r="O132" s="31">
        <f t="shared" ref="O132:P132" si="78">O130+O118+O113+O111</f>
        <v>3</v>
      </c>
      <c r="P132" s="13">
        <f t="shared" si="78"/>
        <v>1</v>
      </c>
      <c r="Q132" s="32">
        <f t="shared" ref="Q132" si="79">Q111+Q113+Q118+Q130</f>
        <v>4</v>
      </c>
      <c r="R132" s="31">
        <f t="shared" ref="R132:S132" si="80">R130+R118+R113+R111</f>
        <v>0</v>
      </c>
      <c r="S132" s="13">
        <f t="shared" si="80"/>
        <v>0</v>
      </c>
      <c r="T132" s="32">
        <f t="shared" ref="T132" si="81">T111+T113+T118+T130</f>
        <v>0</v>
      </c>
      <c r="U132" s="31">
        <f t="shared" ref="U132:V132" si="82">U130+U118+U113+U111</f>
        <v>13</v>
      </c>
      <c r="V132" s="13">
        <f t="shared" si="82"/>
        <v>7</v>
      </c>
      <c r="W132" s="32">
        <f t="shared" ref="W132" si="83">W111+W113+W118+W130</f>
        <v>20</v>
      </c>
      <c r="X132" s="31">
        <f t="shared" ref="X132:Y132" si="84">X130+X118+X113+X111</f>
        <v>215</v>
      </c>
      <c r="Y132" s="13">
        <f t="shared" si="84"/>
        <v>116</v>
      </c>
      <c r="Z132" s="32">
        <f t="shared" ref="Z132" si="85">Z111+Z113+Z118+Z130</f>
        <v>331</v>
      </c>
    </row>
    <row r="133" spans="1:26" x14ac:dyDescent="0.2">
      <c r="T133" s="35" t="str">
        <f>IF(R133+S133=0," ",R133+S133)</f>
        <v xml:space="preserve"> </v>
      </c>
    </row>
    <row r="134" spans="1:26" x14ac:dyDescent="0.2">
      <c r="T134" s="35" t="str">
        <f>IF(R134+S134=0," ",R134+S134)</f>
        <v xml:space="preserve"> </v>
      </c>
    </row>
    <row r="135" spans="1:26" ht="12" customHeight="1" x14ac:dyDescent="0.2">
      <c r="A135" s="1"/>
      <c r="B135" s="558" t="s">
        <v>307</v>
      </c>
      <c r="C135" s="548" t="s">
        <v>1</v>
      </c>
      <c r="D135" s="549"/>
      <c r="E135" s="550"/>
      <c r="F135" s="551" t="s">
        <v>2</v>
      </c>
      <c r="G135" s="551"/>
      <c r="H135" s="551"/>
      <c r="I135" s="548" t="s">
        <v>308</v>
      </c>
      <c r="J135" s="549"/>
      <c r="K135" s="550"/>
      <c r="L135" s="551" t="s">
        <v>4</v>
      </c>
      <c r="M135" s="551"/>
      <c r="N135" s="551"/>
      <c r="O135" s="548" t="s">
        <v>5</v>
      </c>
      <c r="P135" s="549"/>
      <c r="Q135" s="550"/>
      <c r="R135" s="551" t="s">
        <v>7</v>
      </c>
      <c r="S135" s="551"/>
      <c r="T135" s="551"/>
      <c r="U135" s="548" t="s">
        <v>8</v>
      </c>
      <c r="V135" s="549"/>
      <c r="W135" s="550"/>
      <c r="X135" s="548" t="s">
        <v>9</v>
      </c>
      <c r="Y135" s="549"/>
      <c r="Z135" s="550"/>
    </row>
    <row r="136" spans="1:26" ht="13.5" thickBot="1" x14ac:dyDescent="0.25">
      <c r="A136" s="1"/>
      <c r="B136" s="559"/>
      <c r="C136" s="189" t="s">
        <v>10</v>
      </c>
      <c r="D136" s="190" t="s">
        <v>11</v>
      </c>
      <c r="E136" s="191" t="s">
        <v>9</v>
      </c>
      <c r="F136" s="6" t="s">
        <v>10</v>
      </c>
      <c r="G136" s="6" t="s">
        <v>12</v>
      </c>
      <c r="H136" s="6" t="s">
        <v>9</v>
      </c>
      <c r="I136" s="7" t="s">
        <v>10</v>
      </c>
      <c r="J136" s="8" t="s">
        <v>12</v>
      </c>
      <c r="K136" s="193" t="s">
        <v>9</v>
      </c>
      <c r="L136" s="189" t="s">
        <v>10</v>
      </c>
      <c r="M136" s="192" t="s">
        <v>12</v>
      </c>
      <c r="N136" s="192" t="s">
        <v>9</v>
      </c>
      <c r="O136" s="189" t="s">
        <v>10</v>
      </c>
      <c r="P136" s="190" t="s">
        <v>12</v>
      </c>
      <c r="Q136" s="191" t="s">
        <v>9</v>
      </c>
      <c r="R136" s="192" t="s">
        <v>10</v>
      </c>
      <c r="S136" s="192" t="s">
        <v>12</v>
      </c>
      <c r="T136" s="192" t="s">
        <v>9</v>
      </c>
      <c r="U136" s="7" t="s">
        <v>10</v>
      </c>
      <c r="V136" s="8" t="s">
        <v>12</v>
      </c>
      <c r="W136" s="193" t="s">
        <v>9</v>
      </c>
      <c r="X136" s="192" t="s">
        <v>10</v>
      </c>
      <c r="Y136" s="11" t="s">
        <v>12</v>
      </c>
      <c r="Z136" s="12" t="s">
        <v>9</v>
      </c>
    </row>
    <row r="137" spans="1:26" ht="13.5" thickBot="1" x14ac:dyDescent="0.25">
      <c r="A137" s="31" t="s">
        <v>106</v>
      </c>
      <c r="B137" s="14">
        <v>2375</v>
      </c>
      <c r="C137" s="53">
        <v>5</v>
      </c>
      <c r="D137" s="54">
        <v>23</v>
      </c>
      <c r="E137" s="32">
        <v>28</v>
      </c>
      <c r="F137" s="54"/>
      <c r="G137" s="54">
        <v>1</v>
      </c>
      <c r="H137" s="13">
        <v>1</v>
      </c>
      <c r="I137" s="53"/>
      <c r="J137" s="54"/>
      <c r="K137" s="32"/>
      <c r="L137" s="31"/>
      <c r="M137" s="13">
        <v>1</v>
      </c>
      <c r="N137" s="13">
        <v>1</v>
      </c>
      <c r="O137" s="53">
        <v>1</v>
      </c>
      <c r="P137" s="54">
        <v>2</v>
      </c>
      <c r="Q137" s="32">
        <v>3</v>
      </c>
      <c r="R137" s="54"/>
      <c r="S137" s="54"/>
      <c r="T137" s="13"/>
      <c r="U137" s="53">
        <v>3</v>
      </c>
      <c r="V137" s="54">
        <v>1</v>
      </c>
      <c r="W137" s="32">
        <v>4</v>
      </c>
      <c r="X137" s="13">
        <f>C137+F137+I137+L137+O137+R137+U137</f>
        <v>9</v>
      </c>
      <c r="Y137" s="33">
        <f>D137+G137+J137+M137+P137+S137+V137</f>
        <v>28</v>
      </c>
      <c r="Z137" s="34">
        <f>E137+H137+K137+N137+Q137+T137+W137</f>
        <v>37</v>
      </c>
    </row>
    <row r="138" spans="1:26" x14ac:dyDescent="0.2">
      <c r="E138" s="180" t="str">
        <f>IF(C138+D138=0," ",C138+D138)</f>
        <v xml:space="preserve"> </v>
      </c>
      <c r="H138" s="35" t="str">
        <f>IF(F138+G138=0," ",F138+G138)</f>
        <v xml:space="preserve"> </v>
      </c>
      <c r="K138" s="180" t="str">
        <f>IF(I138+J138=0," ",I138+J138)</f>
        <v xml:space="preserve"> </v>
      </c>
      <c r="N138" s="35" t="str">
        <f>IF(L138+M138=0," ",L138+M138)</f>
        <v xml:space="preserve"> </v>
      </c>
      <c r="Q138" s="180" t="str">
        <f>IF(O138+P138=0," ",O138+P138)</f>
        <v xml:space="preserve"> </v>
      </c>
      <c r="T138" s="35" t="str">
        <f>IF(R138+S138=0," ",R138+S138)</f>
        <v xml:space="preserve"> </v>
      </c>
      <c r="W138" s="180" t="str">
        <f>IF(U138+V138=0," ",U138+V138)</f>
        <v xml:space="preserve"> </v>
      </c>
    </row>
    <row r="139" spans="1:26" x14ac:dyDescent="0.2">
      <c r="A139" s="25" t="s">
        <v>109</v>
      </c>
      <c r="B139" s="36">
        <v>2405</v>
      </c>
      <c r="C139" s="22">
        <v>2</v>
      </c>
      <c r="D139" s="23">
        <v>21</v>
      </c>
      <c r="E139" s="24">
        <v>23</v>
      </c>
      <c r="F139" s="47"/>
      <c r="G139" s="47"/>
      <c r="H139" s="65"/>
      <c r="I139" s="22"/>
      <c r="J139" s="23">
        <v>1</v>
      </c>
      <c r="K139" s="24">
        <v>1</v>
      </c>
      <c r="L139" s="20">
        <v>1</v>
      </c>
      <c r="M139" s="35">
        <v>1</v>
      </c>
      <c r="N139" s="65">
        <v>2</v>
      </c>
      <c r="O139" s="22"/>
      <c r="P139" s="23">
        <v>1</v>
      </c>
      <c r="Q139" s="24">
        <v>1</v>
      </c>
      <c r="R139" s="47"/>
      <c r="S139" s="47">
        <v>1</v>
      </c>
      <c r="T139" s="65">
        <v>1</v>
      </c>
      <c r="U139" s="22">
        <v>2</v>
      </c>
      <c r="V139" s="23">
        <v>1</v>
      </c>
      <c r="W139" s="24">
        <v>3</v>
      </c>
      <c r="X139" s="35">
        <f t="shared" ref="X139:Z141" si="86">C139+F139+I139+L139+O139+R139+U139</f>
        <v>5</v>
      </c>
      <c r="Y139" s="167">
        <f t="shared" si="86"/>
        <v>26</v>
      </c>
      <c r="Z139" s="81">
        <f t="shared" si="86"/>
        <v>31</v>
      </c>
    </row>
    <row r="140" spans="1:26" x14ac:dyDescent="0.2">
      <c r="A140" s="25" t="s">
        <v>110</v>
      </c>
      <c r="B140" s="36">
        <v>2420</v>
      </c>
      <c r="C140" s="22">
        <v>3</v>
      </c>
      <c r="D140" s="23">
        <v>3</v>
      </c>
      <c r="E140" s="24">
        <v>6</v>
      </c>
      <c r="F140" s="47"/>
      <c r="G140" s="47">
        <v>1</v>
      </c>
      <c r="H140" s="65">
        <v>1</v>
      </c>
      <c r="I140" s="22"/>
      <c r="J140" s="23"/>
      <c r="K140" s="24"/>
      <c r="M140" s="35">
        <v>1</v>
      </c>
      <c r="N140" s="65">
        <v>1</v>
      </c>
      <c r="O140" s="22"/>
      <c r="P140" s="23"/>
      <c r="Q140" s="24"/>
      <c r="R140" s="47"/>
      <c r="S140" s="47"/>
      <c r="T140" s="65"/>
      <c r="U140" s="22"/>
      <c r="V140" s="23">
        <v>2</v>
      </c>
      <c r="W140" s="24">
        <v>2</v>
      </c>
      <c r="X140" s="35">
        <f t="shared" si="86"/>
        <v>3</v>
      </c>
      <c r="Y140" s="167">
        <f t="shared" si="86"/>
        <v>7</v>
      </c>
      <c r="Z140" s="81">
        <f t="shared" si="86"/>
        <v>10</v>
      </c>
    </row>
    <row r="141" spans="1:26" ht="13.5" thickBot="1" x14ac:dyDescent="0.25">
      <c r="A141" s="25" t="s">
        <v>111</v>
      </c>
      <c r="B141" s="36" t="s">
        <v>112</v>
      </c>
      <c r="C141" s="22"/>
      <c r="D141" s="23">
        <v>8</v>
      </c>
      <c r="E141" s="24">
        <v>8</v>
      </c>
      <c r="F141" s="47"/>
      <c r="G141" s="47"/>
      <c r="H141" s="65"/>
      <c r="I141" s="22"/>
      <c r="J141" s="23"/>
      <c r="K141" s="24"/>
      <c r="N141" s="65"/>
      <c r="O141" s="22"/>
      <c r="P141" s="23"/>
      <c r="Q141" s="24"/>
      <c r="R141" s="47"/>
      <c r="S141" s="47"/>
      <c r="T141" s="65"/>
      <c r="U141" s="22"/>
      <c r="V141" s="23"/>
      <c r="W141" s="24"/>
      <c r="X141" s="35">
        <f t="shared" si="86"/>
        <v>0</v>
      </c>
      <c r="Y141" s="167">
        <f t="shared" si="86"/>
        <v>8</v>
      </c>
      <c r="Z141" s="81">
        <f t="shared" si="86"/>
        <v>8</v>
      </c>
    </row>
    <row r="142" spans="1:26" ht="13.5" thickBot="1" x14ac:dyDescent="0.25">
      <c r="A142" s="31" t="s">
        <v>113</v>
      </c>
      <c r="B142" s="14"/>
      <c r="C142" s="31">
        <f t="shared" ref="C142:W142" si="87">SUBTOTAL(9,C138:C141)</f>
        <v>5</v>
      </c>
      <c r="D142" s="13">
        <f t="shared" si="87"/>
        <v>32</v>
      </c>
      <c r="E142" s="32">
        <f t="shared" si="87"/>
        <v>37</v>
      </c>
      <c r="F142" s="13">
        <f t="shared" si="87"/>
        <v>0</v>
      </c>
      <c r="G142" s="13">
        <f t="shared" si="87"/>
        <v>1</v>
      </c>
      <c r="H142" s="13">
        <f t="shared" si="87"/>
        <v>1</v>
      </c>
      <c r="I142" s="31">
        <f t="shared" si="87"/>
        <v>0</v>
      </c>
      <c r="J142" s="13">
        <f t="shared" si="87"/>
        <v>1</v>
      </c>
      <c r="K142" s="32">
        <f t="shared" si="87"/>
        <v>1</v>
      </c>
      <c r="L142" s="31">
        <f t="shared" si="87"/>
        <v>1</v>
      </c>
      <c r="M142" s="13">
        <f t="shared" si="87"/>
        <v>2</v>
      </c>
      <c r="N142" s="13">
        <f t="shared" si="87"/>
        <v>3</v>
      </c>
      <c r="O142" s="31">
        <f t="shared" si="87"/>
        <v>0</v>
      </c>
      <c r="P142" s="13">
        <f t="shared" si="87"/>
        <v>1</v>
      </c>
      <c r="Q142" s="32">
        <f t="shared" si="87"/>
        <v>1</v>
      </c>
      <c r="R142" s="13">
        <f t="shared" si="87"/>
        <v>0</v>
      </c>
      <c r="S142" s="13">
        <f t="shared" si="87"/>
        <v>1</v>
      </c>
      <c r="T142" s="13">
        <f t="shared" si="87"/>
        <v>1</v>
      </c>
      <c r="U142" s="31">
        <f t="shared" si="87"/>
        <v>2</v>
      </c>
      <c r="V142" s="13">
        <f t="shared" si="87"/>
        <v>3</v>
      </c>
      <c r="W142" s="32">
        <f t="shared" si="87"/>
        <v>5</v>
      </c>
      <c r="X142" s="13">
        <f>C142+F142+I142+L142+O142+R142+U142</f>
        <v>8</v>
      </c>
      <c r="Y142" s="33">
        <f>D142+G142+J142+M142+P142+S142+V142</f>
        <v>41</v>
      </c>
      <c r="Z142" s="34">
        <f>SUBTOTAL(9,Z138:Z141)</f>
        <v>49</v>
      </c>
    </row>
    <row r="143" spans="1:26" x14ac:dyDescent="0.2">
      <c r="E143" s="180" t="str">
        <f>IF(C143+D143=0," ",C143+D143)</f>
        <v xml:space="preserve"> </v>
      </c>
      <c r="H143" s="35" t="str">
        <f>IF(F143+G143=0," ",F143+G143)</f>
        <v xml:space="preserve"> </v>
      </c>
      <c r="K143" s="180" t="str">
        <f>IF(I143+J143=0," ",I143+J143)</f>
        <v xml:space="preserve"> </v>
      </c>
      <c r="N143" s="35" t="str">
        <f>IF(L143+M143=0," ",L143+M143)</f>
        <v xml:space="preserve"> </v>
      </c>
      <c r="Q143" s="180" t="str">
        <f>IF(O143+P143=0," ",O143+P143)</f>
        <v xml:space="preserve"> </v>
      </c>
      <c r="T143" s="35" t="str">
        <f>IF(R143+S143=0," ",R143+S143)</f>
        <v xml:space="preserve"> </v>
      </c>
      <c r="W143" s="180" t="str">
        <f>IF(U143+V143=0," ",U143+V143)</f>
        <v xml:space="preserve"> </v>
      </c>
    </row>
    <row r="144" spans="1:26" ht="12" customHeight="1" x14ac:dyDescent="0.2">
      <c r="A144" s="35" t="s">
        <v>114</v>
      </c>
      <c r="B144" s="36">
        <v>2510</v>
      </c>
      <c r="C144" s="20">
        <v>28</v>
      </c>
      <c r="D144" s="25">
        <v>22</v>
      </c>
      <c r="E144" s="24">
        <v>50</v>
      </c>
      <c r="F144" s="25">
        <v>3</v>
      </c>
      <c r="G144" s="25"/>
      <c r="H144" s="24">
        <v>3</v>
      </c>
      <c r="K144" s="24"/>
      <c r="L144" s="20">
        <v>2</v>
      </c>
      <c r="M144" s="25">
        <v>4</v>
      </c>
      <c r="N144" s="24">
        <v>6</v>
      </c>
      <c r="O144" s="20">
        <v>2</v>
      </c>
      <c r="P144" s="25">
        <v>2</v>
      </c>
      <c r="Q144" s="24">
        <v>4</v>
      </c>
      <c r="R144" s="25">
        <v>2</v>
      </c>
      <c r="S144" s="25"/>
      <c r="T144" s="24">
        <v>2</v>
      </c>
      <c r="U144" s="20">
        <v>3</v>
      </c>
      <c r="V144" s="25">
        <v>1</v>
      </c>
      <c r="W144" s="24">
        <v>4</v>
      </c>
      <c r="X144" s="35">
        <f>C144+F144+I144+L144+O144+R144+U144</f>
        <v>40</v>
      </c>
      <c r="Y144" s="167">
        <f>D144+G144+J144+M144+P144+S144+V144</f>
        <v>29</v>
      </c>
      <c r="Z144" s="81">
        <f t="shared" ref="Y144:Z150" si="88">E144+H144+K144+N144+Q144+T144+W144</f>
        <v>69</v>
      </c>
    </row>
    <row r="145" spans="1:26" x14ac:dyDescent="0.2">
      <c r="A145" s="35" t="s">
        <v>309</v>
      </c>
      <c r="B145" s="36">
        <v>2500</v>
      </c>
      <c r="C145" s="22"/>
      <c r="D145" s="23">
        <v>1</v>
      </c>
      <c r="E145" s="24">
        <v>1</v>
      </c>
      <c r="F145" s="47"/>
      <c r="G145" s="47">
        <v>1</v>
      </c>
      <c r="H145" s="24">
        <v>1</v>
      </c>
      <c r="I145" s="22"/>
      <c r="J145" s="23"/>
      <c r="K145" s="24"/>
      <c r="N145" s="65"/>
      <c r="O145" s="22"/>
      <c r="P145" s="23"/>
      <c r="Q145" s="24"/>
      <c r="R145" s="47"/>
      <c r="S145" s="47"/>
      <c r="T145" s="65"/>
      <c r="U145" s="22"/>
      <c r="V145" s="23"/>
      <c r="W145" s="24"/>
      <c r="X145" s="35">
        <f t="shared" ref="X145:X150" si="89">C145+F145+I145+L145+O145+R145+U145</f>
        <v>0</v>
      </c>
      <c r="Y145" s="167">
        <f t="shared" si="88"/>
        <v>2</v>
      </c>
      <c r="Z145" s="81">
        <f t="shared" si="88"/>
        <v>2</v>
      </c>
    </row>
    <row r="146" spans="1:26" x14ac:dyDescent="0.2">
      <c r="A146" s="35" t="s">
        <v>115</v>
      </c>
      <c r="B146" s="36">
        <v>2515</v>
      </c>
      <c r="C146" s="22">
        <v>70</v>
      </c>
      <c r="D146" s="23">
        <v>108</v>
      </c>
      <c r="E146" s="24">
        <v>178</v>
      </c>
      <c r="F146" s="47">
        <v>5</v>
      </c>
      <c r="G146" s="47">
        <v>6</v>
      </c>
      <c r="H146" s="24">
        <v>11</v>
      </c>
      <c r="I146" s="22"/>
      <c r="J146" s="23"/>
      <c r="K146" s="24"/>
      <c r="L146" s="20">
        <v>1</v>
      </c>
      <c r="M146" s="35">
        <v>2</v>
      </c>
      <c r="N146" s="65">
        <v>3</v>
      </c>
      <c r="O146" s="22">
        <v>2</v>
      </c>
      <c r="P146" s="23">
        <v>6</v>
      </c>
      <c r="Q146" s="24">
        <v>8</v>
      </c>
      <c r="R146" s="47"/>
      <c r="S146" s="47"/>
      <c r="T146" s="24"/>
      <c r="U146" s="22">
        <v>7</v>
      </c>
      <c r="V146" s="23">
        <v>12</v>
      </c>
      <c r="W146" s="24">
        <v>19</v>
      </c>
      <c r="X146" s="35">
        <f t="shared" si="89"/>
        <v>85</v>
      </c>
      <c r="Y146" s="167">
        <f t="shared" si="88"/>
        <v>134</v>
      </c>
      <c r="Z146" s="81">
        <f t="shared" si="88"/>
        <v>219</v>
      </c>
    </row>
    <row r="147" spans="1:26" x14ac:dyDescent="0.2">
      <c r="A147" s="35" t="s">
        <v>310</v>
      </c>
      <c r="B147" s="36">
        <v>2525</v>
      </c>
      <c r="C147" s="22"/>
      <c r="D147" s="23"/>
      <c r="E147" s="24">
        <f t="shared" ref="E147" si="90">C147+D147</f>
        <v>0</v>
      </c>
      <c r="F147" s="47"/>
      <c r="G147" s="47"/>
      <c r="H147" s="24">
        <f t="shared" ref="H147" si="91">F147+G147</f>
        <v>0</v>
      </c>
      <c r="I147" s="22"/>
      <c r="J147" s="23"/>
      <c r="K147" s="24">
        <f t="shared" ref="K147" si="92">I147+J147</f>
        <v>0</v>
      </c>
      <c r="N147" s="65">
        <f t="shared" ref="N147" si="93">L147+M147</f>
        <v>0</v>
      </c>
      <c r="O147" s="22"/>
      <c r="P147" s="23"/>
      <c r="Q147" s="24">
        <f t="shared" ref="Q147" si="94">O147+P147</f>
        <v>0</v>
      </c>
      <c r="R147" s="47"/>
      <c r="S147" s="47"/>
      <c r="T147" s="65">
        <f t="shared" ref="T147" si="95">R147+S147</f>
        <v>0</v>
      </c>
      <c r="U147" s="22"/>
      <c r="V147" s="23"/>
      <c r="W147" s="24">
        <f t="shared" ref="W147" si="96">U147+V147</f>
        <v>0</v>
      </c>
      <c r="X147" s="35">
        <f t="shared" si="89"/>
        <v>0</v>
      </c>
      <c r="Y147" s="167">
        <f t="shared" si="88"/>
        <v>0</v>
      </c>
      <c r="Z147" s="81">
        <f t="shared" si="88"/>
        <v>0</v>
      </c>
    </row>
    <row r="148" spans="1:26" x14ac:dyDescent="0.2">
      <c r="A148" s="35" t="s">
        <v>116</v>
      </c>
      <c r="B148" s="36">
        <v>2530</v>
      </c>
      <c r="C148" s="20">
        <v>15</v>
      </c>
      <c r="D148" s="25">
        <v>13</v>
      </c>
      <c r="E148" s="24">
        <v>28</v>
      </c>
      <c r="F148" s="35">
        <v>5</v>
      </c>
      <c r="G148" s="35">
        <v>1</v>
      </c>
      <c r="H148" s="65">
        <v>6</v>
      </c>
      <c r="K148" s="26"/>
      <c r="L148" s="20">
        <v>1</v>
      </c>
      <c r="M148" s="35">
        <v>1</v>
      </c>
      <c r="N148" s="65">
        <v>2</v>
      </c>
      <c r="P148" s="25">
        <v>1</v>
      </c>
      <c r="Q148" s="24">
        <v>1</v>
      </c>
      <c r="R148" s="35">
        <v>1</v>
      </c>
      <c r="T148" s="65">
        <v>1</v>
      </c>
      <c r="U148" s="20">
        <v>2</v>
      </c>
      <c r="W148" s="24">
        <v>2</v>
      </c>
      <c r="X148" s="35">
        <f t="shared" si="89"/>
        <v>24</v>
      </c>
      <c r="Y148" s="167">
        <f t="shared" si="88"/>
        <v>16</v>
      </c>
      <c r="Z148" s="81">
        <f t="shared" si="88"/>
        <v>40</v>
      </c>
    </row>
    <row r="149" spans="1:26" ht="13.5" thickBot="1" x14ac:dyDescent="0.25">
      <c r="A149" s="35" t="s">
        <v>311</v>
      </c>
      <c r="B149" s="36">
        <v>2560</v>
      </c>
      <c r="C149" s="20">
        <v>1</v>
      </c>
      <c r="D149" s="25">
        <v>1</v>
      </c>
      <c r="E149" s="52">
        <v>2</v>
      </c>
      <c r="F149" s="35">
        <v>1</v>
      </c>
      <c r="G149" s="35">
        <v>1</v>
      </c>
      <c r="H149" s="65">
        <v>2</v>
      </c>
      <c r="K149" s="26"/>
      <c r="N149" s="65"/>
      <c r="Q149" s="52"/>
      <c r="T149" s="65"/>
      <c r="W149" s="52"/>
      <c r="X149" s="35">
        <f t="shared" si="89"/>
        <v>2</v>
      </c>
      <c r="Y149" s="167">
        <f t="shared" si="88"/>
        <v>2</v>
      </c>
      <c r="Z149" s="81">
        <f t="shared" si="88"/>
        <v>4</v>
      </c>
    </row>
    <row r="150" spans="1:26" ht="13.5" thickBot="1" x14ac:dyDescent="0.25">
      <c r="A150" s="31" t="s">
        <v>117</v>
      </c>
      <c r="B150" s="14"/>
      <c r="C150" s="31">
        <f t="shared" ref="C150:W150" si="97">SUBTOTAL(9,C144:C149)</f>
        <v>114</v>
      </c>
      <c r="D150" s="13">
        <f t="shared" si="97"/>
        <v>145</v>
      </c>
      <c r="E150" s="13">
        <f t="shared" si="97"/>
        <v>259</v>
      </c>
      <c r="F150" s="31">
        <f t="shared" si="97"/>
        <v>14</v>
      </c>
      <c r="G150" s="13">
        <f t="shared" si="97"/>
        <v>9</v>
      </c>
      <c r="H150" s="13">
        <f t="shared" si="97"/>
        <v>23</v>
      </c>
      <c r="I150" s="31">
        <f t="shared" si="97"/>
        <v>0</v>
      </c>
      <c r="J150" s="13">
        <f t="shared" si="97"/>
        <v>0</v>
      </c>
      <c r="K150" s="13">
        <f t="shared" si="97"/>
        <v>0</v>
      </c>
      <c r="L150" s="31">
        <f t="shared" si="97"/>
        <v>4</v>
      </c>
      <c r="M150" s="13">
        <f t="shared" si="97"/>
        <v>7</v>
      </c>
      <c r="N150" s="13">
        <f t="shared" si="97"/>
        <v>11</v>
      </c>
      <c r="O150" s="31">
        <f t="shared" si="97"/>
        <v>4</v>
      </c>
      <c r="P150" s="13">
        <f t="shared" si="97"/>
        <v>9</v>
      </c>
      <c r="Q150" s="13">
        <f t="shared" si="97"/>
        <v>13</v>
      </c>
      <c r="R150" s="31">
        <f t="shared" si="97"/>
        <v>3</v>
      </c>
      <c r="S150" s="13">
        <f t="shared" si="97"/>
        <v>0</v>
      </c>
      <c r="T150" s="13">
        <f t="shared" si="97"/>
        <v>3</v>
      </c>
      <c r="U150" s="31">
        <f t="shared" si="97"/>
        <v>12</v>
      </c>
      <c r="V150" s="13">
        <f t="shared" si="97"/>
        <v>13</v>
      </c>
      <c r="W150" s="13">
        <f t="shared" si="97"/>
        <v>25</v>
      </c>
      <c r="X150" s="31">
        <f t="shared" si="89"/>
        <v>151</v>
      </c>
      <c r="Y150" s="33">
        <f t="shared" si="88"/>
        <v>183</v>
      </c>
      <c r="Z150" s="34">
        <f>SUBTOTAL(9,Z143:Z149)</f>
        <v>334</v>
      </c>
    </row>
    <row r="151" spans="1:26" ht="12" customHeight="1" x14ac:dyDescent="0.2">
      <c r="E151" s="180" t="str">
        <f>IF(C151+D151=0," ",C151+D151)</f>
        <v xml:space="preserve"> </v>
      </c>
      <c r="H151" s="35" t="str">
        <f>IF(F151+G151=0," ",F151+G151)</f>
        <v xml:space="preserve"> </v>
      </c>
      <c r="K151" s="180" t="str">
        <f>IF(I151+J151=0," ",I151+J151)</f>
        <v xml:space="preserve"> </v>
      </c>
      <c r="N151" s="35" t="str">
        <f>IF(L151+M151=0," ",L151+M151)</f>
        <v xml:space="preserve"> </v>
      </c>
      <c r="Q151" s="180" t="str">
        <f>IF(O151+P151=0," ",O151+P151)</f>
        <v xml:space="preserve"> </v>
      </c>
      <c r="T151" s="35" t="str">
        <f>IF(R151+S151=0," ",R151+S151)</f>
        <v xml:space="preserve"> </v>
      </c>
      <c r="W151" s="180" t="str">
        <f>IF(U151+V151=0," ",U151+V151)</f>
        <v xml:space="preserve"> </v>
      </c>
    </row>
    <row r="152" spans="1:26" x14ac:dyDescent="0.2">
      <c r="A152" s="35" t="s">
        <v>118</v>
      </c>
      <c r="B152" s="36">
        <v>2605</v>
      </c>
      <c r="C152" s="22">
        <v>349</v>
      </c>
      <c r="D152" s="23">
        <v>132</v>
      </c>
      <c r="E152" s="24">
        <v>481</v>
      </c>
      <c r="F152" s="47">
        <v>65</v>
      </c>
      <c r="G152" s="47">
        <v>15</v>
      </c>
      <c r="H152" s="65">
        <v>80</v>
      </c>
      <c r="I152" s="22">
        <v>4</v>
      </c>
      <c r="J152" s="23"/>
      <c r="K152" s="24">
        <v>4</v>
      </c>
      <c r="L152" s="20">
        <v>15</v>
      </c>
      <c r="M152" s="35">
        <v>6</v>
      </c>
      <c r="N152" s="65">
        <v>21</v>
      </c>
      <c r="O152" s="22">
        <v>7</v>
      </c>
      <c r="P152" s="23">
        <v>4</v>
      </c>
      <c r="Q152" s="24">
        <v>11</v>
      </c>
      <c r="R152" s="47">
        <v>2</v>
      </c>
      <c r="S152" s="47">
        <v>2</v>
      </c>
      <c r="T152" s="65">
        <v>4</v>
      </c>
      <c r="U152" s="22">
        <v>35</v>
      </c>
      <c r="V152" s="23">
        <v>15</v>
      </c>
      <c r="W152" s="24">
        <v>50</v>
      </c>
      <c r="X152" s="35">
        <f t="shared" ref="X152:Z153" si="98">C152+F152+I152+L152+O152+R152+U152</f>
        <v>477</v>
      </c>
      <c r="Y152" s="167">
        <f t="shared" si="98"/>
        <v>174</v>
      </c>
      <c r="Z152" s="81">
        <f t="shared" si="98"/>
        <v>651</v>
      </c>
    </row>
    <row r="153" spans="1:26" ht="13.5" thickBot="1" x14ac:dyDescent="0.25">
      <c r="A153" s="35" t="s">
        <v>312</v>
      </c>
      <c r="B153" s="36">
        <v>2615</v>
      </c>
      <c r="C153" s="22"/>
      <c r="D153" s="23"/>
      <c r="E153" s="24">
        <f>C153+D153</f>
        <v>0</v>
      </c>
      <c r="F153" s="47"/>
      <c r="G153" s="47"/>
      <c r="H153" s="65">
        <f>F153+G153</f>
        <v>0</v>
      </c>
      <c r="I153" s="22"/>
      <c r="J153" s="23"/>
      <c r="K153" s="24">
        <f>I153+J153</f>
        <v>0</v>
      </c>
      <c r="N153" s="65">
        <f>L153+M153</f>
        <v>0</v>
      </c>
      <c r="O153" s="22"/>
      <c r="P153" s="23"/>
      <c r="Q153" s="24">
        <f>O153+P153</f>
        <v>0</v>
      </c>
      <c r="R153" s="47"/>
      <c r="S153" s="47"/>
      <c r="T153" s="65">
        <f>R153+S153</f>
        <v>0</v>
      </c>
      <c r="U153" s="22"/>
      <c r="V153" s="23"/>
      <c r="W153" s="24">
        <f>U153+V153</f>
        <v>0</v>
      </c>
      <c r="X153" s="35">
        <f t="shared" si="98"/>
        <v>0</v>
      </c>
      <c r="Y153" s="167">
        <f t="shared" si="98"/>
        <v>0</v>
      </c>
      <c r="Z153" s="81">
        <f t="shared" si="98"/>
        <v>0</v>
      </c>
    </row>
    <row r="154" spans="1:26" ht="13.5" thickBot="1" x14ac:dyDescent="0.25">
      <c r="A154" s="31" t="s">
        <v>119</v>
      </c>
      <c r="B154" s="14"/>
      <c r="C154" s="31">
        <f>SUBTOTAL(9,C152:C153)</f>
        <v>349</v>
      </c>
      <c r="D154" s="13">
        <f t="shared" ref="D154:W154" si="99">SUBTOTAL(9,D152:D153)</f>
        <v>132</v>
      </c>
      <c r="E154" s="32">
        <f t="shared" si="99"/>
        <v>481</v>
      </c>
      <c r="F154" s="13">
        <f t="shared" si="99"/>
        <v>65</v>
      </c>
      <c r="G154" s="13">
        <f t="shared" si="99"/>
        <v>15</v>
      </c>
      <c r="H154" s="13">
        <f t="shared" si="99"/>
        <v>80</v>
      </c>
      <c r="I154" s="31">
        <f t="shared" si="99"/>
        <v>4</v>
      </c>
      <c r="J154" s="13">
        <f t="shared" si="99"/>
        <v>0</v>
      </c>
      <c r="K154" s="32">
        <f t="shared" si="99"/>
        <v>4</v>
      </c>
      <c r="L154" s="31">
        <f t="shared" si="99"/>
        <v>15</v>
      </c>
      <c r="M154" s="13">
        <f t="shared" si="99"/>
        <v>6</v>
      </c>
      <c r="N154" s="13">
        <f t="shared" si="99"/>
        <v>21</v>
      </c>
      <c r="O154" s="31">
        <f t="shared" si="99"/>
        <v>7</v>
      </c>
      <c r="P154" s="13">
        <f t="shared" si="99"/>
        <v>4</v>
      </c>
      <c r="Q154" s="32">
        <f t="shared" si="99"/>
        <v>11</v>
      </c>
      <c r="R154" s="13">
        <f t="shared" si="99"/>
        <v>2</v>
      </c>
      <c r="S154" s="13">
        <f t="shared" si="99"/>
        <v>2</v>
      </c>
      <c r="T154" s="13">
        <f t="shared" si="99"/>
        <v>4</v>
      </c>
      <c r="U154" s="31">
        <f t="shared" si="99"/>
        <v>35</v>
      </c>
      <c r="V154" s="13">
        <f t="shared" si="99"/>
        <v>15</v>
      </c>
      <c r="W154" s="32">
        <f t="shared" si="99"/>
        <v>50</v>
      </c>
      <c r="X154" s="13">
        <f>C154+F154+I154+L154+O154+R154+U154</f>
        <v>477</v>
      </c>
      <c r="Y154" s="33">
        <f>D154+G154+J154+M154+P154+S154+V154</f>
        <v>174</v>
      </c>
      <c r="Z154" s="34">
        <f>SUBTOTAL(9,Z151:Z153)</f>
        <v>651</v>
      </c>
    </row>
    <row r="155" spans="1:26" x14ac:dyDescent="0.2">
      <c r="E155" s="180" t="str">
        <f>IF(C155+D155=0," ",C155+D155)</f>
        <v xml:space="preserve"> </v>
      </c>
      <c r="H155" s="35" t="str">
        <f>IF(F155+G155=0," ",F155+G155)</f>
        <v xml:space="preserve"> </v>
      </c>
      <c r="K155" s="180" t="str">
        <f>IF(I155+J155=0," ",I155+J155)</f>
        <v xml:space="preserve"> </v>
      </c>
      <c r="N155" s="35" t="str">
        <f>IF(L155+M155=0," ",L155+M155)</f>
        <v xml:space="preserve"> </v>
      </c>
      <c r="Q155" s="180" t="str">
        <f>IF(O155+P155=0," ",O155+P155)</f>
        <v xml:space="preserve"> </v>
      </c>
      <c r="T155" s="35" t="str">
        <f>IF(R155+S155=0," ",R155+S155)</f>
        <v xml:space="preserve"> </v>
      </c>
      <c r="W155" s="180" t="str">
        <f>IF(U155+V155=0," ",U155+V155)</f>
        <v xml:space="preserve"> </v>
      </c>
    </row>
    <row r="156" spans="1:26" x14ac:dyDescent="0.2">
      <c r="A156" s="35" t="s">
        <v>43</v>
      </c>
      <c r="B156" s="36">
        <v>2705</v>
      </c>
      <c r="C156" s="22">
        <v>221</v>
      </c>
      <c r="D156" s="23">
        <v>145</v>
      </c>
      <c r="E156" s="24">
        <v>366</v>
      </c>
      <c r="F156" s="47">
        <v>53</v>
      </c>
      <c r="G156" s="47">
        <v>32</v>
      </c>
      <c r="H156" s="65">
        <v>85</v>
      </c>
      <c r="I156" s="22"/>
      <c r="J156" s="23"/>
      <c r="K156" s="24"/>
      <c r="L156" s="20">
        <v>4</v>
      </c>
      <c r="M156" s="35">
        <v>9</v>
      </c>
      <c r="N156" s="65">
        <v>13</v>
      </c>
      <c r="O156" s="22">
        <v>8</v>
      </c>
      <c r="P156" s="23">
        <v>5</v>
      </c>
      <c r="Q156" s="24">
        <v>13</v>
      </c>
      <c r="R156" s="47">
        <v>2</v>
      </c>
      <c r="S156" s="47">
        <v>6</v>
      </c>
      <c r="T156" s="65">
        <v>8</v>
      </c>
      <c r="U156" s="22">
        <v>18</v>
      </c>
      <c r="V156" s="23">
        <v>16</v>
      </c>
      <c r="W156" s="24">
        <v>34</v>
      </c>
      <c r="X156" s="35">
        <f>C156+F156+I156+L156+O156+R156+U156</f>
        <v>306</v>
      </c>
      <c r="Y156" s="167">
        <f t="shared" ref="Y156:Z159" si="100">D156+G156+J156+M156+P156+S156+V156</f>
        <v>213</v>
      </c>
      <c r="Z156" s="81">
        <f t="shared" si="100"/>
        <v>519</v>
      </c>
    </row>
    <row r="157" spans="1:26" x14ac:dyDescent="0.2">
      <c r="A157" s="35" t="s">
        <v>44</v>
      </c>
      <c r="B157" s="36">
        <v>2725</v>
      </c>
      <c r="C157" s="22">
        <v>1</v>
      </c>
      <c r="D157" s="23"/>
      <c r="E157" s="180">
        <v>1</v>
      </c>
      <c r="F157" s="47"/>
      <c r="G157" s="47"/>
      <c r="I157" s="22"/>
      <c r="J157" s="23"/>
      <c r="O157" s="22"/>
      <c r="P157" s="23"/>
      <c r="R157" s="47"/>
      <c r="S157" s="47"/>
      <c r="U157" s="22"/>
      <c r="V157" s="23"/>
      <c r="X157" s="35">
        <f>C157+F157+I157+L157+O157+R157+U157</f>
        <v>1</v>
      </c>
      <c r="Y157" s="167">
        <f t="shared" si="100"/>
        <v>0</v>
      </c>
      <c r="Z157" s="81">
        <f>E157+H157+K157+N157+Q157+T157+W157</f>
        <v>1</v>
      </c>
    </row>
    <row r="158" spans="1:26" ht="13.5" thickBot="1" x14ac:dyDescent="0.25">
      <c r="A158" s="35" t="s">
        <v>45</v>
      </c>
      <c r="B158" s="36">
        <v>2735</v>
      </c>
      <c r="C158" s="22">
        <v>89</v>
      </c>
      <c r="D158" s="23">
        <v>72</v>
      </c>
      <c r="E158" s="180">
        <v>161</v>
      </c>
      <c r="F158" s="47">
        <v>16</v>
      </c>
      <c r="G158" s="47">
        <v>7</v>
      </c>
      <c r="H158" s="35">
        <v>23</v>
      </c>
      <c r="I158" s="22"/>
      <c r="J158" s="23"/>
      <c r="L158" s="20">
        <v>4</v>
      </c>
      <c r="N158" s="35">
        <v>4</v>
      </c>
      <c r="O158" s="22">
        <v>5</v>
      </c>
      <c r="P158" s="23">
        <v>2</v>
      </c>
      <c r="Q158" s="180">
        <v>7</v>
      </c>
      <c r="R158" s="47"/>
      <c r="S158" s="47">
        <v>1</v>
      </c>
      <c r="T158" s="35">
        <v>1</v>
      </c>
      <c r="U158" s="22">
        <v>10</v>
      </c>
      <c r="V158" s="23">
        <v>10</v>
      </c>
      <c r="W158" s="180">
        <v>20</v>
      </c>
      <c r="X158" s="35">
        <f>C158+F158+I158+L158+O158+R158+U158</f>
        <v>124</v>
      </c>
      <c r="Y158" s="167">
        <f t="shared" si="100"/>
        <v>92</v>
      </c>
      <c r="Z158" s="81">
        <f>E158+H158+K158+N158+Q158+T158+W158</f>
        <v>216</v>
      </c>
    </row>
    <row r="159" spans="1:26" ht="13.5" thickBot="1" x14ac:dyDescent="0.25">
      <c r="A159" s="31" t="s">
        <v>46</v>
      </c>
      <c r="B159" s="14"/>
      <c r="C159" s="31">
        <f>SUBTOTAL(9,C156:C158)</f>
        <v>311</v>
      </c>
      <c r="D159" s="13">
        <f t="shared" ref="D159:W159" si="101">SUBTOTAL(9,D156:D158)</f>
        <v>217</v>
      </c>
      <c r="E159" s="32">
        <f t="shared" si="101"/>
        <v>528</v>
      </c>
      <c r="F159" s="13">
        <f t="shared" si="101"/>
        <v>69</v>
      </c>
      <c r="G159" s="13">
        <f t="shared" si="101"/>
        <v>39</v>
      </c>
      <c r="H159" s="13">
        <f t="shared" si="101"/>
        <v>108</v>
      </c>
      <c r="I159" s="31">
        <f t="shared" si="101"/>
        <v>0</v>
      </c>
      <c r="J159" s="13">
        <f t="shared" si="101"/>
        <v>0</v>
      </c>
      <c r="K159" s="32">
        <f t="shared" si="101"/>
        <v>0</v>
      </c>
      <c r="L159" s="31">
        <f t="shared" si="101"/>
        <v>8</v>
      </c>
      <c r="M159" s="13">
        <f t="shared" si="101"/>
        <v>9</v>
      </c>
      <c r="N159" s="13">
        <f t="shared" si="101"/>
        <v>17</v>
      </c>
      <c r="O159" s="31">
        <f t="shared" si="101"/>
        <v>13</v>
      </c>
      <c r="P159" s="13">
        <f t="shared" si="101"/>
        <v>7</v>
      </c>
      <c r="Q159" s="32">
        <f t="shared" si="101"/>
        <v>20</v>
      </c>
      <c r="R159" s="13">
        <f t="shared" si="101"/>
        <v>2</v>
      </c>
      <c r="S159" s="13">
        <f t="shared" si="101"/>
        <v>7</v>
      </c>
      <c r="T159" s="13">
        <f t="shared" si="101"/>
        <v>9</v>
      </c>
      <c r="U159" s="31">
        <f t="shared" si="101"/>
        <v>28</v>
      </c>
      <c r="V159" s="13">
        <f t="shared" si="101"/>
        <v>26</v>
      </c>
      <c r="W159" s="32">
        <f t="shared" si="101"/>
        <v>54</v>
      </c>
      <c r="X159" s="13">
        <f>C159+F159+I159+L159+O159+R159+U159</f>
        <v>431</v>
      </c>
      <c r="Y159" s="33">
        <f t="shared" si="100"/>
        <v>305</v>
      </c>
      <c r="Z159" s="34">
        <f>SUBTOTAL(9,Z155:Z158)</f>
        <v>736</v>
      </c>
    </row>
    <row r="160" spans="1:26" x14ac:dyDescent="0.2">
      <c r="E160" s="180" t="str">
        <f>IF(C160+D160=0," ",C160+D160)</f>
        <v xml:space="preserve"> </v>
      </c>
      <c r="H160" s="35" t="str">
        <f>IF(F160+G160=0," ",F160+G160)</f>
        <v xml:space="preserve"> </v>
      </c>
      <c r="K160" s="180" t="str">
        <f>IF(I160+J160=0," ",I160+J160)</f>
        <v xml:space="preserve"> </v>
      </c>
      <c r="N160" s="35" t="str">
        <f>IF(L160+M160=0," ",L160+M160)</f>
        <v xml:space="preserve"> </v>
      </c>
      <c r="Q160" s="180" t="str">
        <f>IF(O160+P160=0," ",O160+P160)</f>
        <v xml:space="preserve"> </v>
      </c>
      <c r="T160" s="35" t="str">
        <f>IF(R160+S160=0," ",R160+S160)</f>
        <v xml:space="preserve"> </v>
      </c>
      <c r="W160" s="180" t="str">
        <f>IF(U160+V160=0," ",U160+V160)</f>
        <v xml:space="preserve"> </v>
      </c>
    </row>
    <row r="161" spans="1:26" x14ac:dyDescent="0.2">
      <c r="A161" s="35" t="s">
        <v>120</v>
      </c>
      <c r="B161" s="36">
        <v>2805</v>
      </c>
      <c r="C161" s="22">
        <v>8</v>
      </c>
      <c r="D161" s="23">
        <v>4</v>
      </c>
      <c r="E161" s="24">
        <v>12</v>
      </c>
      <c r="F161" s="47">
        <v>2</v>
      </c>
      <c r="G161" s="47"/>
      <c r="H161" s="65">
        <v>2</v>
      </c>
      <c r="I161" s="22"/>
      <c r="J161" s="23">
        <v>1</v>
      </c>
      <c r="K161" s="24">
        <v>1</v>
      </c>
      <c r="N161" s="65"/>
      <c r="O161" s="22"/>
      <c r="P161" s="23"/>
      <c r="Q161" s="24"/>
      <c r="R161" s="47"/>
      <c r="S161" s="47"/>
      <c r="T161" s="65"/>
      <c r="U161" s="22"/>
      <c r="V161" s="23">
        <v>3</v>
      </c>
      <c r="W161" s="24">
        <v>3</v>
      </c>
      <c r="X161" s="35">
        <f t="shared" ref="X161:Z168" si="102">C161+F161+I161+L161+O161+R161+U161</f>
        <v>10</v>
      </c>
      <c r="Y161" s="167">
        <f t="shared" si="102"/>
        <v>8</v>
      </c>
      <c r="Z161" s="81">
        <f t="shared" si="102"/>
        <v>18</v>
      </c>
    </row>
    <row r="162" spans="1:26" x14ac:dyDescent="0.2">
      <c r="A162" s="35" t="s">
        <v>121</v>
      </c>
      <c r="B162" s="36">
        <v>2810</v>
      </c>
      <c r="C162" s="22">
        <v>24</v>
      </c>
      <c r="D162" s="23">
        <v>17</v>
      </c>
      <c r="E162" s="24">
        <v>41</v>
      </c>
      <c r="F162" s="47">
        <v>1</v>
      </c>
      <c r="G162" s="47">
        <v>1</v>
      </c>
      <c r="H162" s="65">
        <v>2</v>
      </c>
      <c r="I162" s="22">
        <v>1</v>
      </c>
      <c r="J162" s="23"/>
      <c r="K162" s="24">
        <v>1</v>
      </c>
      <c r="N162" s="65"/>
      <c r="O162" s="22">
        <v>2</v>
      </c>
      <c r="P162" s="23">
        <v>1</v>
      </c>
      <c r="Q162" s="24">
        <v>3</v>
      </c>
      <c r="R162" s="47"/>
      <c r="S162" s="47"/>
      <c r="T162" s="65"/>
      <c r="U162" s="22">
        <v>6</v>
      </c>
      <c r="V162" s="23">
        <v>2</v>
      </c>
      <c r="W162" s="24">
        <v>8</v>
      </c>
      <c r="X162" s="35">
        <f t="shared" si="102"/>
        <v>34</v>
      </c>
      <c r="Y162" s="167">
        <f t="shared" si="102"/>
        <v>21</v>
      </c>
      <c r="Z162" s="81">
        <f t="shared" si="102"/>
        <v>55</v>
      </c>
    </row>
    <row r="163" spans="1:26" x14ac:dyDescent="0.2">
      <c r="A163" s="35" t="s">
        <v>122</v>
      </c>
      <c r="B163" s="36">
        <v>2820</v>
      </c>
      <c r="C163" s="22">
        <v>43</v>
      </c>
      <c r="D163" s="23">
        <v>35</v>
      </c>
      <c r="E163" s="24">
        <v>78</v>
      </c>
      <c r="F163" s="47">
        <v>17</v>
      </c>
      <c r="G163" s="47">
        <v>7</v>
      </c>
      <c r="H163" s="65">
        <v>24</v>
      </c>
      <c r="I163" s="22">
        <v>1</v>
      </c>
      <c r="J163" s="23"/>
      <c r="K163" s="24">
        <v>1</v>
      </c>
      <c r="L163" s="20">
        <v>1</v>
      </c>
      <c r="M163" s="35">
        <v>3</v>
      </c>
      <c r="N163" s="65">
        <v>4</v>
      </c>
      <c r="O163" s="22">
        <v>3</v>
      </c>
      <c r="P163" s="23">
        <v>1</v>
      </c>
      <c r="Q163" s="24">
        <v>4</v>
      </c>
      <c r="R163" s="47"/>
      <c r="S163" s="47"/>
      <c r="T163" s="65"/>
      <c r="U163" s="22">
        <v>8</v>
      </c>
      <c r="V163" s="23">
        <v>2</v>
      </c>
      <c r="W163" s="24">
        <v>10</v>
      </c>
      <c r="X163" s="35">
        <f t="shared" si="102"/>
        <v>73</v>
      </c>
      <c r="Y163" s="167">
        <f t="shared" si="102"/>
        <v>48</v>
      </c>
      <c r="Z163" s="81">
        <f>E163+H163+K163+N163+Q163+T163+W163</f>
        <v>121</v>
      </c>
    </row>
    <row r="164" spans="1:26" x14ac:dyDescent="0.2">
      <c r="A164" s="35" t="s">
        <v>313</v>
      </c>
      <c r="B164" s="36">
        <v>2825</v>
      </c>
      <c r="C164" s="22"/>
      <c r="D164" s="23"/>
      <c r="E164" s="24">
        <f t="shared" ref="E164" si="103">C164+D164</f>
        <v>0</v>
      </c>
      <c r="F164" s="47"/>
      <c r="G164" s="47"/>
      <c r="H164" s="65">
        <f t="shared" ref="H164" si="104">F164+G164</f>
        <v>0</v>
      </c>
      <c r="I164" s="22"/>
      <c r="J164" s="23"/>
      <c r="K164" s="24">
        <f t="shared" ref="K164" si="105">I164+J164</f>
        <v>0</v>
      </c>
      <c r="N164" s="65">
        <f t="shared" ref="N164" si="106">L164+M164</f>
        <v>0</v>
      </c>
      <c r="O164" s="22"/>
      <c r="P164" s="23"/>
      <c r="Q164" s="24">
        <f t="shared" ref="Q164" si="107">O164+P164</f>
        <v>0</v>
      </c>
      <c r="R164" s="47"/>
      <c r="S164" s="47"/>
      <c r="T164" s="65">
        <f t="shared" ref="T164" si="108">R164+S164</f>
        <v>0</v>
      </c>
      <c r="U164" s="22"/>
      <c r="V164" s="23"/>
      <c r="W164" s="24">
        <f t="shared" ref="W164" si="109">U164+V164</f>
        <v>0</v>
      </c>
      <c r="X164" s="167">
        <f t="shared" si="102"/>
        <v>0</v>
      </c>
      <c r="Y164" s="167">
        <f t="shared" si="102"/>
        <v>0</v>
      </c>
      <c r="Z164" s="81">
        <f>E164+H164+K164+N164+Q164+T164+W164</f>
        <v>0</v>
      </c>
    </row>
    <row r="165" spans="1:26" x14ac:dyDescent="0.2">
      <c r="A165" s="35" t="s">
        <v>123</v>
      </c>
      <c r="B165" s="36">
        <v>2830</v>
      </c>
      <c r="C165" s="22">
        <v>3</v>
      </c>
      <c r="D165" s="23">
        <v>1</v>
      </c>
      <c r="E165" s="24">
        <v>4</v>
      </c>
      <c r="F165" s="47"/>
      <c r="G165" s="47"/>
      <c r="H165" s="65"/>
      <c r="I165" s="22"/>
      <c r="J165" s="23"/>
      <c r="K165" s="24"/>
      <c r="N165" s="65"/>
      <c r="O165" s="22"/>
      <c r="P165" s="23"/>
      <c r="Q165" s="24"/>
      <c r="R165" s="47"/>
      <c r="S165" s="47"/>
      <c r="T165" s="65"/>
      <c r="U165" s="22">
        <v>1</v>
      </c>
      <c r="V165" s="23"/>
      <c r="W165" s="24">
        <v>1</v>
      </c>
      <c r="X165" s="35">
        <f t="shared" si="102"/>
        <v>4</v>
      </c>
      <c r="Y165" s="167">
        <f t="shared" si="102"/>
        <v>1</v>
      </c>
      <c r="Z165" s="81">
        <f>E165+H165+K165+N165+Q165+T165+W165</f>
        <v>5</v>
      </c>
    </row>
    <row r="166" spans="1:26" x14ac:dyDescent="0.2">
      <c r="A166" s="35" t="s">
        <v>124</v>
      </c>
      <c r="B166" s="36">
        <v>2859</v>
      </c>
      <c r="C166" s="22">
        <v>53</v>
      </c>
      <c r="D166" s="23">
        <v>8</v>
      </c>
      <c r="E166" s="24">
        <v>61</v>
      </c>
      <c r="F166" s="47">
        <v>24</v>
      </c>
      <c r="G166" s="47">
        <v>2</v>
      </c>
      <c r="H166" s="24">
        <v>26</v>
      </c>
      <c r="I166" s="23"/>
      <c r="J166" s="23"/>
      <c r="K166" s="24"/>
      <c r="L166" s="25">
        <v>1</v>
      </c>
      <c r="N166" s="24">
        <v>1</v>
      </c>
      <c r="O166" s="23">
        <v>2</v>
      </c>
      <c r="P166" s="23">
        <v>1</v>
      </c>
      <c r="Q166" s="24">
        <v>3</v>
      </c>
      <c r="R166" s="47"/>
      <c r="S166" s="47"/>
      <c r="T166" s="24"/>
      <c r="U166" s="23">
        <v>7</v>
      </c>
      <c r="V166" s="23">
        <v>3</v>
      </c>
      <c r="W166" s="24">
        <v>10</v>
      </c>
      <c r="X166" s="35">
        <f>C166+F166+I166+L166+O166+R166+U166</f>
        <v>87</v>
      </c>
      <c r="Y166" s="167">
        <f>D166+G166+J166+M166+P166+S166+V166</f>
        <v>14</v>
      </c>
      <c r="Z166" s="81">
        <f>E166+H166+K166+N166+Q166+T166+W166</f>
        <v>101</v>
      </c>
    </row>
    <row r="167" spans="1:26" ht="13.5" thickBot="1" x14ac:dyDescent="0.25">
      <c r="A167" s="35" t="s">
        <v>125</v>
      </c>
      <c r="B167" s="36">
        <v>2860</v>
      </c>
      <c r="C167" s="22">
        <v>42</v>
      </c>
      <c r="D167" s="23">
        <v>5</v>
      </c>
      <c r="E167" s="24">
        <v>47</v>
      </c>
      <c r="F167" s="47">
        <v>10</v>
      </c>
      <c r="G167" s="47">
        <v>3</v>
      </c>
      <c r="H167" s="24">
        <v>13</v>
      </c>
      <c r="I167" s="23"/>
      <c r="J167" s="23"/>
      <c r="K167" s="24"/>
      <c r="L167" s="25"/>
      <c r="N167" s="24"/>
      <c r="O167" s="23">
        <v>1</v>
      </c>
      <c r="P167" s="23"/>
      <c r="Q167" s="24">
        <v>1</v>
      </c>
      <c r="R167" s="47"/>
      <c r="S167" s="47"/>
      <c r="T167" s="24"/>
      <c r="U167" s="23">
        <v>3</v>
      </c>
      <c r="V167" s="23">
        <v>1</v>
      </c>
      <c r="W167" s="24">
        <v>4</v>
      </c>
      <c r="X167" s="35">
        <f>C167+F167+I167+L167+O167+R167+U167</f>
        <v>56</v>
      </c>
      <c r="Y167" s="167">
        <f>D167+G167+J167+M167+P167+S167+V167</f>
        <v>9</v>
      </c>
      <c r="Z167" s="81">
        <f>E167+H167+K167+N167+Q167+T167+W167</f>
        <v>65</v>
      </c>
    </row>
    <row r="168" spans="1:26" ht="13.5" thickBot="1" x14ac:dyDescent="0.25">
      <c r="A168" s="31" t="s">
        <v>126</v>
      </c>
      <c r="B168" s="93"/>
      <c r="C168" s="31">
        <f t="shared" ref="C168:J168" si="110">SUBTOTAL(9,C161:C167)</f>
        <v>173</v>
      </c>
      <c r="D168" s="13">
        <f t="shared" si="110"/>
        <v>70</v>
      </c>
      <c r="E168" s="32">
        <f t="shared" si="110"/>
        <v>243</v>
      </c>
      <c r="F168" s="13">
        <f t="shared" si="110"/>
        <v>54</v>
      </c>
      <c r="G168" s="13">
        <f t="shared" si="110"/>
        <v>13</v>
      </c>
      <c r="H168" s="32">
        <f t="shared" si="110"/>
        <v>67</v>
      </c>
      <c r="I168" s="13">
        <f t="shared" si="110"/>
        <v>2</v>
      </c>
      <c r="J168" s="13">
        <f t="shared" si="110"/>
        <v>1</v>
      </c>
      <c r="K168" s="32">
        <f>SUBTOTAL(9,K161:K165)</f>
        <v>3</v>
      </c>
      <c r="L168" s="13">
        <f t="shared" ref="L168:S168" si="111">SUBTOTAL(9,L161:L167)</f>
        <v>2</v>
      </c>
      <c r="M168" s="13">
        <f t="shared" si="111"/>
        <v>3</v>
      </c>
      <c r="N168" s="32">
        <f t="shared" si="111"/>
        <v>5</v>
      </c>
      <c r="O168" s="13">
        <f t="shared" si="111"/>
        <v>8</v>
      </c>
      <c r="P168" s="13">
        <f t="shared" si="111"/>
        <v>3</v>
      </c>
      <c r="Q168" s="32">
        <f t="shared" si="111"/>
        <v>11</v>
      </c>
      <c r="R168" s="13">
        <f t="shared" si="111"/>
        <v>0</v>
      </c>
      <c r="S168" s="13">
        <f t="shared" si="111"/>
        <v>0</v>
      </c>
      <c r="T168" s="32">
        <f>SUBTOTAL(9,T161:T165)</f>
        <v>0</v>
      </c>
      <c r="U168" s="13">
        <f>SUBTOTAL(9,U161:U167)</f>
        <v>25</v>
      </c>
      <c r="V168" s="13">
        <f>SUBTOTAL(9,V161:V167)</f>
        <v>11</v>
      </c>
      <c r="W168" s="32">
        <f>SUBTOTAL(9,W161:W167)</f>
        <v>36</v>
      </c>
      <c r="X168" s="13">
        <f t="shared" si="102"/>
        <v>264</v>
      </c>
      <c r="Y168" s="33">
        <f t="shared" si="102"/>
        <v>101</v>
      </c>
      <c r="Z168" s="34">
        <f>SUBTOTAL(9,Z160:Z167)</f>
        <v>365</v>
      </c>
    </row>
    <row r="169" spans="1:26" ht="13.5" thickBot="1" x14ac:dyDescent="0.25">
      <c r="A169" s="26"/>
      <c r="B169" s="21"/>
      <c r="C169" s="27"/>
      <c r="D169" s="26"/>
      <c r="E169" s="24" t="str">
        <f>IF(C169+D169=0," ",C169+D169)</f>
        <v xml:space="preserve"> </v>
      </c>
      <c r="F169" s="26"/>
      <c r="G169" s="26"/>
      <c r="H169" s="26" t="str">
        <f>IF(F169+G169=0," ",F169+G169)</f>
        <v xml:space="preserve"> </v>
      </c>
      <c r="I169" s="27"/>
      <c r="J169" s="26"/>
      <c r="K169" s="24" t="str">
        <f>IF(I169+J169=0," ",I169+J169)</f>
        <v xml:space="preserve"> </v>
      </c>
      <c r="L169" s="27"/>
      <c r="M169" s="26"/>
      <c r="N169" s="26" t="str">
        <f>IF(L169+M169=0," ",L169+M169)</f>
        <v xml:space="preserve"> </v>
      </c>
      <c r="O169" s="27"/>
      <c r="P169" s="26"/>
      <c r="Q169" s="24" t="str">
        <f>IF(O169+P169=0," ",O169+P169)</f>
        <v xml:space="preserve"> </v>
      </c>
      <c r="R169" s="26"/>
      <c r="S169" s="26"/>
      <c r="T169" s="26" t="str">
        <f>IF(R169+S169=0," ",R169+S169)</f>
        <v xml:space="preserve"> </v>
      </c>
      <c r="U169" s="27"/>
      <c r="V169" s="26"/>
      <c r="W169" s="24" t="str">
        <f>IF(U169+V169=0," ",U169+V169)</f>
        <v xml:space="preserve"> </v>
      </c>
      <c r="X169" s="26"/>
      <c r="Y169" s="107"/>
      <c r="Z169" s="81"/>
    </row>
    <row r="170" spans="1:26" ht="13.5" thickBot="1" x14ac:dyDescent="0.25">
      <c r="A170" s="13" t="s">
        <v>127</v>
      </c>
      <c r="B170" s="14">
        <v>2865</v>
      </c>
      <c r="C170" s="53">
        <v>7</v>
      </c>
      <c r="D170" s="54"/>
      <c r="E170" s="32">
        <v>7</v>
      </c>
      <c r="F170" s="54">
        <v>2</v>
      </c>
      <c r="G170" s="54"/>
      <c r="H170" s="13">
        <v>2</v>
      </c>
      <c r="I170" s="53"/>
      <c r="J170" s="54"/>
      <c r="K170" s="32"/>
      <c r="L170" s="31"/>
      <c r="M170" s="13"/>
      <c r="N170" s="13"/>
      <c r="O170" s="53">
        <v>1</v>
      </c>
      <c r="P170" s="54"/>
      <c r="Q170" s="32">
        <v>1</v>
      </c>
      <c r="R170" s="54"/>
      <c r="S170" s="54"/>
      <c r="T170" s="13"/>
      <c r="U170" s="53">
        <v>1</v>
      </c>
      <c r="V170" s="54"/>
      <c r="W170" s="32">
        <v>1</v>
      </c>
      <c r="X170" s="13">
        <f>C170+F170+I170+L170+O170+R170+U170</f>
        <v>11</v>
      </c>
      <c r="Y170" s="33">
        <f>D170+G170+J170+M170+P170+S170+V170</f>
        <v>0</v>
      </c>
      <c r="Z170" s="34">
        <f>E170+H170+K170+N170+Q170+T170+W170</f>
        <v>11</v>
      </c>
    </row>
    <row r="171" spans="1:26" ht="13.5" thickBot="1" x14ac:dyDescent="0.25">
      <c r="E171" s="180" t="str">
        <f>IF(C171+D171=0," ",C171+D171)</f>
        <v xml:space="preserve"> </v>
      </c>
      <c r="H171" s="35" t="str">
        <f>IF(F171+G171=0," ",F171+G171)</f>
        <v xml:space="preserve"> </v>
      </c>
      <c r="K171" s="180" t="str">
        <f>IF(I171+J171=0," ",I171+J171)</f>
        <v xml:space="preserve"> </v>
      </c>
      <c r="N171" s="35" t="str">
        <f>IF(L171+M171=0," ",L171+M171)</f>
        <v xml:space="preserve"> </v>
      </c>
      <c r="Q171" s="180" t="str">
        <f>IF(O171+P171=0," ",O171+P171)</f>
        <v xml:space="preserve"> </v>
      </c>
      <c r="T171" s="35" t="str">
        <f>IF(R171+S171=0," ",R171+S171)</f>
        <v xml:space="preserve"> </v>
      </c>
      <c r="W171" s="180" t="str">
        <f>IF(U171+V171=0," ",U171+V171)</f>
        <v xml:space="preserve"> </v>
      </c>
    </row>
    <row r="172" spans="1:26" s="75" customFormat="1" ht="13.5" thickBot="1" x14ac:dyDescent="0.25">
      <c r="A172" s="31" t="s">
        <v>128</v>
      </c>
      <c r="B172" s="14">
        <v>2870</v>
      </c>
      <c r="C172" s="31">
        <v>12</v>
      </c>
      <c r="D172" s="13">
        <v>8</v>
      </c>
      <c r="E172" s="32">
        <v>20</v>
      </c>
      <c r="F172" s="13">
        <v>1</v>
      </c>
      <c r="G172" s="13">
        <v>3</v>
      </c>
      <c r="H172" s="32">
        <v>4</v>
      </c>
      <c r="I172" s="31"/>
      <c r="J172" s="13"/>
      <c r="K172" s="32"/>
      <c r="L172" s="31"/>
      <c r="M172" s="13"/>
      <c r="N172" s="32"/>
      <c r="O172" s="31">
        <v>1</v>
      </c>
      <c r="P172" s="13"/>
      <c r="Q172" s="32">
        <v>1</v>
      </c>
      <c r="R172" s="13"/>
      <c r="S172" s="13"/>
      <c r="T172" s="32"/>
      <c r="U172" s="31"/>
      <c r="V172" s="13">
        <v>3</v>
      </c>
      <c r="W172" s="32">
        <v>3</v>
      </c>
      <c r="X172" s="13">
        <f>C172+F172+I172+L172+O172+R172+U172</f>
        <v>14</v>
      </c>
      <c r="Y172" s="33">
        <f>D172+G172+J172+M172+P172+S172+V172</f>
        <v>14</v>
      </c>
      <c r="Z172" s="34">
        <f>E172+H172+K172+N172+Q172+T172+W172</f>
        <v>28</v>
      </c>
    </row>
    <row r="173" spans="1:26" ht="13.5" thickBot="1" x14ac:dyDescent="0.25"/>
    <row r="174" spans="1:26" ht="13.5" thickBot="1" x14ac:dyDescent="0.25">
      <c r="A174" s="31" t="s">
        <v>129</v>
      </c>
      <c r="B174" s="14">
        <v>3700</v>
      </c>
      <c r="C174" s="53">
        <v>6</v>
      </c>
      <c r="D174" s="54">
        <v>3</v>
      </c>
      <c r="E174" s="32">
        <v>9</v>
      </c>
      <c r="F174" s="54"/>
      <c r="G174" s="54">
        <v>1</v>
      </c>
      <c r="H174" s="13">
        <v>1</v>
      </c>
      <c r="I174" s="53"/>
      <c r="J174" s="54"/>
      <c r="K174" s="32"/>
      <c r="L174" s="31"/>
      <c r="M174" s="13">
        <v>1</v>
      </c>
      <c r="N174" s="13">
        <v>1</v>
      </c>
      <c r="O174" s="53">
        <v>1</v>
      </c>
      <c r="P174" s="54">
        <v>1</v>
      </c>
      <c r="Q174" s="32">
        <v>2</v>
      </c>
      <c r="R174" s="54"/>
      <c r="S174" s="54"/>
      <c r="T174" s="13"/>
      <c r="U174" s="53">
        <v>1</v>
      </c>
      <c r="V174" s="54">
        <v>2</v>
      </c>
      <c r="W174" s="32">
        <v>3</v>
      </c>
      <c r="X174" s="13">
        <f>C174+F174+I174+L174+O174+R174+U174</f>
        <v>8</v>
      </c>
      <c r="Y174" s="33">
        <f>D174+G174+J174+M174+P174+S174+V174</f>
        <v>8</v>
      </c>
      <c r="Z174" s="34">
        <f>E174+H174+K174+N174+Q174+T174+W174</f>
        <v>16</v>
      </c>
    </row>
    <row r="175" spans="1:26" x14ac:dyDescent="0.2">
      <c r="E175" s="180" t="str">
        <f>IF(C175+D175=0," ",C175+D175)</f>
        <v xml:space="preserve"> </v>
      </c>
      <c r="H175" s="35" t="str">
        <f>IF(F175+G175=0," ",F175+G175)</f>
        <v xml:space="preserve"> </v>
      </c>
      <c r="K175" s="180" t="str">
        <f>IF(I175+J175=0," ",I175+J175)</f>
        <v xml:space="preserve"> </v>
      </c>
      <c r="N175" s="35" t="str">
        <f>IF(L175+M175=0," ",L175+M175)</f>
        <v xml:space="preserve"> </v>
      </c>
      <c r="Q175" s="180" t="str">
        <f>IF(O175+P175=0," ",O175+P175)</f>
        <v xml:space="preserve"> </v>
      </c>
      <c r="T175" s="35" t="str">
        <f>IF(R175+S175=0," ",R175+S175)</f>
        <v xml:space="preserve"> </v>
      </c>
    </row>
    <row r="176" spans="1:26" x14ac:dyDescent="0.2">
      <c r="A176" s="25" t="s">
        <v>130</v>
      </c>
      <c r="B176" s="36">
        <v>1005</v>
      </c>
      <c r="C176" s="22">
        <v>1</v>
      </c>
      <c r="D176" s="23"/>
      <c r="E176" s="24">
        <v>1</v>
      </c>
      <c r="F176" s="47"/>
      <c r="G176" s="47"/>
      <c r="H176" s="24"/>
      <c r="I176" s="22"/>
      <c r="J176" s="23"/>
      <c r="K176" s="24"/>
      <c r="L176" s="20">
        <v>1</v>
      </c>
      <c r="N176" s="24">
        <v>1</v>
      </c>
      <c r="O176" s="22"/>
      <c r="P176" s="23"/>
      <c r="Q176" s="24"/>
      <c r="R176" s="47"/>
      <c r="S176" s="47"/>
      <c r="T176" s="24"/>
      <c r="U176" s="22"/>
      <c r="V176" s="23"/>
      <c r="W176" s="24"/>
      <c r="X176" s="35">
        <f>C176+F176+I176+L176+O176+R176+U176</f>
        <v>2</v>
      </c>
      <c r="Y176" s="167">
        <f>D176+G176+J176+M176+P176+S176+V176</f>
        <v>0</v>
      </c>
      <c r="Z176" s="81">
        <f t="shared" ref="Z176:Z183" si="112">E176+H176+K176+N176+Q176+T176+W176</f>
        <v>2</v>
      </c>
    </row>
    <row r="177" spans="1:27" x14ac:dyDescent="0.2">
      <c r="A177" s="25" t="s">
        <v>131</v>
      </c>
      <c r="B177" s="36">
        <v>1010</v>
      </c>
      <c r="C177" s="22">
        <v>29</v>
      </c>
      <c r="D177" s="23">
        <v>23</v>
      </c>
      <c r="E177" s="24">
        <v>52</v>
      </c>
      <c r="F177" s="47">
        <v>15</v>
      </c>
      <c r="G177" s="47">
        <v>5</v>
      </c>
      <c r="H177" s="65">
        <v>20</v>
      </c>
      <c r="I177" s="22"/>
      <c r="J177" s="23">
        <v>1</v>
      </c>
      <c r="K177" s="24">
        <v>1</v>
      </c>
      <c r="L177" s="20">
        <v>2</v>
      </c>
      <c r="M177" s="35">
        <v>1</v>
      </c>
      <c r="N177" s="65">
        <v>3</v>
      </c>
      <c r="O177" s="22">
        <v>1</v>
      </c>
      <c r="P177" s="23"/>
      <c r="Q177" s="24">
        <v>1</v>
      </c>
      <c r="R177" s="47"/>
      <c r="S177" s="47"/>
      <c r="T177" s="65"/>
      <c r="U177" s="22">
        <v>5</v>
      </c>
      <c r="V177" s="23">
        <v>3</v>
      </c>
      <c r="W177" s="24">
        <v>8</v>
      </c>
      <c r="X177" s="35">
        <f t="shared" ref="X177:Y183" si="113">C177+F177+I177+L177+O177+R177+U177</f>
        <v>52</v>
      </c>
      <c r="Y177" s="167">
        <f t="shared" si="113"/>
        <v>33</v>
      </c>
      <c r="Z177" s="81">
        <f t="shared" si="112"/>
        <v>85</v>
      </c>
    </row>
    <row r="178" spans="1:27" x14ac:dyDescent="0.2">
      <c r="A178" s="25" t="s">
        <v>132</v>
      </c>
      <c r="B178" s="36">
        <v>1015</v>
      </c>
      <c r="C178" s="22">
        <v>135</v>
      </c>
      <c r="D178" s="23">
        <v>80</v>
      </c>
      <c r="E178" s="24">
        <v>215</v>
      </c>
      <c r="F178" s="47">
        <v>33</v>
      </c>
      <c r="G178" s="47">
        <v>7</v>
      </c>
      <c r="H178" s="65">
        <v>40</v>
      </c>
      <c r="I178" s="22"/>
      <c r="J178" s="23"/>
      <c r="K178" s="65"/>
      <c r="L178" s="20">
        <v>11</v>
      </c>
      <c r="M178" s="35">
        <v>10</v>
      </c>
      <c r="N178" s="65">
        <v>21</v>
      </c>
      <c r="O178" s="22">
        <v>8</v>
      </c>
      <c r="P178" s="23">
        <v>2</v>
      </c>
      <c r="Q178" s="24">
        <v>10</v>
      </c>
      <c r="R178" s="47"/>
      <c r="S178" s="47">
        <v>2</v>
      </c>
      <c r="T178" s="24">
        <v>2</v>
      </c>
      <c r="U178" s="22">
        <v>14</v>
      </c>
      <c r="V178" s="23">
        <v>11</v>
      </c>
      <c r="W178" s="24">
        <v>25</v>
      </c>
      <c r="X178" s="35">
        <f t="shared" si="113"/>
        <v>201</v>
      </c>
      <c r="Y178" s="167">
        <f t="shared" si="113"/>
        <v>112</v>
      </c>
      <c r="Z178" s="81">
        <f t="shared" si="112"/>
        <v>313</v>
      </c>
    </row>
    <row r="179" spans="1:27" x14ac:dyDescent="0.2">
      <c r="A179" s="25" t="s">
        <v>133</v>
      </c>
      <c r="B179" s="36">
        <v>1025</v>
      </c>
      <c r="C179" s="22">
        <v>17</v>
      </c>
      <c r="D179" s="23">
        <v>8</v>
      </c>
      <c r="E179" s="24">
        <v>25</v>
      </c>
      <c r="F179" s="47">
        <v>1</v>
      </c>
      <c r="G179" s="47">
        <v>1</v>
      </c>
      <c r="H179" s="24">
        <v>2</v>
      </c>
      <c r="I179" s="22"/>
      <c r="J179" s="23"/>
      <c r="K179" s="24"/>
      <c r="M179" s="35">
        <v>1</v>
      </c>
      <c r="N179" s="65">
        <v>1</v>
      </c>
      <c r="O179" s="22"/>
      <c r="P179" s="23"/>
      <c r="Q179" s="24"/>
      <c r="R179" s="47"/>
      <c r="S179" s="47"/>
      <c r="T179" s="24"/>
      <c r="U179" s="22">
        <v>1</v>
      </c>
      <c r="V179" s="23">
        <v>2</v>
      </c>
      <c r="W179" s="24">
        <v>3</v>
      </c>
      <c r="X179" s="35">
        <f t="shared" si="113"/>
        <v>19</v>
      </c>
      <c r="Y179" s="167">
        <f t="shared" si="113"/>
        <v>12</v>
      </c>
      <c r="Z179" s="81">
        <f>E179+H179+K179+N179+Q179+T179+W179</f>
        <v>31</v>
      </c>
    </row>
    <row r="180" spans="1:27" x14ac:dyDescent="0.2">
      <c r="A180" s="25" t="s">
        <v>134</v>
      </c>
      <c r="B180" s="36">
        <v>1030</v>
      </c>
      <c r="C180" s="22">
        <v>5</v>
      </c>
      <c r="D180" s="23">
        <v>1</v>
      </c>
      <c r="E180" s="24">
        <v>6</v>
      </c>
      <c r="F180" s="47"/>
      <c r="G180" s="47"/>
      <c r="H180" s="65"/>
      <c r="I180" s="22"/>
      <c r="J180" s="23">
        <v>1</v>
      </c>
      <c r="K180" s="24">
        <v>1</v>
      </c>
      <c r="N180" s="65"/>
      <c r="O180" s="22"/>
      <c r="P180" s="23"/>
      <c r="Q180" s="24"/>
      <c r="R180" s="47"/>
      <c r="S180" s="47"/>
      <c r="T180" s="65"/>
      <c r="U180" s="22">
        <v>1</v>
      </c>
      <c r="V180" s="23"/>
      <c r="W180" s="24">
        <v>1</v>
      </c>
      <c r="X180" s="35">
        <f t="shared" si="113"/>
        <v>6</v>
      </c>
      <c r="Y180" s="167">
        <f t="shared" si="113"/>
        <v>2</v>
      </c>
      <c r="Z180" s="81">
        <f>E180+H180+K180+N180+Q180+T180+W180</f>
        <v>8</v>
      </c>
    </row>
    <row r="181" spans="1:27" x14ac:dyDescent="0.2">
      <c r="A181" s="25" t="s">
        <v>135</v>
      </c>
      <c r="B181" s="36">
        <v>1035</v>
      </c>
      <c r="C181" s="22">
        <v>6</v>
      </c>
      <c r="D181" s="23">
        <v>8</v>
      </c>
      <c r="E181" s="24">
        <v>14</v>
      </c>
      <c r="F181" s="47"/>
      <c r="G181" s="47"/>
      <c r="H181" s="65"/>
      <c r="I181" s="22"/>
      <c r="J181" s="23"/>
      <c r="K181" s="24"/>
      <c r="N181" s="65"/>
      <c r="O181" s="22"/>
      <c r="P181" s="23">
        <v>1</v>
      </c>
      <c r="Q181" s="65">
        <v>1</v>
      </c>
      <c r="R181" s="22"/>
      <c r="S181" s="47"/>
      <c r="T181" s="65"/>
      <c r="U181" s="22">
        <v>1</v>
      </c>
      <c r="V181" s="23">
        <v>1</v>
      </c>
      <c r="W181" s="24">
        <v>2</v>
      </c>
      <c r="X181" s="35">
        <f t="shared" si="113"/>
        <v>7</v>
      </c>
      <c r="Y181" s="167">
        <f t="shared" si="113"/>
        <v>10</v>
      </c>
      <c r="Z181" s="81">
        <f>E181+H181+K181+N181+Q181+T181+W181</f>
        <v>17</v>
      </c>
      <c r="AA181" s="75"/>
    </row>
    <row r="182" spans="1:27" x14ac:dyDescent="0.2">
      <c r="A182" s="25" t="s">
        <v>136</v>
      </c>
      <c r="B182" s="36">
        <v>1040</v>
      </c>
      <c r="C182" s="22">
        <v>15</v>
      </c>
      <c r="D182" s="23">
        <v>20</v>
      </c>
      <c r="E182" s="24">
        <v>35</v>
      </c>
      <c r="F182" s="47">
        <v>1</v>
      </c>
      <c r="G182" s="47">
        <v>2</v>
      </c>
      <c r="H182" s="65">
        <v>3</v>
      </c>
      <c r="I182" s="22"/>
      <c r="J182" s="23"/>
      <c r="K182" s="24"/>
      <c r="L182" s="20">
        <v>1</v>
      </c>
      <c r="M182" s="35">
        <v>2</v>
      </c>
      <c r="N182" s="65">
        <v>3</v>
      </c>
      <c r="O182" s="22"/>
      <c r="P182" s="23">
        <v>1</v>
      </c>
      <c r="Q182" s="24">
        <v>1</v>
      </c>
      <c r="R182" s="47"/>
      <c r="S182" s="47"/>
      <c r="T182" s="65"/>
      <c r="U182" s="22">
        <v>8</v>
      </c>
      <c r="V182" s="23">
        <v>2</v>
      </c>
      <c r="W182" s="24">
        <v>10</v>
      </c>
      <c r="X182" s="35">
        <f t="shared" si="113"/>
        <v>25</v>
      </c>
      <c r="Y182" s="167">
        <f t="shared" si="113"/>
        <v>27</v>
      </c>
      <c r="Z182" s="81">
        <f t="shared" si="112"/>
        <v>52</v>
      </c>
    </row>
    <row r="183" spans="1:27" ht="13.5" thickBot="1" x14ac:dyDescent="0.25">
      <c r="A183" s="25" t="s">
        <v>137</v>
      </c>
      <c r="B183" s="36">
        <v>1045</v>
      </c>
      <c r="C183" s="22">
        <v>2</v>
      </c>
      <c r="D183" s="23"/>
      <c r="E183" s="24">
        <v>2</v>
      </c>
      <c r="F183" s="47"/>
      <c r="G183" s="47"/>
      <c r="H183" s="65"/>
      <c r="I183" s="22"/>
      <c r="J183" s="23"/>
      <c r="K183" s="24"/>
      <c r="N183" s="65"/>
      <c r="O183" s="22"/>
      <c r="P183" s="23"/>
      <c r="Q183" s="24"/>
      <c r="R183" s="47"/>
      <c r="S183" s="47"/>
      <c r="T183" s="65"/>
      <c r="U183" s="22"/>
      <c r="V183" s="23"/>
      <c r="W183" s="24"/>
      <c r="X183" s="35">
        <f t="shared" si="113"/>
        <v>2</v>
      </c>
      <c r="Y183" s="167">
        <f t="shared" si="113"/>
        <v>0</v>
      </c>
      <c r="Z183" s="81">
        <f t="shared" si="112"/>
        <v>2</v>
      </c>
    </row>
    <row r="184" spans="1:27" ht="13.5" thickBot="1" x14ac:dyDescent="0.25">
      <c r="A184" s="31" t="s">
        <v>138</v>
      </c>
      <c r="B184" s="93"/>
      <c r="C184" s="31">
        <f t="shared" ref="C184:W184" si="114">SUBTOTAL(9,C176:C183)</f>
        <v>210</v>
      </c>
      <c r="D184" s="13">
        <f t="shared" si="114"/>
        <v>140</v>
      </c>
      <c r="E184" s="32">
        <f t="shared" si="114"/>
        <v>350</v>
      </c>
      <c r="F184" s="31">
        <f t="shared" si="114"/>
        <v>50</v>
      </c>
      <c r="G184" s="13">
        <f t="shared" si="114"/>
        <v>15</v>
      </c>
      <c r="H184" s="32">
        <f t="shared" si="114"/>
        <v>65</v>
      </c>
      <c r="I184" s="31">
        <f t="shared" si="114"/>
        <v>0</v>
      </c>
      <c r="J184" s="13">
        <f t="shared" si="114"/>
        <v>2</v>
      </c>
      <c r="K184" s="32">
        <f t="shared" si="114"/>
        <v>2</v>
      </c>
      <c r="L184" s="31">
        <f t="shared" si="114"/>
        <v>15</v>
      </c>
      <c r="M184" s="13">
        <f t="shared" si="114"/>
        <v>14</v>
      </c>
      <c r="N184" s="32">
        <f t="shared" si="114"/>
        <v>29</v>
      </c>
      <c r="O184" s="31">
        <f t="shared" si="114"/>
        <v>9</v>
      </c>
      <c r="P184" s="13">
        <f t="shared" si="114"/>
        <v>4</v>
      </c>
      <c r="Q184" s="32">
        <f t="shared" si="114"/>
        <v>13</v>
      </c>
      <c r="R184" s="31">
        <f t="shared" si="114"/>
        <v>0</v>
      </c>
      <c r="S184" s="13">
        <f t="shared" si="114"/>
        <v>2</v>
      </c>
      <c r="T184" s="32">
        <f t="shared" si="114"/>
        <v>2</v>
      </c>
      <c r="U184" s="31">
        <f t="shared" si="114"/>
        <v>30</v>
      </c>
      <c r="V184" s="13">
        <f t="shared" si="114"/>
        <v>19</v>
      </c>
      <c r="W184" s="32">
        <f t="shared" si="114"/>
        <v>49</v>
      </c>
      <c r="X184" s="13">
        <f>C184+F184+I184+L184+O184+R184+U184</f>
        <v>314</v>
      </c>
      <c r="Y184" s="33">
        <f>D184+G184+J184+M184+P184+S184+V184</f>
        <v>196</v>
      </c>
      <c r="Z184" s="34">
        <f>SUBTOTAL(9,Z176:Z183)</f>
        <v>510</v>
      </c>
    </row>
    <row r="185" spans="1:27" ht="13.5" thickBot="1" x14ac:dyDescent="0.25">
      <c r="K185" s="180" t="str">
        <f>IF(I185+J185=0," ",I185+J185)</f>
        <v xml:space="preserve"> </v>
      </c>
      <c r="N185" s="35" t="str">
        <f>IF(L185+M185=0," ",L185+M185)</f>
        <v xml:space="preserve"> </v>
      </c>
      <c r="Q185" s="180" t="str">
        <f>IF(O185+P185=0," ",O185+P185)</f>
        <v xml:space="preserve"> </v>
      </c>
      <c r="T185" s="35" t="str">
        <f>IF(R185+S185=0," ",R185+S185)</f>
        <v xml:space="preserve"> </v>
      </c>
      <c r="W185" s="180" t="str">
        <f>IF(U185+V185=0," ",U185+V185)</f>
        <v xml:space="preserve"> </v>
      </c>
    </row>
    <row r="186" spans="1:27" ht="13.5" thickBot="1" x14ac:dyDescent="0.25">
      <c r="A186" s="94" t="s">
        <v>139</v>
      </c>
      <c r="B186" s="95"/>
      <c r="C186" s="97">
        <f>C184+C174+C172+C170+C168+C159+C154+C150+C142+C137+C132+C93+C71+C65+C61+C52+C47+C40+C31+C29+C21</f>
        <v>2325</v>
      </c>
      <c r="D186" s="96">
        <f t="shared" ref="D186:H186" si="115">D184+D174+D172+D170+D168+D159+D154+D150+D142+D137+D132+D93+D71+D65+D61+D52+D47+D40+D31+D29+D21</f>
        <v>1576</v>
      </c>
      <c r="E186" s="98">
        <f t="shared" si="115"/>
        <v>3901</v>
      </c>
      <c r="F186" s="97">
        <f t="shared" si="115"/>
        <v>356</v>
      </c>
      <c r="G186" s="96">
        <f t="shared" si="115"/>
        <v>137</v>
      </c>
      <c r="H186" s="98">
        <f t="shared" si="115"/>
        <v>493</v>
      </c>
      <c r="I186" s="96">
        <f>SUBTOTAL(9,I5:I185)</f>
        <v>9</v>
      </c>
      <c r="J186" s="96">
        <f>SUBTOTAL(9,J5:J185)</f>
        <v>10</v>
      </c>
      <c r="K186" s="98">
        <f>SUBTOTAL(9,K5:K185)</f>
        <v>19</v>
      </c>
      <c r="L186" s="97">
        <f t="shared" ref="L186:Q186" si="116">L184+L174+L172+L170+L168+L159+L154+L150+L142+L137+L132+L93+L71+L65+L61+L52+L47+L40+L31+L29+L21</f>
        <v>73</v>
      </c>
      <c r="M186" s="96">
        <f t="shared" si="116"/>
        <v>76</v>
      </c>
      <c r="N186" s="98">
        <f t="shared" si="116"/>
        <v>149</v>
      </c>
      <c r="O186" s="97">
        <f t="shared" si="116"/>
        <v>73</v>
      </c>
      <c r="P186" s="96">
        <f t="shared" si="116"/>
        <v>51</v>
      </c>
      <c r="Q186" s="98">
        <f t="shared" si="116"/>
        <v>124</v>
      </c>
      <c r="R186" s="96">
        <f>SUBTOTAL(9,R5:R185)</f>
        <v>14</v>
      </c>
      <c r="S186" s="96">
        <f>SUBTOTAL(9,S5:S185)</f>
        <v>16</v>
      </c>
      <c r="T186" s="98">
        <f>SUBTOTAL(9,T5:T185)</f>
        <v>30</v>
      </c>
      <c r="U186" s="97">
        <f t="shared" ref="U186:Z186" si="117">U184+U174+U172+U170+U168+U159+U154+U150+U142+U137+U132+U93+U71+U65+U61+U52+U47+U40+U31+U29+U21</f>
        <v>254</v>
      </c>
      <c r="V186" s="96">
        <f t="shared" si="117"/>
        <v>174</v>
      </c>
      <c r="W186" s="98">
        <f t="shared" si="117"/>
        <v>428</v>
      </c>
      <c r="X186" s="97">
        <f t="shared" si="117"/>
        <v>3104</v>
      </c>
      <c r="Y186" s="96">
        <v>2040</v>
      </c>
      <c r="Z186" s="98">
        <f t="shared" si="117"/>
        <v>5144</v>
      </c>
      <c r="AA186" s="75"/>
    </row>
    <row r="187" spans="1:27" ht="12" customHeight="1" x14ac:dyDescent="0.2">
      <c r="A187" s="1"/>
      <c r="B187" s="558" t="s">
        <v>307</v>
      </c>
      <c r="C187" s="548" t="s">
        <v>1</v>
      </c>
      <c r="D187" s="549"/>
      <c r="E187" s="550"/>
      <c r="F187" s="551" t="s">
        <v>2</v>
      </c>
      <c r="G187" s="551"/>
      <c r="H187" s="551"/>
      <c r="I187" s="548" t="s">
        <v>308</v>
      </c>
      <c r="J187" s="549"/>
      <c r="K187" s="550"/>
      <c r="L187" s="551" t="s">
        <v>4</v>
      </c>
      <c r="M187" s="551"/>
      <c r="N187" s="551"/>
      <c r="O187" s="548" t="s">
        <v>5</v>
      </c>
      <c r="P187" s="549"/>
      <c r="Q187" s="550"/>
      <c r="R187" s="551" t="s">
        <v>7</v>
      </c>
      <c r="S187" s="551"/>
      <c r="T187" s="551"/>
      <c r="U187" s="548" t="s">
        <v>8</v>
      </c>
      <c r="V187" s="549"/>
      <c r="W187" s="550"/>
      <c r="X187" s="548" t="s">
        <v>9</v>
      </c>
      <c r="Y187" s="549"/>
      <c r="Z187" s="550"/>
    </row>
    <row r="188" spans="1:27" ht="13.5" thickBot="1" x14ac:dyDescent="0.25">
      <c r="A188" s="1"/>
      <c r="B188" s="559"/>
      <c r="C188" s="189" t="s">
        <v>10</v>
      </c>
      <c r="D188" s="190" t="s">
        <v>11</v>
      </c>
      <c r="E188" s="191" t="s">
        <v>9</v>
      </c>
      <c r="F188" s="6" t="s">
        <v>10</v>
      </c>
      <c r="G188" s="6" t="s">
        <v>12</v>
      </c>
      <c r="H188" s="6" t="s">
        <v>9</v>
      </c>
      <c r="I188" s="7" t="s">
        <v>10</v>
      </c>
      <c r="J188" s="8" t="s">
        <v>12</v>
      </c>
      <c r="K188" s="193" t="s">
        <v>9</v>
      </c>
      <c r="L188" s="189" t="s">
        <v>10</v>
      </c>
      <c r="M188" s="192" t="s">
        <v>12</v>
      </c>
      <c r="N188" s="192" t="s">
        <v>9</v>
      </c>
      <c r="O188" s="189" t="s">
        <v>10</v>
      </c>
      <c r="P188" s="190" t="s">
        <v>12</v>
      </c>
      <c r="Q188" s="191" t="s">
        <v>9</v>
      </c>
      <c r="R188" s="192" t="s">
        <v>10</v>
      </c>
      <c r="S188" s="192" t="s">
        <v>12</v>
      </c>
      <c r="T188" s="192" t="s">
        <v>9</v>
      </c>
      <c r="U188" s="7" t="s">
        <v>10</v>
      </c>
      <c r="V188" s="8" t="s">
        <v>12</v>
      </c>
      <c r="W188" s="193" t="s">
        <v>9</v>
      </c>
      <c r="X188" s="192" t="s">
        <v>10</v>
      </c>
      <c r="Y188" s="11" t="s">
        <v>12</v>
      </c>
      <c r="Z188" s="12" t="s">
        <v>9</v>
      </c>
    </row>
    <row r="189" spans="1:27" ht="13.5" thickBot="1" x14ac:dyDescent="0.25">
      <c r="A189" s="99" t="s">
        <v>140</v>
      </c>
      <c r="B189" s="100"/>
      <c r="C189" s="99"/>
      <c r="D189" s="108"/>
      <c r="E189" s="186"/>
      <c r="F189" s="108"/>
      <c r="G189" s="108"/>
      <c r="H189" s="186"/>
      <c r="I189" s="99"/>
      <c r="J189" s="108"/>
      <c r="K189" s="186"/>
      <c r="L189" s="99"/>
      <c r="M189" s="108"/>
      <c r="N189" s="186"/>
      <c r="O189" s="99"/>
      <c r="P189" s="108"/>
      <c r="Q189" s="186"/>
      <c r="R189" s="108"/>
      <c r="S189" s="108"/>
      <c r="T189" s="186"/>
      <c r="U189" s="99"/>
      <c r="V189" s="108"/>
      <c r="W189" s="186"/>
      <c r="X189" s="108"/>
      <c r="Y189" s="109"/>
      <c r="Z189" s="110"/>
    </row>
    <row r="190" spans="1:27" x14ac:dyDescent="0.2">
      <c r="K190" s="180" t="str">
        <f>IF(I190+J190=0," ",I190+J190)</f>
        <v xml:space="preserve"> </v>
      </c>
      <c r="N190" s="35" t="str">
        <f>IF(L190+M190=0," ",L190+M190)</f>
        <v xml:space="preserve"> </v>
      </c>
      <c r="T190" s="35" t="str">
        <f>IF(R190+S190=0," ",R190+S190)</f>
        <v xml:space="preserve"> </v>
      </c>
      <c r="W190" s="180" t="str">
        <f>IF(U190+V190=0," ",U190+V190)</f>
        <v xml:space="preserve"> </v>
      </c>
    </row>
    <row r="191" spans="1:27" x14ac:dyDescent="0.2">
      <c r="A191" s="20" t="s">
        <v>141</v>
      </c>
      <c r="B191" s="49">
        <v>3100</v>
      </c>
      <c r="C191" s="22">
        <v>79</v>
      </c>
      <c r="D191" s="23">
        <v>91</v>
      </c>
      <c r="E191" s="24">
        <v>170</v>
      </c>
      <c r="F191" s="22">
        <v>6</v>
      </c>
      <c r="G191" s="23">
        <v>2</v>
      </c>
      <c r="H191" s="24">
        <v>8</v>
      </c>
      <c r="I191" s="22"/>
      <c r="J191" s="23"/>
      <c r="K191" s="24"/>
      <c r="L191" s="20">
        <v>12</v>
      </c>
      <c r="M191" s="25">
        <v>2</v>
      </c>
      <c r="N191" s="24">
        <v>14</v>
      </c>
      <c r="O191" s="22">
        <v>1</v>
      </c>
      <c r="P191" s="23">
        <v>1</v>
      </c>
      <c r="Q191" s="24">
        <v>2</v>
      </c>
      <c r="R191" s="22">
        <v>1</v>
      </c>
      <c r="S191" s="23">
        <v>1</v>
      </c>
      <c r="T191" s="24">
        <v>2</v>
      </c>
      <c r="U191" s="22">
        <v>6</v>
      </c>
      <c r="V191" s="23">
        <v>10</v>
      </c>
      <c r="W191" s="24">
        <v>16</v>
      </c>
      <c r="X191" s="20">
        <f t="shared" ref="X191:Z192" si="118">C191+F191+I191+L191+O191+R191+U191</f>
        <v>105</v>
      </c>
      <c r="Y191" s="80">
        <f t="shared" si="118"/>
        <v>107</v>
      </c>
      <c r="Z191" s="81">
        <f t="shared" si="118"/>
        <v>212</v>
      </c>
    </row>
    <row r="192" spans="1:27" ht="13.5" thickBot="1" x14ac:dyDescent="0.25">
      <c r="A192" s="25" t="s">
        <v>314</v>
      </c>
      <c r="B192" s="21">
        <v>3150</v>
      </c>
      <c r="C192" s="22"/>
      <c r="D192" s="23"/>
      <c r="E192" s="24">
        <f>C192+D192</f>
        <v>0</v>
      </c>
      <c r="F192" s="23"/>
      <c r="G192" s="23"/>
      <c r="H192" s="26">
        <f>F192+G192</f>
        <v>0</v>
      </c>
      <c r="I192" s="22"/>
      <c r="J192" s="23"/>
      <c r="K192" s="24">
        <f>I192+J192</f>
        <v>0</v>
      </c>
      <c r="M192" s="25"/>
      <c r="N192" s="26">
        <f>L192+M192</f>
        <v>0</v>
      </c>
      <c r="O192" s="22"/>
      <c r="P192" s="23"/>
      <c r="Q192" s="24">
        <f>O192+P192</f>
        <v>0</v>
      </c>
      <c r="R192" s="23"/>
      <c r="S192" s="23"/>
      <c r="T192" s="26">
        <f>R192+S192</f>
        <v>0</v>
      </c>
      <c r="U192" s="22"/>
      <c r="V192" s="23"/>
      <c r="W192" s="24">
        <f>U192+V192</f>
        <v>0</v>
      </c>
      <c r="X192" s="25">
        <f t="shared" si="118"/>
        <v>0</v>
      </c>
      <c r="Y192" s="80">
        <f t="shared" si="118"/>
        <v>0</v>
      </c>
      <c r="Z192" s="81">
        <f t="shared" si="118"/>
        <v>0</v>
      </c>
    </row>
    <row r="193" spans="1:27" s="75" customFormat="1" ht="13.5" thickBot="1" x14ac:dyDescent="0.25">
      <c r="A193" s="31" t="s">
        <v>142</v>
      </c>
      <c r="B193" s="14"/>
      <c r="C193" s="31">
        <f>SUBTOTAL(9,C191:C192)</f>
        <v>79</v>
      </c>
      <c r="D193" s="13">
        <f t="shared" ref="D193:W193" si="119">SUBTOTAL(9,D191:D192)</f>
        <v>91</v>
      </c>
      <c r="E193" s="13">
        <f t="shared" si="119"/>
        <v>170</v>
      </c>
      <c r="F193" s="31">
        <f t="shared" si="119"/>
        <v>6</v>
      </c>
      <c r="G193" s="13">
        <f t="shared" si="119"/>
        <v>2</v>
      </c>
      <c r="H193" s="32">
        <f t="shared" si="119"/>
        <v>8</v>
      </c>
      <c r="I193" s="13">
        <f t="shared" si="119"/>
        <v>0</v>
      </c>
      <c r="J193" s="13">
        <f t="shared" si="119"/>
        <v>0</v>
      </c>
      <c r="K193" s="13">
        <f t="shared" si="119"/>
        <v>0</v>
      </c>
      <c r="L193" s="31">
        <f t="shared" si="119"/>
        <v>12</v>
      </c>
      <c r="M193" s="13">
        <f t="shared" si="119"/>
        <v>2</v>
      </c>
      <c r="N193" s="32">
        <f t="shared" si="119"/>
        <v>14</v>
      </c>
      <c r="O193" s="13">
        <f t="shared" si="119"/>
        <v>1</v>
      </c>
      <c r="P193" s="13">
        <f t="shared" si="119"/>
        <v>1</v>
      </c>
      <c r="Q193" s="13">
        <f t="shared" si="119"/>
        <v>2</v>
      </c>
      <c r="R193" s="31">
        <f t="shared" si="119"/>
        <v>1</v>
      </c>
      <c r="S193" s="13">
        <f t="shared" si="119"/>
        <v>1</v>
      </c>
      <c r="T193" s="32">
        <f t="shared" si="119"/>
        <v>2</v>
      </c>
      <c r="U193" s="13">
        <f t="shared" si="119"/>
        <v>6</v>
      </c>
      <c r="V193" s="13">
        <f t="shared" si="119"/>
        <v>10</v>
      </c>
      <c r="W193" s="13">
        <f t="shared" si="119"/>
        <v>16</v>
      </c>
      <c r="X193" s="31">
        <f>C193+F193+I193+L193+O193+R193+U193</f>
        <v>105</v>
      </c>
      <c r="Y193" s="33">
        <f>D193+G193+J193+M193+P193+S193+V193</f>
        <v>107</v>
      </c>
      <c r="Z193" s="34">
        <f>SUBTOTAL(9,Z191:Z192)</f>
        <v>212</v>
      </c>
    </row>
    <row r="194" spans="1:27" x14ac:dyDescent="0.2">
      <c r="A194" s="25"/>
      <c r="B194" s="104"/>
      <c r="E194" s="180" t="str">
        <f>IF(C194+D194=0," ",C194+D194)</f>
        <v xml:space="preserve"> </v>
      </c>
      <c r="F194" s="25"/>
      <c r="G194" s="25"/>
      <c r="H194" s="25" t="str">
        <f>IF(F194+G194=0," ",F194+G194)</f>
        <v xml:space="preserve"> </v>
      </c>
      <c r="K194" s="180" t="str">
        <f>IF(I194+J194=0," ",I194+J194)</f>
        <v xml:space="preserve"> </v>
      </c>
      <c r="M194" s="25"/>
      <c r="N194" s="25" t="str">
        <f>IF(L194+M194=0," ",L194+M194)</f>
        <v xml:space="preserve"> </v>
      </c>
      <c r="Q194" s="180" t="str">
        <f>IF(O194+P194=0," ",O194+P194)</f>
        <v xml:space="preserve"> </v>
      </c>
      <c r="R194" s="25"/>
      <c r="S194" s="25"/>
      <c r="T194" s="25" t="str">
        <f>IF(R194+S194=0," ",R194+S194)</f>
        <v xml:space="preserve"> </v>
      </c>
      <c r="W194" s="180" t="str">
        <f>IF(U194+V194=0," ",U194+V194)</f>
        <v xml:space="preserve"> </v>
      </c>
      <c r="X194" s="25"/>
      <c r="Y194" s="80"/>
    </row>
    <row r="195" spans="1:27" s="105" customFormat="1" x14ac:dyDescent="0.2">
      <c r="A195" s="27" t="s">
        <v>129</v>
      </c>
      <c r="B195" s="21">
        <v>3700</v>
      </c>
      <c r="C195" s="22">
        <v>3</v>
      </c>
      <c r="D195" s="23">
        <v>14</v>
      </c>
      <c r="E195" s="24">
        <v>17</v>
      </c>
      <c r="F195" s="23">
        <v>1</v>
      </c>
      <c r="G195" s="23"/>
      <c r="H195" s="26">
        <v>1</v>
      </c>
      <c r="I195" s="22"/>
      <c r="J195" s="23"/>
      <c r="K195" s="26"/>
      <c r="L195" s="20"/>
      <c r="M195" s="25"/>
      <c r="N195" s="26"/>
      <c r="O195" s="22"/>
      <c r="P195" s="23"/>
      <c r="Q195" s="24"/>
      <c r="R195" s="23"/>
      <c r="S195" s="23"/>
      <c r="T195" s="26"/>
      <c r="U195" s="22"/>
      <c r="V195" s="23">
        <v>3</v>
      </c>
      <c r="W195" s="24">
        <v>3</v>
      </c>
      <c r="X195" s="25">
        <f t="shared" ref="X195:Z196" si="120">C195+F195+I195+L195+O195+R195+U195</f>
        <v>4</v>
      </c>
      <c r="Y195" s="80">
        <f t="shared" si="120"/>
        <v>17</v>
      </c>
      <c r="Z195" s="81">
        <f t="shared" si="120"/>
        <v>21</v>
      </c>
    </row>
    <row r="196" spans="1:27" s="105" customFormat="1" ht="13.5" thickBot="1" x14ac:dyDescent="0.25">
      <c r="A196" s="51" t="s">
        <v>143</v>
      </c>
      <c r="B196" s="106">
        <v>3705</v>
      </c>
      <c r="C196" s="71">
        <v>5</v>
      </c>
      <c r="D196" s="70">
        <v>8</v>
      </c>
      <c r="E196" s="52">
        <v>13</v>
      </c>
      <c r="F196" s="70">
        <v>1</v>
      </c>
      <c r="G196" s="70"/>
      <c r="H196" s="51">
        <v>1</v>
      </c>
      <c r="I196" s="71"/>
      <c r="J196" s="70"/>
      <c r="K196" s="52"/>
      <c r="L196" s="71"/>
      <c r="M196" s="70"/>
      <c r="N196" s="51"/>
      <c r="O196" s="71"/>
      <c r="P196" s="70"/>
      <c r="Q196" s="52"/>
      <c r="R196" s="70">
        <v>1</v>
      </c>
      <c r="S196" s="70"/>
      <c r="T196" s="51">
        <v>1</v>
      </c>
      <c r="U196" s="71">
        <v>2</v>
      </c>
      <c r="V196" s="70"/>
      <c r="W196" s="52">
        <v>2</v>
      </c>
      <c r="X196" s="70">
        <f t="shared" si="120"/>
        <v>9</v>
      </c>
      <c r="Y196" s="161">
        <f t="shared" si="120"/>
        <v>8</v>
      </c>
      <c r="Z196" s="117">
        <f t="shared" si="120"/>
        <v>17</v>
      </c>
    </row>
    <row r="197" spans="1:27" ht="13.5" thickBot="1" x14ac:dyDescent="0.25">
      <c r="A197" s="13" t="s">
        <v>144</v>
      </c>
      <c r="B197" s="14"/>
      <c r="C197" s="31">
        <f t="shared" ref="C197:W197" si="121">SUBTOTAL(9,C195:C196)</f>
        <v>8</v>
      </c>
      <c r="D197" s="13">
        <f t="shared" si="121"/>
        <v>22</v>
      </c>
      <c r="E197" s="32">
        <f t="shared" si="121"/>
        <v>30</v>
      </c>
      <c r="F197" s="13">
        <f t="shared" si="121"/>
        <v>2</v>
      </c>
      <c r="G197" s="13">
        <f t="shared" si="121"/>
        <v>0</v>
      </c>
      <c r="H197" s="13">
        <f t="shared" si="121"/>
        <v>2</v>
      </c>
      <c r="I197" s="31">
        <f t="shared" si="121"/>
        <v>0</v>
      </c>
      <c r="J197" s="13">
        <f t="shared" si="121"/>
        <v>0</v>
      </c>
      <c r="K197" s="32">
        <f t="shared" si="121"/>
        <v>0</v>
      </c>
      <c r="L197" s="31">
        <f t="shared" si="121"/>
        <v>0</v>
      </c>
      <c r="M197" s="13">
        <f t="shared" si="121"/>
        <v>0</v>
      </c>
      <c r="N197" s="13">
        <f t="shared" si="121"/>
        <v>0</v>
      </c>
      <c r="O197" s="31">
        <f t="shared" si="121"/>
        <v>0</v>
      </c>
      <c r="P197" s="13">
        <f t="shared" si="121"/>
        <v>0</v>
      </c>
      <c r="Q197" s="32">
        <f t="shared" si="121"/>
        <v>0</v>
      </c>
      <c r="R197" s="13">
        <f t="shared" si="121"/>
        <v>1</v>
      </c>
      <c r="S197" s="13">
        <f t="shared" si="121"/>
        <v>0</v>
      </c>
      <c r="T197" s="13">
        <f t="shared" si="121"/>
        <v>1</v>
      </c>
      <c r="U197" s="31">
        <f t="shared" si="121"/>
        <v>2</v>
      </c>
      <c r="V197" s="13">
        <f t="shared" si="121"/>
        <v>3</v>
      </c>
      <c r="W197" s="32">
        <f t="shared" si="121"/>
        <v>5</v>
      </c>
      <c r="X197" s="13">
        <f>C197+F197+I197+L197+O197+R197+U197</f>
        <v>13</v>
      </c>
      <c r="Y197" s="33">
        <f>D197+G197+J197+M197+P197+S197+V197</f>
        <v>25</v>
      </c>
      <c r="Z197" s="34">
        <f>SUBTOTAL(9,Z195:Z196)</f>
        <v>38</v>
      </c>
      <c r="AA197" s="105"/>
    </row>
    <row r="198" spans="1:27" ht="13.5" thickBot="1" x14ac:dyDescent="0.25"/>
    <row r="199" spans="1:27" ht="13.5" thickBot="1" x14ac:dyDescent="0.25">
      <c r="A199" s="31" t="s">
        <v>145</v>
      </c>
      <c r="B199" s="14">
        <v>3200</v>
      </c>
      <c r="C199" s="53">
        <v>45</v>
      </c>
      <c r="D199" s="54">
        <v>96</v>
      </c>
      <c r="E199" s="32">
        <v>141</v>
      </c>
      <c r="F199" s="54">
        <v>3</v>
      </c>
      <c r="G199" s="54">
        <v>4</v>
      </c>
      <c r="H199" s="13">
        <v>7</v>
      </c>
      <c r="I199" s="53"/>
      <c r="J199" s="54"/>
      <c r="K199" s="32"/>
      <c r="L199" s="31">
        <v>5</v>
      </c>
      <c r="M199" s="13">
        <v>1</v>
      </c>
      <c r="N199" s="13">
        <v>6</v>
      </c>
      <c r="O199" s="53">
        <v>1</v>
      </c>
      <c r="P199" s="54">
        <v>1</v>
      </c>
      <c r="Q199" s="32">
        <v>2</v>
      </c>
      <c r="R199" s="54"/>
      <c r="S199" s="54">
        <v>1</v>
      </c>
      <c r="T199" s="13">
        <v>1</v>
      </c>
      <c r="U199" s="53">
        <v>4</v>
      </c>
      <c r="V199" s="54">
        <v>8</v>
      </c>
      <c r="W199" s="32">
        <v>12</v>
      </c>
      <c r="X199" s="13">
        <f>C199+F199+I199+L199+O199+R199+U199</f>
        <v>58</v>
      </c>
      <c r="Y199" s="33">
        <f>D199+G199+J199+M199+P199+S199+V199</f>
        <v>111</v>
      </c>
      <c r="Z199" s="34">
        <f>E199+H199+K199+N199+Q199+T199+W199</f>
        <v>169</v>
      </c>
    </row>
    <row r="200" spans="1:27" ht="13.5" thickBot="1" x14ac:dyDescent="0.25">
      <c r="E200" s="180" t="str">
        <f>IF(C200+D200=0," ",C200+D200)</f>
        <v xml:space="preserve"> </v>
      </c>
      <c r="H200" s="35" t="str">
        <f>IF(F200+G200=0," ",F200+G200)</f>
        <v xml:space="preserve"> </v>
      </c>
      <c r="K200" s="180" t="str">
        <f>IF(I200+J200=0," ",I200+J200)</f>
        <v xml:space="preserve"> </v>
      </c>
      <c r="N200" s="35" t="str">
        <f>IF(L200+M200=0," ",L200+M200)</f>
        <v xml:space="preserve"> </v>
      </c>
      <c r="Q200" s="180" t="str">
        <f>IF(O200+P200=0," ",O200+P200)</f>
        <v xml:space="preserve"> </v>
      </c>
      <c r="T200" s="35" t="str">
        <f>IF(R200+S200=0," ",R200+S200)</f>
        <v xml:space="preserve"> </v>
      </c>
      <c r="W200" s="180" t="str">
        <f>IF(U200+V200=0," ",U200+V200)</f>
        <v xml:space="preserve"> </v>
      </c>
    </row>
    <row r="201" spans="1:27" s="75" customFormat="1" ht="13.5" thickBot="1" x14ac:dyDescent="0.25">
      <c r="A201" s="31" t="s">
        <v>146</v>
      </c>
      <c r="B201" s="14">
        <v>3300</v>
      </c>
      <c r="C201" s="53">
        <v>38</v>
      </c>
      <c r="D201" s="54">
        <v>47</v>
      </c>
      <c r="E201" s="32">
        <v>85</v>
      </c>
      <c r="F201" s="54">
        <v>2</v>
      </c>
      <c r="G201" s="54">
        <v>3</v>
      </c>
      <c r="H201" s="13">
        <v>5</v>
      </c>
      <c r="I201" s="53"/>
      <c r="J201" s="54"/>
      <c r="K201" s="32"/>
      <c r="L201" s="31">
        <v>1</v>
      </c>
      <c r="M201" s="13">
        <v>2</v>
      </c>
      <c r="N201" s="13">
        <v>3</v>
      </c>
      <c r="O201" s="53"/>
      <c r="P201" s="54"/>
      <c r="Q201" s="32"/>
      <c r="R201" s="54"/>
      <c r="S201" s="54">
        <v>2</v>
      </c>
      <c r="T201" s="13">
        <v>2</v>
      </c>
      <c r="U201" s="53">
        <v>2</v>
      </c>
      <c r="V201" s="54">
        <v>4</v>
      </c>
      <c r="W201" s="32">
        <v>6</v>
      </c>
      <c r="X201" s="13">
        <f>C201+F201+I201+L201+O201+R201+U201</f>
        <v>43</v>
      </c>
      <c r="Y201" s="33">
        <f>D201+G201+J201+M201+P201+S201+V201</f>
        <v>58</v>
      </c>
      <c r="Z201" s="34">
        <f>E201+H201+K201+N201+Q201+T201+W201</f>
        <v>101</v>
      </c>
    </row>
    <row r="202" spans="1:27" ht="13.5" thickBot="1" x14ac:dyDescent="0.25">
      <c r="E202" s="180" t="str">
        <f>IF(C202+D202=0," ",C202+D202)</f>
        <v xml:space="preserve"> </v>
      </c>
      <c r="H202" s="35" t="str">
        <f>IF(F202+G202=0," ",F202+G202)</f>
        <v xml:space="preserve"> </v>
      </c>
      <c r="K202" s="180" t="str">
        <f>IF(I202+J202=0," ",I202+J202)</f>
        <v xml:space="preserve"> </v>
      </c>
      <c r="N202" s="35" t="str">
        <f>IF(L202+M202=0," ",L202+M202)</f>
        <v xml:space="preserve"> </v>
      </c>
      <c r="Q202" s="180" t="str">
        <f>IF(O202+P202=0," ",O202+P202)</f>
        <v xml:space="preserve"> </v>
      </c>
      <c r="T202" s="35" t="str">
        <f>IF(R202+S202=0," ",R202+S202)</f>
        <v xml:space="preserve"> </v>
      </c>
      <c r="W202" s="180" t="str">
        <f>IF(U202+V202=0," ",U202+V202)</f>
        <v xml:space="preserve"> </v>
      </c>
    </row>
    <row r="203" spans="1:27" ht="13.5" thickBot="1" x14ac:dyDescent="0.25">
      <c r="A203" s="31" t="s">
        <v>147</v>
      </c>
      <c r="B203" s="14">
        <v>3400</v>
      </c>
      <c r="C203" s="53">
        <v>32</v>
      </c>
      <c r="D203" s="54">
        <v>8</v>
      </c>
      <c r="E203" s="32">
        <v>40</v>
      </c>
      <c r="F203" s="54">
        <v>2</v>
      </c>
      <c r="G203" s="54"/>
      <c r="H203" s="13">
        <v>2</v>
      </c>
      <c r="I203" s="53"/>
      <c r="J203" s="54"/>
      <c r="K203" s="32"/>
      <c r="L203" s="31">
        <v>1</v>
      </c>
      <c r="M203" s="13">
        <v>1</v>
      </c>
      <c r="N203" s="13">
        <v>2</v>
      </c>
      <c r="O203" s="53"/>
      <c r="P203" s="54"/>
      <c r="Q203" s="32"/>
      <c r="R203" s="54"/>
      <c r="S203" s="54">
        <v>1</v>
      </c>
      <c r="T203" s="13">
        <v>1</v>
      </c>
      <c r="U203" s="53">
        <v>4</v>
      </c>
      <c r="V203" s="54"/>
      <c r="W203" s="32">
        <v>4</v>
      </c>
      <c r="X203" s="13">
        <f>C203+F203+I203+L203+O203+R203+U203</f>
        <v>39</v>
      </c>
      <c r="Y203" s="33">
        <f>D203+G203+J203+M203+P203+S203+V203</f>
        <v>10</v>
      </c>
      <c r="Z203" s="34">
        <f>E203+H203+K203+N203+Q203+T203+W203</f>
        <v>49</v>
      </c>
    </row>
    <row r="204" spans="1:27" ht="13.5" thickBot="1" x14ac:dyDescent="0.25">
      <c r="A204" s="26"/>
      <c r="B204" s="21"/>
      <c r="C204" s="27"/>
      <c r="D204" s="26"/>
      <c r="E204" s="24" t="str">
        <f>IF(C204+D204=0," ",C204+D204)</f>
        <v xml:space="preserve"> </v>
      </c>
      <c r="F204" s="26"/>
      <c r="G204" s="26"/>
      <c r="H204" s="26" t="str">
        <f>IF(F204+G204=0," ",F204+G204)</f>
        <v xml:space="preserve"> </v>
      </c>
      <c r="I204" s="27"/>
      <c r="J204" s="26"/>
      <c r="K204" s="24" t="str">
        <f>IF(I204+J204=0," ",I204+J204)</f>
        <v xml:space="preserve"> </v>
      </c>
      <c r="L204" s="27"/>
      <c r="M204" s="26"/>
      <c r="N204" s="26" t="str">
        <f>IF(L204+M204=0," ",L204+M204)</f>
        <v xml:space="preserve"> </v>
      </c>
      <c r="O204" s="27"/>
      <c r="P204" s="26"/>
      <c r="Q204" s="24" t="str">
        <f>IF(O204+P204=0," ",O204+P204)</f>
        <v xml:space="preserve"> </v>
      </c>
      <c r="R204" s="26"/>
      <c r="S204" s="26"/>
      <c r="T204" s="26" t="str">
        <f>IF(R204+S204=0," ",R204+S204)</f>
        <v xml:space="preserve"> </v>
      </c>
      <c r="U204" s="27"/>
      <c r="V204" s="26"/>
      <c r="W204" s="24" t="str">
        <f>IF(U204+V204=0," ",U204+V204)</f>
        <v xml:space="preserve"> </v>
      </c>
      <c r="X204" s="26"/>
      <c r="Y204" s="107"/>
      <c r="Z204" s="81"/>
    </row>
    <row r="205" spans="1:27" ht="13.5" thickBot="1" x14ac:dyDescent="0.25">
      <c r="A205" s="31" t="s">
        <v>148</v>
      </c>
      <c r="B205" s="14">
        <v>3600</v>
      </c>
      <c r="C205" s="53">
        <v>61</v>
      </c>
      <c r="D205" s="54">
        <v>57</v>
      </c>
      <c r="E205" s="32">
        <v>118</v>
      </c>
      <c r="F205" s="54">
        <v>5</v>
      </c>
      <c r="G205" s="54">
        <v>3</v>
      </c>
      <c r="H205" s="13">
        <v>8</v>
      </c>
      <c r="I205" s="53">
        <v>1</v>
      </c>
      <c r="J205" s="54"/>
      <c r="K205" s="32">
        <v>1</v>
      </c>
      <c r="L205" s="31"/>
      <c r="M205" s="13">
        <v>3</v>
      </c>
      <c r="N205" s="13">
        <v>3</v>
      </c>
      <c r="O205" s="53"/>
      <c r="P205" s="54">
        <v>2</v>
      </c>
      <c r="Q205" s="32">
        <v>2</v>
      </c>
      <c r="R205" s="54">
        <v>4</v>
      </c>
      <c r="S205" s="54">
        <v>1</v>
      </c>
      <c r="T205" s="13">
        <v>5</v>
      </c>
      <c r="U205" s="53">
        <v>1</v>
      </c>
      <c r="V205" s="54">
        <v>2</v>
      </c>
      <c r="W205" s="32">
        <v>3</v>
      </c>
      <c r="X205" s="13">
        <f>C205+F205+I205+L205+O205+R205+U205</f>
        <v>72</v>
      </c>
      <c r="Y205" s="33">
        <f>D205+G205+J205+M205+P205+S205+V205</f>
        <v>68</v>
      </c>
      <c r="Z205" s="34">
        <f>E205+H205+K205+N205+Q205+T205+W205</f>
        <v>140</v>
      </c>
    </row>
    <row r="206" spans="1:27" ht="13.5" thickBot="1" x14ac:dyDescent="0.25">
      <c r="E206" s="180" t="str">
        <f>IF(C206+D206=0," ",C206+D206)</f>
        <v xml:space="preserve"> </v>
      </c>
      <c r="H206" s="35" t="str">
        <f>IF(F206+G206=0," ",F206+G206)</f>
        <v xml:space="preserve"> </v>
      </c>
      <c r="K206" s="180" t="str">
        <f>IF(I206+J206=0," ",I206+J206)</f>
        <v xml:space="preserve"> </v>
      </c>
      <c r="N206" s="35" t="str">
        <f>IF(L206+M206=0," ",L206+M206)</f>
        <v xml:space="preserve"> </v>
      </c>
      <c r="Q206" s="180" t="str">
        <f>IF(O206+P206=0," ",O206+P206)</f>
        <v xml:space="preserve"> </v>
      </c>
      <c r="T206" s="35" t="str">
        <f>IF(R206+S206=0," ",R206+S206)</f>
        <v xml:space="preserve"> </v>
      </c>
      <c r="W206" s="180" t="str">
        <f>IF(U206+V206=0," ",U206+V206)</f>
        <v xml:space="preserve"> </v>
      </c>
    </row>
    <row r="207" spans="1:27" ht="12" customHeight="1" thickBot="1" x14ac:dyDescent="0.25">
      <c r="A207" s="31" t="s">
        <v>149</v>
      </c>
      <c r="B207" s="14">
        <v>3500</v>
      </c>
      <c r="C207" s="53">
        <v>9</v>
      </c>
      <c r="D207" s="54">
        <v>28</v>
      </c>
      <c r="E207" s="32">
        <v>37</v>
      </c>
      <c r="F207" s="54"/>
      <c r="G207" s="54">
        <v>2</v>
      </c>
      <c r="H207" s="13">
        <v>2</v>
      </c>
      <c r="I207" s="53"/>
      <c r="J207" s="54">
        <v>1</v>
      </c>
      <c r="K207" s="32">
        <v>1</v>
      </c>
      <c r="L207" s="31">
        <v>1</v>
      </c>
      <c r="M207" s="13">
        <v>1</v>
      </c>
      <c r="N207" s="13">
        <v>2</v>
      </c>
      <c r="O207" s="53">
        <v>2</v>
      </c>
      <c r="P207" s="54">
        <v>2</v>
      </c>
      <c r="Q207" s="32">
        <v>4</v>
      </c>
      <c r="R207" s="54"/>
      <c r="S207" s="54"/>
      <c r="T207" s="13"/>
      <c r="U207" s="53">
        <v>2</v>
      </c>
      <c r="V207" s="54">
        <v>2</v>
      </c>
      <c r="W207" s="32">
        <v>4</v>
      </c>
      <c r="X207" s="13">
        <f>C207+F207+I207+L207+O207+R207+U207</f>
        <v>14</v>
      </c>
      <c r="Y207" s="33">
        <f>D207+G207+J207+M207+P207+S207+V207</f>
        <v>36</v>
      </c>
      <c r="Z207" s="34">
        <f>E207+H207+K207+N207+Q207+T207+W207</f>
        <v>50</v>
      </c>
    </row>
    <row r="208" spans="1:27" ht="12" customHeight="1" thickBot="1" x14ac:dyDescent="0.25">
      <c r="E208" s="180" t="str">
        <f>IF(C208+D208=0," ",C208+D208)</f>
        <v xml:space="preserve"> </v>
      </c>
      <c r="H208" s="35" t="str">
        <f>IF(F208+G208=0," ",F208+G208)</f>
        <v xml:space="preserve"> </v>
      </c>
      <c r="K208" s="180" t="str">
        <f>IF(I208+J208=0," ",I208+J208)</f>
        <v xml:space="preserve"> </v>
      </c>
      <c r="N208" s="35" t="str">
        <f>IF(L208+M208=0," ",L208+M208)</f>
        <v xml:space="preserve"> </v>
      </c>
      <c r="Q208" s="180" t="str">
        <f>IF(O208+P208=0," ",O208+P208)</f>
        <v xml:space="preserve"> </v>
      </c>
      <c r="T208" s="35" t="str">
        <f>IF(R208+S208=0," ",R208+S208)</f>
        <v xml:space="preserve"> </v>
      </c>
      <c r="W208" s="180" t="str">
        <f>IF(U208+V208=0," ",U208+V208)</f>
        <v xml:space="preserve"> </v>
      </c>
    </row>
    <row r="209" spans="1:27" ht="12" customHeight="1" thickBot="1" x14ac:dyDescent="0.25">
      <c r="A209" s="31" t="s">
        <v>150</v>
      </c>
      <c r="B209" s="14">
        <v>3806</v>
      </c>
      <c r="C209" s="31">
        <v>3</v>
      </c>
      <c r="D209" s="13">
        <v>13</v>
      </c>
      <c r="E209" s="32">
        <v>16</v>
      </c>
      <c r="F209" s="13"/>
      <c r="G209" s="13"/>
      <c r="H209" s="13"/>
      <c r="I209" s="31"/>
      <c r="J209" s="13"/>
      <c r="K209" s="32"/>
      <c r="L209" s="31"/>
      <c r="M209" s="13">
        <v>1</v>
      </c>
      <c r="N209" s="13">
        <v>1</v>
      </c>
      <c r="O209" s="31"/>
      <c r="P209" s="13"/>
      <c r="Q209" s="32"/>
      <c r="R209" s="13"/>
      <c r="S209" s="13"/>
      <c r="T209" s="13"/>
      <c r="U209" s="31"/>
      <c r="V209" s="13"/>
      <c r="W209" s="32"/>
      <c r="X209" s="13">
        <f>C209+F209+I209+L209+O209+R209+U209</f>
        <v>3</v>
      </c>
      <c r="Y209" s="33">
        <f>D209+G209+J209+M209+P209+S209+V209</f>
        <v>14</v>
      </c>
      <c r="Z209" s="34">
        <f>E209+H209+K209+N209+Q209+T209+W209</f>
        <v>17</v>
      </c>
    </row>
    <row r="210" spans="1:27" ht="12" customHeight="1" thickBot="1" x14ac:dyDescent="0.25"/>
    <row r="211" spans="1:27" s="75" customFormat="1" ht="13.5" thickBot="1" x14ac:dyDescent="0.25">
      <c r="A211" s="31" t="s">
        <v>151</v>
      </c>
      <c r="B211" s="14">
        <v>3020</v>
      </c>
      <c r="C211" s="53">
        <v>295</v>
      </c>
      <c r="D211" s="54">
        <v>446</v>
      </c>
      <c r="E211" s="32">
        <v>741</v>
      </c>
      <c r="F211" s="54">
        <v>60</v>
      </c>
      <c r="G211" s="54">
        <v>28</v>
      </c>
      <c r="H211" s="13">
        <v>88</v>
      </c>
      <c r="I211" s="53"/>
      <c r="J211" s="54">
        <v>1</v>
      </c>
      <c r="K211" s="32">
        <v>1</v>
      </c>
      <c r="L211" s="31">
        <v>13</v>
      </c>
      <c r="M211" s="13">
        <v>13</v>
      </c>
      <c r="N211" s="13">
        <v>26</v>
      </c>
      <c r="O211" s="53">
        <v>5</v>
      </c>
      <c r="P211" s="54">
        <v>11</v>
      </c>
      <c r="Q211" s="32">
        <v>16</v>
      </c>
      <c r="R211" s="54">
        <v>9</v>
      </c>
      <c r="S211" s="54">
        <v>7</v>
      </c>
      <c r="T211" s="13">
        <v>16</v>
      </c>
      <c r="U211" s="53">
        <v>27</v>
      </c>
      <c r="V211" s="54">
        <v>34</v>
      </c>
      <c r="W211" s="32">
        <v>61</v>
      </c>
      <c r="X211" s="13">
        <f>C211+F211+I211+L211+O211+R211+U211</f>
        <v>409</v>
      </c>
      <c r="Y211" s="33">
        <f>D211+G211+J211+M211+P211+S211+V211</f>
        <v>540</v>
      </c>
      <c r="Z211" s="34">
        <f>E211+H211+K211+N211+Q211+T211+W211</f>
        <v>949</v>
      </c>
      <c r="AA211" s="2"/>
    </row>
    <row r="212" spans="1:27" ht="13.5" thickBot="1" x14ac:dyDescent="0.25">
      <c r="E212" s="180" t="str">
        <f>IF(C212+D212=0," ",C212+D212)</f>
        <v xml:space="preserve"> </v>
      </c>
      <c r="H212" s="35" t="str">
        <f>IF(F212+G212=0," ",F212+G212)</f>
        <v xml:space="preserve"> </v>
      </c>
      <c r="K212" s="180" t="str">
        <f>IF(I212+J212=0," ",I212+J212)</f>
        <v xml:space="preserve"> </v>
      </c>
      <c r="N212" s="35" t="str">
        <f>IF(L212+M212=0," ",L212+M212)</f>
        <v xml:space="preserve"> </v>
      </c>
      <c r="Q212" s="180" t="str">
        <f>IF(O212+P212=0," ",O212+P212)</f>
        <v xml:space="preserve"> </v>
      </c>
      <c r="T212" s="35" t="str">
        <f>IF(R212+S212=0," ",R212+S212)</f>
        <v xml:space="preserve"> </v>
      </c>
      <c r="W212" s="180" t="str">
        <f>IF(U212+V212=0," ",U212+V212)</f>
        <v xml:space="preserve"> </v>
      </c>
    </row>
    <row r="213" spans="1:27" ht="13.5" thickBot="1" x14ac:dyDescent="0.25">
      <c r="A213" s="31" t="s">
        <v>152</v>
      </c>
      <c r="B213" s="14">
        <v>3010</v>
      </c>
      <c r="C213" s="53">
        <v>92</v>
      </c>
      <c r="D213" s="54">
        <v>196</v>
      </c>
      <c r="E213" s="32">
        <v>288</v>
      </c>
      <c r="F213" s="54">
        <v>22</v>
      </c>
      <c r="G213" s="54">
        <v>17</v>
      </c>
      <c r="H213" s="13">
        <v>39</v>
      </c>
      <c r="I213" s="53"/>
      <c r="J213" s="54">
        <v>1</v>
      </c>
      <c r="K213" s="32">
        <v>1</v>
      </c>
      <c r="L213" s="31">
        <v>12</v>
      </c>
      <c r="M213" s="13">
        <v>11</v>
      </c>
      <c r="N213" s="13">
        <v>23</v>
      </c>
      <c r="O213" s="53">
        <v>1</v>
      </c>
      <c r="P213" s="54">
        <v>2</v>
      </c>
      <c r="Q213" s="32">
        <v>3</v>
      </c>
      <c r="R213" s="54">
        <v>3</v>
      </c>
      <c r="S213" s="54"/>
      <c r="T213" s="13">
        <v>3</v>
      </c>
      <c r="U213" s="53">
        <v>5</v>
      </c>
      <c r="V213" s="54">
        <v>22</v>
      </c>
      <c r="W213" s="32">
        <v>27</v>
      </c>
      <c r="X213" s="13">
        <f>C213+F213+I213+L213+O213+R213+U213</f>
        <v>135</v>
      </c>
      <c r="Y213" s="33">
        <f>D213+G213+J213+M213+P213+S213+V213</f>
        <v>249</v>
      </c>
      <c r="Z213" s="34">
        <f>E213+H213+K213+N213+Q213+T213+W213</f>
        <v>384</v>
      </c>
    </row>
    <row r="214" spans="1:27" ht="13.5" thickBot="1" x14ac:dyDescent="0.25">
      <c r="A214" s="26"/>
      <c r="B214" s="21"/>
      <c r="C214" s="27"/>
      <c r="D214" s="26"/>
      <c r="E214" s="24" t="str">
        <f>IF(C214+D214=0," ",C214+D214)</f>
        <v xml:space="preserve"> </v>
      </c>
      <c r="F214" s="26"/>
      <c r="G214" s="26"/>
      <c r="H214" s="26" t="str">
        <f>IF(F214+G214=0," ",F214+G214)</f>
        <v xml:space="preserve"> </v>
      </c>
      <c r="I214" s="27"/>
      <c r="J214" s="26"/>
      <c r="K214" s="24" t="str">
        <f>IF(I214+J214=0," ",I214+J214)</f>
        <v xml:space="preserve"> </v>
      </c>
      <c r="L214" s="27"/>
      <c r="M214" s="26"/>
      <c r="N214" s="26" t="str">
        <f>IF(L214+M214=0," ",L214+M214)</f>
        <v xml:space="preserve"> </v>
      </c>
      <c r="O214" s="27"/>
      <c r="P214" s="26"/>
      <c r="Q214" s="24" t="str">
        <f>IF(O214+P214=0," ",O214+P214)</f>
        <v xml:space="preserve"> </v>
      </c>
      <c r="R214" s="26"/>
      <c r="S214" s="26"/>
      <c r="T214" s="26" t="str">
        <f>IF(R214+S214=0," ",R214+S214)</f>
        <v xml:space="preserve"> </v>
      </c>
      <c r="U214" s="27"/>
      <c r="V214" s="26"/>
      <c r="W214" s="24" t="str">
        <f>IF(U214+V214=0," ",U214+V214)</f>
        <v xml:space="preserve"> </v>
      </c>
      <c r="X214" s="26"/>
      <c r="Y214" s="107"/>
      <c r="Z214" s="81"/>
    </row>
    <row r="215" spans="1:27" ht="13.5" thickBot="1" x14ac:dyDescent="0.25">
      <c r="A215" s="13" t="s">
        <v>315</v>
      </c>
      <c r="B215" s="14">
        <v>3550</v>
      </c>
      <c r="C215" s="31"/>
      <c r="D215" s="13"/>
      <c r="E215" s="32">
        <f>C215+D215</f>
        <v>0</v>
      </c>
      <c r="F215" s="13"/>
      <c r="G215" s="13"/>
      <c r="H215" s="32">
        <f>F215+G215</f>
        <v>0</v>
      </c>
      <c r="I215" s="31"/>
      <c r="J215" s="13"/>
      <c r="K215" s="32">
        <f>I215+J215</f>
        <v>0</v>
      </c>
      <c r="L215" s="31"/>
      <c r="M215" s="13"/>
      <c r="N215" s="32">
        <f>L215+M215</f>
        <v>0</v>
      </c>
      <c r="O215" s="31"/>
      <c r="P215" s="13"/>
      <c r="Q215" s="32">
        <f>O215+P215</f>
        <v>0</v>
      </c>
      <c r="R215" s="13"/>
      <c r="S215" s="13"/>
      <c r="T215" s="32">
        <f>R215+S215</f>
        <v>0</v>
      </c>
      <c r="U215" s="31"/>
      <c r="V215" s="13"/>
      <c r="W215" s="32">
        <f>U215+V215</f>
        <v>0</v>
      </c>
      <c r="X215" s="13">
        <f>C215+F215+I215+L215+O215+R215+U215</f>
        <v>0</v>
      </c>
      <c r="Y215" s="33">
        <f>D215+G215+J215+M215+P215+S215+V215</f>
        <v>0</v>
      </c>
      <c r="Z215" s="34">
        <f>E215+H215+K215+N215+Q215+T215+W215</f>
        <v>0</v>
      </c>
    </row>
    <row r="216" spans="1:27" ht="13.5" thickBot="1" x14ac:dyDescent="0.25">
      <c r="A216" s="26"/>
      <c r="B216" s="21"/>
      <c r="C216" s="27"/>
      <c r="D216" s="26"/>
      <c r="E216" s="24"/>
      <c r="F216" s="26"/>
      <c r="G216" s="26"/>
      <c r="H216" s="26"/>
      <c r="I216" s="27"/>
      <c r="J216" s="26"/>
      <c r="K216" s="24"/>
      <c r="L216" s="27"/>
      <c r="M216" s="26"/>
      <c r="N216" s="26"/>
      <c r="O216" s="27"/>
      <c r="P216" s="26"/>
      <c r="Q216" s="24"/>
      <c r="R216" s="26"/>
      <c r="S216" s="26"/>
      <c r="T216" s="26"/>
      <c r="U216" s="27"/>
      <c r="V216" s="26"/>
      <c r="W216" s="24"/>
      <c r="X216" s="26"/>
      <c r="Y216" s="107"/>
      <c r="Z216" s="81"/>
    </row>
    <row r="217" spans="1:27" s="75" customFormat="1" ht="13.5" thickBot="1" x14ac:dyDescent="0.25">
      <c r="A217" s="31" t="s">
        <v>316</v>
      </c>
      <c r="B217" s="14">
        <v>3900</v>
      </c>
      <c r="C217" s="53"/>
      <c r="D217" s="54"/>
      <c r="E217" s="32">
        <f>C217+D217</f>
        <v>0</v>
      </c>
      <c r="F217" s="54"/>
      <c r="G217" s="54"/>
      <c r="H217" s="13">
        <f>F217+G217</f>
        <v>0</v>
      </c>
      <c r="I217" s="53"/>
      <c r="J217" s="54"/>
      <c r="K217" s="32">
        <f>I217+J217</f>
        <v>0</v>
      </c>
      <c r="L217" s="31"/>
      <c r="M217" s="13"/>
      <c r="N217" s="13">
        <f>L217+M217</f>
        <v>0</v>
      </c>
      <c r="O217" s="53"/>
      <c r="P217" s="54"/>
      <c r="Q217" s="32">
        <f>O217+P217</f>
        <v>0</v>
      </c>
      <c r="R217" s="54"/>
      <c r="S217" s="54"/>
      <c r="T217" s="13">
        <f>R217+S217</f>
        <v>0</v>
      </c>
      <c r="U217" s="53"/>
      <c r="V217" s="54"/>
      <c r="W217" s="32">
        <f>U217+V217</f>
        <v>0</v>
      </c>
      <c r="X217" s="13">
        <f>C217+F217+I217+L217+O217+R217+U217</f>
        <v>0</v>
      </c>
      <c r="Y217" s="33">
        <f>D217+G217+J217+M217+P217+S217+V217</f>
        <v>0</v>
      </c>
      <c r="Z217" s="34">
        <f>E217+H217+K217+N217+Q217+T217+W217</f>
        <v>0</v>
      </c>
    </row>
    <row r="218" spans="1:27" ht="13.5" thickBot="1" x14ac:dyDescent="0.25">
      <c r="E218" s="180" t="str">
        <f>IF(C218+D218=0," ",C218+D218)</f>
        <v xml:space="preserve"> </v>
      </c>
      <c r="H218" s="35" t="str">
        <f>IF(F218+G218=0," ",F218+G218)</f>
        <v xml:space="preserve"> </v>
      </c>
      <c r="K218" s="180" t="str">
        <f>IF(I218+J218=0," ",I218+J218)</f>
        <v xml:space="preserve"> </v>
      </c>
      <c r="N218" s="35" t="str">
        <f>IF(L218+M218=0," ",L218+M218)</f>
        <v xml:space="preserve"> </v>
      </c>
      <c r="Q218" s="180" t="str">
        <f>IF(O218+P218=0," ",O218+P218)</f>
        <v xml:space="preserve"> </v>
      </c>
      <c r="T218" s="35" t="str">
        <f>IF(R218+S218=0," ",R218+S218)</f>
        <v xml:space="preserve"> </v>
      </c>
      <c r="W218" s="180" t="str">
        <f>IF(U218+V218=0," ",U218+V218)</f>
        <v xml:space="preserve"> </v>
      </c>
    </row>
    <row r="219" spans="1:27" ht="13.5" thickBot="1" x14ac:dyDescent="0.25">
      <c r="A219" s="99" t="s">
        <v>153</v>
      </c>
      <c r="B219" s="100"/>
      <c r="C219" s="99">
        <f>SUBTOTAL(9,C190:C218)</f>
        <v>662</v>
      </c>
      <c r="D219" s="108">
        <f t="shared" ref="D219:W219" si="122">SUBTOTAL(9,D190:D218)</f>
        <v>1004</v>
      </c>
      <c r="E219" s="108">
        <f t="shared" si="122"/>
        <v>1666</v>
      </c>
      <c r="F219" s="99">
        <f t="shared" si="122"/>
        <v>102</v>
      </c>
      <c r="G219" s="108">
        <f t="shared" si="122"/>
        <v>59</v>
      </c>
      <c r="H219" s="108">
        <f t="shared" si="122"/>
        <v>161</v>
      </c>
      <c r="I219" s="99">
        <f t="shared" si="122"/>
        <v>1</v>
      </c>
      <c r="J219" s="108">
        <f t="shared" si="122"/>
        <v>3</v>
      </c>
      <c r="K219" s="108">
        <f t="shared" si="122"/>
        <v>4</v>
      </c>
      <c r="L219" s="99">
        <f t="shared" si="122"/>
        <v>45</v>
      </c>
      <c r="M219" s="108">
        <f t="shared" si="122"/>
        <v>35</v>
      </c>
      <c r="N219" s="108">
        <f t="shared" si="122"/>
        <v>80</v>
      </c>
      <c r="O219" s="99">
        <f t="shared" si="122"/>
        <v>10</v>
      </c>
      <c r="P219" s="108">
        <f t="shared" si="122"/>
        <v>19</v>
      </c>
      <c r="Q219" s="108">
        <f t="shared" si="122"/>
        <v>29</v>
      </c>
      <c r="R219" s="99">
        <f t="shared" si="122"/>
        <v>18</v>
      </c>
      <c r="S219" s="108">
        <f t="shared" si="122"/>
        <v>13</v>
      </c>
      <c r="T219" s="108">
        <f t="shared" si="122"/>
        <v>31</v>
      </c>
      <c r="U219" s="99">
        <f t="shared" si="122"/>
        <v>53</v>
      </c>
      <c r="V219" s="108">
        <f t="shared" si="122"/>
        <v>85</v>
      </c>
      <c r="W219" s="108">
        <f t="shared" si="122"/>
        <v>138</v>
      </c>
      <c r="X219" s="99">
        <f>C219+F219+I219+L219+O219+R219+U219</f>
        <v>891</v>
      </c>
      <c r="Y219" s="109">
        <f>D219+G219+J219+M219+P219+S219+V219</f>
        <v>1218</v>
      </c>
      <c r="Z219" s="110">
        <f>SUBTOTAL(9,Z190:Z218)</f>
        <v>2109</v>
      </c>
    </row>
    <row r="220" spans="1:27" ht="12" customHeight="1" x14ac:dyDescent="0.2">
      <c r="A220" s="1"/>
      <c r="B220" s="558" t="s">
        <v>307</v>
      </c>
      <c r="C220" s="548" t="s">
        <v>1</v>
      </c>
      <c r="D220" s="549"/>
      <c r="E220" s="550"/>
      <c r="F220" s="551" t="s">
        <v>2</v>
      </c>
      <c r="G220" s="551"/>
      <c r="H220" s="551"/>
      <c r="I220" s="548" t="s">
        <v>308</v>
      </c>
      <c r="J220" s="549"/>
      <c r="K220" s="550"/>
      <c r="L220" s="551" t="s">
        <v>4</v>
      </c>
      <c r="M220" s="551"/>
      <c r="N220" s="551"/>
      <c r="O220" s="548" t="s">
        <v>5</v>
      </c>
      <c r="P220" s="549"/>
      <c r="Q220" s="550"/>
      <c r="R220" s="551" t="s">
        <v>7</v>
      </c>
      <c r="S220" s="551"/>
      <c r="T220" s="551"/>
      <c r="U220" s="548" t="s">
        <v>8</v>
      </c>
      <c r="V220" s="549"/>
      <c r="W220" s="550"/>
      <c r="X220" s="548" t="s">
        <v>9</v>
      </c>
      <c r="Y220" s="549"/>
      <c r="Z220" s="550"/>
    </row>
    <row r="221" spans="1:27" ht="13.5" thickBot="1" x14ac:dyDescent="0.25">
      <c r="A221" s="1"/>
      <c r="B221" s="559"/>
      <c r="C221" s="189" t="s">
        <v>10</v>
      </c>
      <c r="D221" s="190" t="s">
        <v>11</v>
      </c>
      <c r="E221" s="191" t="s">
        <v>9</v>
      </c>
      <c r="F221" s="6" t="s">
        <v>10</v>
      </c>
      <c r="G221" s="6" t="s">
        <v>12</v>
      </c>
      <c r="H221" s="6" t="s">
        <v>9</v>
      </c>
      <c r="I221" s="7" t="s">
        <v>10</v>
      </c>
      <c r="J221" s="8" t="s">
        <v>12</v>
      </c>
      <c r="K221" s="193" t="s">
        <v>9</v>
      </c>
      <c r="L221" s="189" t="s">
        <v>10</v>
      </c>
      <c r="M221" s="192" t="s">
        <v>12</v>
      </c>
      <c r="N221" s="192" t="s">
        <v>9</v>
      </c>
      <c r="O221" s="189" t="s">
        <v>10</v>
      </c>
      <c r="P221" s="190" t="s">
        <v>12</v>
      </c>
      <c r="Q221" s="191" t="s">
        <v>9</v>
      </c>
      <c r="R221" s="192" t="s">
        <v>10</v>
      </c>
      <c r="S221" s="192" t="s">
        <v>12</v>
      </c>
      <c r="T221" s="192" t="s">
        <v>9</v>
      </c>
      <c r="U221" s="7" t="s">
        <v>10</v>
      </c>
      <c r="V221" s="8" t="s">
        <v>12</v>
      </c>
      <c r="W221" s="193" t="s">
        <v>9</v>
      </c>
      <c r="X221" s="192" t="s">
        <v>10</v>
      </c>
      <c r="Y221" s="11" t="s">
        <v>12</v>
      </c>
      <c r="Z221" s="12" t="s">
        <v>9</v>
      </c>
    </row>
    <row r="222" spans="1:27" ht="13.5" thickBot="1" x14ac:dyDescent="0.25">
      <c r="A222" s="555" t="s">
        <v>154</v>
      </c>
      <c r="B222" s="556"/>
      <c r="C222" s="556"/>
      <c r="D222" s="556"/>
      <c r="E222" s="556"/>
      <c r="F222" s="556"/>
      <c r="G222" s="556"/>
      <c r="H222" s="556"/>
      <c r="I222" s="556"/>
      <c r="J222" s="556"/>
      <c r="K222" s="556"/>
      <c r="L222" s="556"/>
      <c r="M222" s="556"/>
      <c r="N222" s="556"/>
      <c r="O222" s="556"/>
      <c r="P222" s="556"/>
      <c r="Q222" s="556"/>
      <c r="R222" s="556"/>
      <c r="S222" s="556"/>
      <c r="T222" s="556"/>
      <c r="U222" s="556"/>
      <c r="V222" s="556"/>
      <c r="W222" s="556"/>
      <c r="X222" s="556"/>
      <c r="Y222" s="556"/>
      <c r="Z222" s="557"/>
    </row>
    <row r="223" spans="1:27" x14ac:dyDescent="0.2">
      <c r="E223" s="180" t="str">
        <f>IF(C223+D223=0," ",C223+D223)</f>
        <v xml:space="preserve"> </v>
      </c>
      <c r="H223" s="35" t="str">
        <f>IF(F223+G223=0," ",F223+G223)</f>
        <v xml:space="preserve"> </v>
      </c>
      <c r="K223" s="180" t="str">
        <f>IF(I223+J223=0," ",I223+J223)</f>
        <v xml:space="preserve"> </v>
      </c>
      <c r="N223" s="35" t="str">
        <f>IF(L223+M223=0," ",L223+M223)</f>
        <v xml:space="preserve"> </v>
      </c>
      <c r="Q223" s="180" t="str">
        <f>IF(O223+P223=0," ",O223+P223)</f>
        <v xml:space="preserve"> </v>
      </c>
      <c r="T223" s="35" t="str">
        <f>IF(R223+S223=0," ",R223+S223)</f>
        <v xml:space="preserve"> </v>
      </c>
      <c r="W223" s="180" t="str">
        <f>IF(U223+V223=0," ",U223+V223)</f>
        <v xml:space="preserve"> </v>
      </c>
    </row>
    <row r="224" spans="1:27" x14ac:dyDescent="0.2">
      <c r="A224" s="35" t="s">
        <v>155</v>
      </c>
      <c r="B224" s="36">
        <v>4100</v>
      </c>
      <c r="C224" s="22">
        <v>115</v>
      </c>
      <c r="D224" s="23">
        <v>17</v>
      </c>
      <c r="E224" s="24">
        <v>132</v>
      </c>
      <c r="F224" s="47">
        <v>3</v>
      </c>
      <c r="G224" s="47"/>
      <c r="H224" s="65">
        <v>3</v>
      </c>
      <c r="I224" s="22"/>
      <c r="J224" s="23"/>
      <c r="K224" s="24"/>
      <c r="L224" s="20">
        <v>1</v>
      </c>
      <c r="N224" s="65">
        <v>1</v>
      </c>
      <c r="O224" s="22">
        <v>2</v>
      </c>
      <c r="P224" s="23"/>
      <c r="Q224" s="24">
        <v>2</v>
      </c>
      <c r="R224" s="47">
        <v>1</v>
      </c>
      <c r="S224" s="47"/>
      <c r="T224" s="65">
        <v>1</v>
      </c>
      <c r="U224" s="22">
        <v>6</v>
      </c>
      <c r="V224" s="23">
        <v>1</v>
      </c>
      <c r="W224" s="24">
        <v>7</v>
      </c>
      <c r="X224" s="35">
        <f t="shared" ref="X224:Z226" si="123">C224+F224+I224+L224+O224+R224+U224</f>
        <v>128</v>
      </c>
      <c r="Y224" s="167">
        <f t="shared" si="123"/>
        <v>18</v>
      </c>
      <c r="Z224" s="81">
        <f t="shared" si="123"/>
        <v>146</v>
      </c>
    </row>
    <row r="225" spans="1:26" x14ac:dyDescent="0.2">
      <c r="A225" s="35" t="s">
        <v>156</v>
      </c>
      <c r="B225" s="36">
        <v>4110</v>
      </c>
      <c r="C225" s="22">
        <v>368</v>
      </c>
      <c r="D225" s="23">
        <v>44</v>
      </c>
      <c r="E225" s="24">
        <v>412</v>
      </c>
      <c r="F225" s="47">
        <v>24</v>
      </c>
      <c r="G225" s="47">
        <v>2</v>
      </c>
      <c r="H225" s="65">
        <v>26</v>
      </c>
      <c r="I225" s="22">
        <v>1</v>
      </c>
      <c r="J225" s="23"/>
      <c r="K225" s="24">
        <v>1</v>
      </c>
      <c r="L225" s="20">
        <v>7</v>
      </c>
      <c r="M225" s="35">
        <v>2</v>
      </c>
      <c r="N225" s="65">
        <v>9</v>
      </c>
      <c r="O225" s="22">
        <v>6</v>
      </c>
      <c r="P225" s="23">
        <v>2</v>
      </c>
      <c r="Q225" s="24">
        <v>8</v>
      </c>
      <c r="R225" s="47">
        <v>1</v>
      </c>
      <c r="S225" s="47"/>
      <c r="T225" s="65">
        <v>1</v>
      </c>
      <c r="U225" s="22">
        <v>33</v>
      </c>
      <c r="V225" s="23">
        <v>2</v>
      </c>
      <c r="W225" s="24">
        <v>35</v>
      </c>
      <c r="X225" s="35">
        <f t="shared" si="123"/>
        <v>440</v>
      </c>
      <c r="Y225" s="167">
        <f t="shared" si="123"/>
        <v>52</v>
      </c>
      <c r="Z225" s="81">
        <f t="shared" si="123"/>
        <v>492</v>
      </c>
    </row>
    <row r="226" spans="1:26" ht="13.5" thickBot="1" x14ac:dyDescent="0.25">
      <c r="A226" s="35" t="s">
        <v>157</v>
      </c>
      <c r="B226" s="36">
        <v>4120</v>
      </c>
      <c r="C226" s="22">
        <v>358</v>
      </c>
      <c r="D226" s="23">
        <v>45</v>
      </c>
      <c r="E226" s="24">
        <v>403</v>
      </c>
      <c r="F226" s="47">
        <v>8</v>
      </c>
      <c r="G226" s="47"/>
      <c r="H226" s="65">
        <v>8</v>
      </c>
      <c r="I226" s="22">
        <v>1</v>
      </c>
      <c r="J226" s="23"/>
      <c r="K226" s="24">
        <v>1</v>
      </c>
      <c r="L226" s="20">
        <v>10</v>
      </c>
      <c r="M226" s="35">
        <v>1</v>
      </c>
      <c r="N226" s="65">
        <v>11</v>
      </c>
      <c r="O226" s="22">
        <v>3</v>
      </c>
      <c r="P226" s="23">
        <v>1</v>
      </c>
      <c r="Q226" s="24">
        <v>4</v>
      </c>
      <c r="R226" s="47">
        <v>1</v>
      </c>
      <c r="S226" s="47"/>
      <c r="T226" s="65">
        <v>1</v>
      </c>
      <c r="U226" s="22">
        <v>16</v>
      </c>
      <c r="V226" s="23">
        <v>1</v>
      </c>
      <c r="W226" s="24">
        <v>17</v>
      </c>
      <c r="X226" s="35">
        <f t="shared" si="123"/>
        <v>397</v>
      </c>
      <c r="Y226" s="167">
        <f t="shared" si="123"/>
        <v>48</v>
      </c>
      <c r="Z226" s="81">
        <f t="shared" si="123"/>
        <v>445</v>
      </c>
    </row>
    <row r="227" spans="1:26" ht="13.5" thickBot="1" x14ac:dyDescent="0.25">
      <c r="A227" s="31" t="s">
        <v>158</v>
      </c>
      <c r="B227" s="14"/>
      <c r="C227" s="33">
        <f>SUBTOTAL(9,C224:C226)</f>
        <v>841</v>
      </c>
      <c r="D227" s="33">
        <f>SUBTOTAL(9,D224:D226)</f>
        <v>106</v>
      </c>
      <c r="E227" s="34">
        <f t="shared" ref="E227:W227" si="124">SUBTOTAL(9,E224:E226)</f>
        <v>947</v>
      </c>
      <c r="F227" s="33">
        <f t="shared" si="124"/>
        <v>35</v>
      </c>
      <c r="G227" s="33">
        <f t="shared" si="124"/>
        <v>2</v>
      </c>
      <c r="H227" s="34">
        <f t="shared" si="124"/>
        <v>37</v>
      </c>
      <c r="I227" s="33">
        <f t="shared" si="124"/>
        <v>2</v>
      </c>
      <c r="J227" s="33">
        <f t="shared" si="124"/>
        <v>0</v>
      </c>
      <c r="K227" s="34">
        <f t="shared" si="124"/>
        <v>2</v>
      </c>
      <c r="L227" s="33">
        <f t="shared" si="124"/>
        <v>18</v>
      </c>
      <c r="M227" s="33">
        <f t="shared" si="124"/>
        <v>3</v>
      </c>
      <c r="N227" s="34">
        <f t="shared" si="124"/>
        <v>21</v>
      </c>
      <c r="O227" s="33">
        <f t="shared" si="124"/>
        <v>11</v>
      </c>
      <c r="P227" s="33">
        <f t="shared" si="124"/>
        <v>3</v>
      </c>
      <c r="Q227" s="34">
        <f t="shared" si="124"/>
        <v>14</v>
      </c>
      <c r="R227" s="33">
        <f t="shared" si="124"/>
        <v>3</v>
      </c>
      <c r="S227" s="33">
        <f t="shared" si="124"/>
        <v>0</v>
      </c>
      <c r="T227" s="34">
        <f t="shared" si="124"/>
        <v>3</v>
      </c>
      <c r="U227" s="33">
        <f t="shared" si="124"/>
        <v>55</v>
      </c>
      <c r="V227" s="33">
        <f t="shared" si="124"/>
        <v>4</v>
      </c>
      <c r="W227" s="34">
        <f t="shared" si="124"/>
        <v>59</v>
      </c>
      <c r="X227" s="33">
        <f>C227+F227+I227+L227+O227+R227+U227</f>
        <v>965</v>
      </c>
      <c r="Y227" s="33">
        <f>D227+G227+J227+M227+P227+S227+V227</f>
        <v>118</v>
      </c>
      <c r="Z227" s="34">
        <f>SUBTOTAL(9,Z224:Z226)</f>
        <v>1083</v>
      </c>
    </row>
    <row r="228" spans="1:26" x14ac:dyDescent="0.2">
      <c r="E228" s="180" t="str">
        <f>IF(C228+D228=0," ",C228+D228)</f>
        <v xml:space="preserve"> </v>
      </c>
      <c r="H228" s="35" t="str">
        <f>IF(F228+G228=0," ",F228+G228)</f>
        <v xml:space="preserve"> </v>
      </c>
      <c r="K228" s="180" t="str">
        <f>IF(I228+J228=0," ",I228+J228)</f>
        <v xml:space="preserve"> </v>
      </c>
      <c r="N228" s="35" t="str">
        <f>IF(L228+M228=0," ",L228+M228)</f>
        <v xml:space="preserve"> </v>
      </c>
      <c r="Q228" s="180" t="str">
        <f>IF(O228+P228=0," ",O228+P228)</f>
        <v xml:space="preserve"> </v>
      </c>
      <c r="T228" s="35" t="str">
        <f>IF(R228+S228=0," ",R228+S228)</f>
        <v xml:space="preserve"> </v>
      </c>
      <c r="W228" s="180" t="str">
        <f>IF(U228+V228=0," ",U228+V228)</f>
        <v xml:space="preserve"> </v>
      </c>
    </row>
    <row r="229" spans="1:26" x14ac:dyDescent="0.2">
      <c r="A229" s="35" t="s">
        <v>159</v>
      </c>
      <c r="B229" s="36">
        <v>4300</v>
      </c>
      <c r="C229" s="22">
        <v>14</v>
      </c>
      <c r="D229" s="23">
        <v>3</v>
      </c>
      <c r="E229" s="24">
        <v>17</v>
      </c>
      <c r="F229" s="47">
        <v>13</v>
      </c>
      <c r="G229" s="47"/>
      <c r="H229" s="65">
        <v>13</v>
      </c>
      <c r="I229" s="22"/>
      <c r="J229" s="23"/>
      <c r="K229" s="24"/>
      <c r="M229" s="35">
        <v>1</v>
      </c>
      <c r="N229" s="65">
        <v>1</v>
      </c>
      <c r="O229" s="22"/>
      <c r="P229" s="23"/>
      <c r="Q229" s="24"/>
      <c r="R229" s="47"/>
      <c r="S229" s="47"/>
      <c r="T229" s="65"/>
      <c r="U229" s="22"/>
      <c r="V229" s="23"/>
      <c r="W229" s="24"/>
      <c r="X229" s="35">
        <f t="shared" ref="X229:Y234" si="125">C229+F229+I229+L229+O229+R229+U229</f>
        <v>27</v>
      </c>
      <c r="Y229" s="167">
        <f t="shared" si="125"/>
        <v>4</v>
      </c>
      <c r="Z229" s="81">
        <f>E229+H229+K229+N229+Q229+T229+W229</f>
        <v>31</v>
      </c>
    </row>
    <row r="230" spans="1:26" x14ac:dyDescent="0.2">
      <c r="A230" s="35" t="s">
        <v>160</v>
      </c>
      <c r="B230" s="36">
        <v>4310</v>
      </c>
      <c r="C230" s="22">
        <v>84</v>
      </c>
      <c r="D230" s="23">
        <v>26</v>
      </c>
      <c r="E230" s="24">
        <v>110</v>
      </c>
      <c r="F230" s="47">
        <v>19</v>
      </c>
      <c r="G230" s="47">
        <v>4</v>
      </c>
      <c r="H230" s="65">
        <v>23</v>
      </c>
      <c r="I230" s="22"/>
      <c r="J230" s="23"/>
      <c r="K230" s="24"/>
      <c r="L230" s="20">
        <v>1</v>
      </c>
      <c r="M230" s="35">
        <v>5</v>
      </c>
      <c r="N230" s="65">
        <v>6</v>
      </c>
      <c r="O230" s="22">
        <v>6</v>
      </c>
      <c r="P230" s="23"/>
      <c r="Q230" s="24">
        <v>6</v>
      </c>
      <c r="R230" s="47">
        <v>1</v>
      </c>
      <c r="S230" s="47"/>
      <c r="T230" s="65">
        <v>1</v>
      </c>
      <c r="U230" s="22">
        <v>10</v>
      </c>
      <c r="V230" s="23"/>
      <c r="W230" s="24">
        <v>10</v>
      </c>
      <c r="X230" s="35">
        <f t="shared" si="125"/>
        <v>121</v>
      </c>
      <c r="Y230" s="167">
        <f t="shared" si="125"/>
        <v>35</v>
      </c>
      <c r="Z230" s="81">
        <f>E230+H230+K230+N230+Q230+T230+W230</f>
        <v>156</v>
      </c>
    </row>
    <row r="231" spans="1:26" x14ac:dyDescent="0.2">
      <c r="A231" s="35" t="s">
        <v>161</v>
      </c>
      <c r="B231" s="36">
        <v>4320</v>
      </c>
      <c r="C231" s="22">
        <v>55</v>
      </c>
      <c r="D231" s="23">
        <v>11</v>
      </c>
      <c r="E231" s="24">
        <v>66</v>
      </c>
      <c r="F231" s="47">
        <v>16</v>
      </c>
      <c r="G231" s="47">
        <v>5</v>
      </c>
      <c r="H231" s="65">
        <v>21</v>
      </c>
      <c r="I231" s="22"/>
      <c r="J231" s="23"/>
      <c r="K231" s="24"/>
      <c r="L231" s="20">
        <v>1</v>
      </c>
      <c r="M231" s="35">
        <v>1</v>
      </c>
      <c r="N231" s="65">
        <v>2</v>
      </c>
      <c r="O231" s="22">
        <v>1</v>
      </c>
      <c r="P231" s="23"/>
      <c r="Q231" s="24">
        <v>1</v>
      </c>
      <c r="R231" s="47"/>
      <c r="S231" s="47"/>
      <c r="T231" s="65"/>
      <c r="U231" s="22">
        <v>5</v>
      </c>
      <c r="V231" s="23">
        <v>1</v>
      </c>
      <c r="W231" s="24">
        <v>6</v>
      </c>
      <c r="X231" s="35">
        <f t="shared" si="125"/>
        <v>78</v>
      </c>
      <c r="Y231" s="167">
        <f t="shared" si="125"/>
        <v>18</v>
      </c>
      <c r="Z231" s="81">
        <f>E231+H231+K231+N231+Q231+T231+W231</f>
        <v>96</v>
      </c>
    </row>
    <row r="232" spans="1:26" x14ac:dyDescent="0.2">
      <c r="A232" s="35" t="s">
        <v>317</v>
      </c>
      <c r="B232" s="36">
        <v>4330</v>
      </c>
      <c r="C232" s="22"/>
      <c r="D232" s="23"/>
      <c r="E232" s="24">
        <f>C232+D232</f>
        <v>0</v>
      </c>
      <c r="F232" s="47"/>
      <c r="G232" s="47"/>
      <c r="H232" s="65">
        <f>F232+G232</f>
        <v>0</v>
      </c>
      <c r="I232" s="22"/>
      <c r="J232" s="23"/>
      <c r="K232" s="24">
        <f>I232+J232</f>
        <v>0</v>
      </c>
      <c r="N232" s="65">
        <f>L232+M232</f>
        <v>0</v>
      </c>
      <c r="O232" s="22"/>
      <c r="P232" s="23"/>
      <c r="Q232" s="24">
        <f>O232+P232</f>
        <v>0</v>
      </c>
      <c r="R232" s="47"/>
      <c r="S232" s="47"/>
      <c r="T232" s="65">
        <f>R232+S232</f>
        <v>0</v>
      </c>
      <c r="U232" s="22"/>
      <c r="V232" s="23"/>
      <c r="W232" s="24">
        <f>U232+V232</f>
        <v>0</v>
      </c>
      <c r="X232" s="35">
        <f t="shared" si="125"/>
        <v>0</v>
      </c>
      <c r="Y232" s="167">
        <f t="shared" si="125"/>
        <v>0</v>
      </c>
      <c r="Z232" s="81">
        <f>E232+H232+K232+N232+Q232+T232+W232</f>
        <v>0</v>
      </c>
    </row>
    <row r="233" spans="1:26" ht="13.5" thickBot="1" x14ac:dyDescent="0.25">
      <c r="A233" s="35" t="s">
        <v>318</v>
      </c>
      <c r="B233" s="36">
        <v>4340</v>
      </c>
      <c r="C233" s="22"/>
      <c r="D233" s="23"/>
      <c r="E233" s="24">
        <f>C233+D233</f>
        <v>0</v>
      </c>
      <c r="F233" s="47"/>
      <c r="G233" s="47"/>
      <c r="H233" s="65">
        <f>F233+G233</f>
        <v>0</v>
      </c>
      <c r="I233" s="22"/>
      <c r="J233" s="23"/>
      <c r="K233" s="24">
        <f>I233+J233</f>
        <v>0</v>
      </c>
      <c r="N233" s="65">
        <f>L233+M233</f>
        <v>0</v>
      </c>
      <c r="O233" s="22"/>
      <c r="P233" s="23"/>
      <c r="Q233" s="24">
        <f>O233+P233</f>
        <v>0</v>
      </c>
      <c r="R233" s="47"/>
      <c r="S233" s="47"/>
      <c r="T233" s="65">
        <f>R233+S233</f>
        <v>0</v>
      </c>
      <c r="U233" s="22"/>
      <c r="V233" s="23"/>
      <c r="W233" s="24">
        <f>U233+V233</f>
        <v>0</v>
      </c>
      <c r="X233" s="35">
        <f t="shared" si="125"/>
        <v>0</v>
      </c>
      <c r="Y233" s="167">
        <f t="shared" si="125"/>
        <v>0</v>
      </c>
      <c r="Z233" s="81">
        <f>E233+H233+K233+N233+Q233+T233+W233</f>
        <v>0</v>
      </c>
    </row>
    <row r="234" spans="1:26" ht="13.5" thickBot="1" x14ac:dyDescent="0.25">
      <c r="A234" s="31" t="s">
        <v>162</v>
      </c>
      <c r="B234" s="14"/>
      <c r="C234" s="33">
        <f>SUBTOTAL(9,C229:C233)</f>
        <v>153</v>
      </c>
      <c r="D234" s="33">
        <f t="shared" ref="D234:W234" si="126">SUBTOTAL(9,D229:D233)</f>
        <v>40</v>
      </c>
      <c r="E234" s="34">
        <f t="shared" si="126"/>
        <v>193</v>
      </c>
      <c r="F234" s="33">
        <f t="shared" si="126"/>
        <v>48</v>
      </c>
      <c r="G234" s="33">
        <f t="shared" si="126"/>
        <v>9</v>
      </c>
      <c r="H234" s="34">
        <f t="shared" si="126"/>
        <v>57</v>
      </c>
      <c r="I234" s="33">
        <f t="shared" si="126"/>
        <v>0</v>
      </c>
      <c r="J234" s="33">
        <f t="shared" si="126"/>
        <v>0</v>
      </c>
      <c r="K234" s="34">
        <f t="shared" si="126"/>
        <v>0</v>
      </c>
      <c r="L234" s="33">
        <f t="shared" si="126"/>
        <v>2</v>
      </c>
      <c r="M234" s="33">
        <f t="shared" si="126"/>
        <v>7</v>
      </c>
      <c r="N234" s="34">
        <f t="shared" si="126"/>
        <v>9</v>
      </c>
      <c r="O234" s="33">
        <f t="shared" si="126"/>
        <v>7</v>
      </c>
      <c r="P234" s="33">
        <f t="shared" si="126"/>
        <v>0</v>
      </c>
      <c r="Q234" s="34">
        <f t="shared" si="126"/>
        <v>7</v>
      </c>
      <c r="R234" s="33">
        <f t="shared" si="126"/>
        <v>1</v>
      </c>
      <c r="S234" s="33">
        <f t="shared" si="126"/>
        <v>0</v>
      </c>
      <c r="T234" s="34">
        <f t="shared" si="126"/>
        <v>1</v>
      </c>
      <c r="U234" s="33">
        <f t="shared" si="126"/>
        <v>15</v>
      </c>
      <c r="V234" s="33">
        <f t="shared" si="126"/>
        <v>1</v>
      </c>
      <c r="W234" s="34">
        <f t="shared" si="126"/>
        <v>16</v>
      </c>
      <c r="X234" s="33">
        <f t="shared" si="125"/>
        <v>226</v>
      </c>
      <c r="Y234" s="33">
        <f t="shared" si="125"/>
        <v>57</v>
      </c>
      <c r="Z234" s="34">
        <f>SUBTOTAL(9,Z229:Z233)</f>
        <v>283</v>
      </c>
    </row>
    <row r="235" spans="1:26" ht="13.5" thickBot="1" x14ac:dyDescent="0.25">
      <c r="E235" s="180" t="str">
        <f>IF(C235+D235=0," ",C235+D235)</f>
        <v xml:space="preserve"> </v>
      </c>
      <c r="H235" s="35" t="str">
        <f>IF(F235+G235=0," ",F235+G235)</f>
        <v xml:space="preserve"> </v>
      </c>
      <c r="K235" s="180" t="str">
        <f>IF(I235+J235=0," ",I235+J235)</f>
        <v xml:space="preserve"> </v>
      </c>
      <c r="N235" s="35" t="str">
        <f>IF(L235+M235=0," ",L235+M235)</f>
        <v xml:space="preserve"> </v>
      </c>
      <c r="Q235" s="180" t="str">
        <f>IF(O235+P235=0," ",O235+P235)</f>
        <v xml:space="preserve"> </v>
      </c>
      <c r="T235" s="35" t="str">
        <f>IF(R235+S235=0," ",R235+S235)</f>
        <v xml:space="preserve"> </v>
      </c>
      <c r="W235" s="180" t="str">
        <f>IF(U235+V235=0," ",U235+V235)</f>
        <v xml:space="preserve"> </v>
      </c>
    </row>
    <row r="236" spans="1:26" s="75" customFormat="1" x14ac:dyDescent="0.2">
      <c r="A236" s="112" t="s">
        <v>163</v>
      </c>
      <c r="B236" s="67">
        <v>4400</v>
      </c>
      <c r="C236" s="112"/>
      <c r="D236" s="113"/>
      <c r="E236" s="29">
        <f>C236+D236</f>
        <v>0</v>
      </c>
      <c r="F236" s="113"/>
      <c r="G236" s="113"/>
      <c r="H236" s="113">
        <f>F236+G236</f>
        <v>0</v>
      </c>
      <c r="I236" s="112"/>
      <c r="J236" s="113"/>
      <c r="K236" s="29">
        <f>I236+J236</f>
        <v>0</v>
      </c>
      <c r="L236" s="112"/>
      <c r="M236" s="113"/>
      <c r="N236" s="113">
        <f>L236+M236</f>
        <v>0</v>
      </c>
      <c r="O236" s="112"/>
      <c r="P236" s="113"/>
      <c r="Q236" s="29">
        <f>O236+P236</f>
        <v>0</v>
      </c>
      <c r="R236" s="113"/>
      <c r="S236" s="113"/>
      <c r="T236" s="113">
        <f>R236+S236</f>
        <v>0</v>
      </c>
      <c r="U236" s="112"/>
      <c r="V236" s="113"/>
      <c r="W236" s="29">
        <f>U236+V236</f>
        <v>0</v>
      </c>
      <c r="X236" s="113">
        <f t="shared" ref="X236:Z237" si="127">C236+F236+I236+L236+O236+R236+U236</f>
        <v>0</v>
      </c>
      <c r="Y236" s="114">
        <f t="shared" si="127"/>
        <v>0</v>
      </c>
      <c r="Z236" s="115">
        <f t="shared" si="127"/>
        <v>0</v>
      </c>
    </row>
    <row r="237" spans="1:26" s="75" customFormat="1" ht="13.5" thickBot="1" x14ac:dyDescent="0.25">
      <c r="A237" s="50" t="s">
        <v>163</v>
      </c>
      <c r="B237" s="106">
        <v>4800</v>
      </c>
      <c r="C237" s="50"/>
      <c r="D237" s="51">
        <v>1</v>
      </c>
      <c r="E237" s="52">
        <v>1</v>
      </c>
      <c r="F237" s="51"/>
      <c r="G237" s="51"/>
      <c r="H237" s="51"/>
      <c r="I237" s="50"/>
      <c r="J237" s="51"/>
      <c r="K237" s="52"/>
      <c r="L237" s="50"/>
      <c r="M237" s="51"/>
      <c r="N237" s="51"/>
      <c r="O237" s="50"/>
      <c r="P237" s="51"/>
      <c r="Q237" s="52"/>
      <c r="R237" s="51"/>
      <c r="S237" s="51"/>
      <c r="T237" s="51"/>
      <c r="U237" s="50"/>
      <c r="V237" s="51"/>
      <c r="W237" s="52"/>
      <c r="X237" s="51">
        <f t="shared" si="127"/>
        <v>0</v>
      </c>
      <c r="Y237" s="116">
        <f t="shared" si="127"/>
        <v>1</v>
      </c>
      <c r="Z237" s="117">
        <f t="shared" si="127"/>
        <v>1</v>
      </c>
    </row>
    <row r="239" spans="1:26" x14ac:dyDescent="0.2">
      <c r="A239" s="65" t="s">
        <v>164</v>
      </c>
      <c r="B239" s="36">
        <v>4010</v>
      </c>
      <c r="C239" s="22">
        <v>9</v>
      </c>
      <c r="D239" s="23">
        <v>2</v>
      </c>
      <c r="E239" s="24">
        <v>11</v>
      </c>
      <c r="F239" s="47">
        <v>2</v>
      </c>
      <c r="G239" s="47">
        <v>1</v>
      </c>
      <c r="H239" s="65">
        <v>3</v>
      </c>
      <c r="I239" s="22"/>
      <c r="J239" s="23"/>
      <c r="K239" s="24"/>
      <c r="N239" s="65"/>
      <c r="O239" s="22"/>
      <c r="P239" s="23"/>
      <c r="Q239" s="24"/>
      <c r="R239" s="47"/>
      <c r="S239" s="47"/>
      <c r="T239" s="65"/>
      <c r="U239" s="22">
        <v>1</v>
      </c>
      <c r="V239" s="23">
        <v>2</v>
      </c>
      <c r="W239" s="24">
        <v>3</v>
      </c>
      <c r="X239" s="35">
        <f t="shared" ref="X239:Z240" si="128">C239+F239+I239+L239+O239+R239+U239</f>
        <v>12</v>
      </c>
      <c r="Y239" s="167">
        <f t="shared" si="128"/>
        <v>5</v>
      </c>
      <c r="Z239" s="81">
        <f t="shared" si="128"/>
        <v>17</v>
      </c>
    </row>
    <row r="240" spans="1:26" ht="13.5" thickBot="1" x14ac:dyDescent="0.25">
      <c r="A240" s="65" t="s">
        <v>319</v>
      </c>
      <c r="B240" s="36">
        <v>4220</v>
      </c>
      <c r="C240" s="22">
        <v>2</v>
      </c>
      <c r="D240" s="23">
        <v>5</v>
      </c>
      <c r="E240" s="24">
        <v>7</v>
      </c>
      <c r="F240" s="47">
        <v>1</v>
      </c>
      <c r="G240" s="47"/>
      <c r="H240" s="65">
        <v>1</v>
      </c>
      <c r="I240" s="22"/>
      <c r="J240" s="23"/>
      <c r="K240" s="24"/>
      <c r="N240" s="65"/>
      <c r="O240" s="22"/>
      <c r="P240" s="23"/>
      <c r="Q240" s="24"/>
      <c r="R240" s="47"/>
      <c r="S240" s="47"/>
      <c r="T240" s="65"/>
      <c r="U240" s="22">
        <v>1</v>
      </c>
      <c r="V240" s="23">
        <v>1</v>
      </c>
      <c r="W240" s="24">
        <v>2</v>
      </c>
      <c r="X240" s="35">
        <f t="shared" si="128"/>
        <v>4</v>
      </c>
      <c r="Y240" s="167">
        <f t="shared" si="128"/>
        <v>6</v>
      </c>
      <c r="Z240" s="81">
        <f t="shared" si="128"/>
        <v>10</v>
      </c>
    </row>
    <row r="241" spans="1:26" ht="13.5" thickBot="1" x14ac:dyDescent="0.25">
      <c r="A241" s="118" t="s">
        <v>153</v>
      </c>
      <c r="B241" s="119"/>
      <c r="C241" s="120">
        <f>SUBTOTAL(9,C224:C240)</f>
        <v>1005</v>
      </c>
      <c r="D241" s="121">
        <f t="shared" ref="D241:W241" si="129">SUBTOTAL(9,D224:D240)</f>
        <v>154</v>
      </c>
      <c r="E241" s="121">
        <f t="shared" si="129"/>
        <v>1159</v>
      </c>
      <c r="F241" s="120">
        <f t="shared" si="129"/>
        <v>86</v>
      </c>
      <c r="G241" s="121">
        <f t="shared" si="129"/>
        <v>12</v>
      </c>
      <c r="H241" s="121">
        <f t="shared" si="129"/>
        <v>98</v>
      </c>
      <c r="I241" s="120">
        <f t="shared" si="129"/>
        <v>2</v>
      </c>
      <c r="J241" s="121">
        <f t="shared" si="129"/>
        <v>0</v>
      </c>
      <c r="K241" s="121">
        <f t="shared" si="129"/>
        <v>2</v>
      </c>
      <c r="L241" s="120">
        <f t="shared" si="129"/>
        <v>20</v>
      </c>
      <c r="M241" s="121">
        <f t="shared" si="129"/>
        <v>10</v>
      </c>
      <c r="N241" s="121">
        <f t="shared" si="129"/>
        <v>30</v>
      </c>
      <c r="O241" s="120">
        <f t="shared" si="129"/>
        <v>18</v>
      </c>
      <c r="P241" s="121">
        <f t="shared" si="129"/>
        <v>3</v>
      </c>
      <c r="Q241" s="121">
        <f t="shared" si="129"/>
        <v>21</v>
      </c>
      <c r="R241" s="120">
        <f t="shared" si="129"/>
        <v>4</v>
      </c>
      <c r="S241" s="121">
        <f t="shared" si="129"/>
        <v>0</v>
      </c>
      <c r="T241" s="121">
        <f t="shared" si="129"/>
        <v>4</v>
      </c>
      <c r="U241" s="120">
        <f t="shared" si="129"/>
        <v>72</v>
      </c>
      <c r="V241" s="121">
        <f t="shared" si="129"/>
        <v>8</v>
      </c>
      <c r="W241" s="121">
        <f t="shared" si="129"/>
        <v>80</v>
      </c>
      <c r="X241" s="120">
        <f>C241+F241+I241+L241+O241+R241+U241</f>
        <v>1207</v>
      </c>
      <c r="Y241" s="121">
        <f>D241+G241+J241+M241+P241+S241+V241</f>
        <v>187</v>
      </c>
      <c r="Z241" s="122">
        <f>SUBTOTAL(9,Z223:Z240)</f>
        <v>1394</v>
      </c>
    </row>
    <row r="242" spans="1:26" ht="13.5" thickBot="1" x14ac:dyDescent="0.25">
      <c r="E242" s="180" t="str">
        <f>IF(C242+D242=0," ",C242+D242)</f>
        <v xml:space="preserve"> </v>
      </c>
      <c r="H242" s="35" t="str">
        <f>IF(F242+G242=0," ",F242+G242)</f>
        <v xml:space="preserve"> </v>
      </c>
      <c r="K242" s="180" t="str">
        <f>IF(I242+J242=0," ",I242+J242)</f>
        <v xml:space="preserve"> </v>
      </c>
      <c r="N242" s="35" t="str">
        <f>IF(L242+M242=0," ",L242+M242)</f>
        <v xml:space="preserve"> </v>
      </c>
      <c r="Q242" s="180" t="str">
        <f>IF(O242+P242=0," ",O242+P242)</f>
        <v xml:space="preserve"> </v>
      </c>
      <c r="T242" s="35" t="str">
        <f>IF(R242+S242=0," ",R242+S242)</f>
        <v xml:space="preserve"> </v>
      </c>
      <c r="W242" s="180" t="str">
        <f>IF(U242+V242=0," ",U242+V242)</f>
        <v xml:space="preserve"> </v>
      </c>
    </row>
    <row r="243" spans="1:26" ht="13.5" thickBot="1" x14ac:dyDescent="0.25">
      <c r="A243" s="118" t="s">
        <v>165</v>
      </c>
      <c r="B243" s="119"/>
      <c r="C243" s="118"/>
      <c r="D243" s="211"/>
      <c r="E243" s="212" t="str">
        <f>IF(C243+D243=0," ",C243+D243)</f>
        <v xml:space="preserve"> </v>
      </c>
      <c r="F243" s="211"/>
      <c r="G243" s="211"/>
      <c r="H243" s="211" t="str">
        <f>IF(F243+G243=0," ",F243+G243)</f>
        <v xml:space="preserve"> </v>
      </c>
      <c r="I243" s="118"/>
      <c r="J243" s="211"/>
      <c r="K243" s="212" t="str">
        <f>IF(I243+J243=0," ",I243+J243)</f>
        <v xml:space="preserve"> </v>
      </c>
      <c r="L243" s="118"/>
      <c r="M243" s="211"/>
      <c r="N243" s="211" t="str">
        <f>IF(L243+M243=0," ",L243+M243)</f>
        <v xml:space="preserve"> </v>
      </c>
      <c r="O243" s="118"/>
      <c r="P243" s="211"/>
      <c r="Q243" s="212" t="str">
        <f>IF(O243+P243=0," ",O243+P243)</f>
        <v xml:space="preserve"> </v>
      </c>
      <c r="R243" s="211"/>
      <c r="S243" s="211"/>
      <c r="T243" s="211" t="str">
        <f>IF(R243+S243=0," ",R243+S243)</f>
        <v xml:space="preserve"> </v>
      </c>
      <c r="U243" s="118"/>
      <c r="V243" s="211"/>
      <c r="W243" s="212" t="str">
        <f>IF(U243+V243=0," ",U243+V243)</f>
        <v xml:space="preserve"> </v>
      </c>
      <c r="X243" s="211"/>
      <c r="Y243" s="121"/>
      <c r="Z243" s="122"/>
    </row>
    <row r="244" spans="1:26" x14ac:dyDescent="0.2">
      <c r="E244" s="180" t="str">
        <f>IF(C244+D244=0," ",C244+D244)</f>
        <v xml:space="preserve"> </v>
      </c>
      <c r="H244" s="35" t="str">
        <f>IF(F244+G244=0," ",F244+G244)</f>
        <v xml:space="preserve"> </v>
      </c>
      <c r="K244" s="180" t="str">
        <f>IF(I244+J244=0," ",I244+J244)</f>
        <v xml:space="preserve"> </v>
      </c>
      <c r="N244" s="35" t="str">
        <f>IF(L244+M244=0," ",L244+M244)</f>
        <v xml:space="preserve"> </v>
      </c>
      <c r="Q244" s="180" t="str">
        <f>IF(O244+P244=0," ",O244+P244)</f>
        <v xml:space="preserve"> </v>
      </c>
      <c r="T244" s="35" t="str">
        <f>IF(R244+S244=0," ",R244+S244)</f>
        <v xml:space="preserve"> </v>
      </c>
      <c r="W244" s="180" t="str">
        <f>IF(U244+V244=0," ",U244+V244)</f>
        <v xml:space="preserve"> </v>
      </c>
    </row>
    <row r="245" spans="1:26" x14ac:dyDescent="0.2">
      <c r="A245" s="35" t="s">
        <v>166</v>
      </c>
      <c r="B245" s="36">
        <v>5020</v>
      </c>
      <c r="C245" s="22">
        <v>7</v>
      </c>
      <c r="D245" s="23">
        <v>88</v>
      </c>
      <c r="E245" s="24">
        <v>95</v>
      </c>
      <c r="F245" s="47">
        <v>1</v>
      </c>
      <c r="G245" s="47">
        <v>3</v>
      </c>
      <c r="H245" s="65">
        <v>4</v>
      </c>
      <c r="I245" s="22"/>
      <c r="J245" s="23"/>
      <c r="K245" s="24"/>
      <c r="M245" s="35">
        <v>10</v>
      </c>
      <c r="N245" s="65">
        <v>10</v>
      </c>
      <c r="O245" s="22"/>
      <c r="P245" s="23">
        <v>2</v>
      </c>
      <c r="Q245" s="24">
        <v>2</v>
      </c>
      <c r="R245" s="47">
        <v>1</v>
      </c>
      <c r="S245" s="47">
        <v>4</v>
      </c>
      <c r="T245" s="65">
        <v>5</v>
      </c>
      <c r="U245" s="22">
        <v>1</v>
      </c>
      <c r="V245" s="23">
        <v>10</v>
      </c>
      <c r="W245" s="24">
        <v>11</v>
      </c>
      <c r="X245" s="35">
        <f t="shared" ref="X245:Z247" si="130">C245+F245+I245+L245+O245+R245+U245</f>
        <v>10</v>
      </c>
      <c r="Y245" s="167">
        <f t="shared" si="130"/>
        <v>117</v>
      </c>
      <c r="Z245" s="81">
        <f t="shared" si="130"/>
        <v>127</v>
      </c>
    </row>
    <row r="246" spans="1:26" x14ac:dyDescent="0.2">
      <c r="A246" s="35" t="s">
        <v>167</v>
      </c>
      <c r="B246" s="36">
        <v>5070</v>
      </c>
      <c r="C246" s="22">
        <v>7</v>
      </c>
      <c r="D246" s="23">
        <v>75</v>
      </c>
      <c r="E246" s="24">
        <v>82</v>
      </c>
      <c r="F246" s="47">
        <v>6</v>
      </c>
      <c r="G246" s="47">
        <v>7</v>
      </c>
      <c r="H246" s="65">
        <v>13</v>
      </c>
      <c r="I246" s="22"/>
      <c r="J246" s="23"/>
      <c r="K246" s="24"/>
      <c r="L246" s="20">
        <v>4</v>
      </c>
      <c r="M246" s="35">
        <v>4</v>
      </c>
      <c r="N246" s="65">
        <v>8</v>
      </c>
      <c r="O246" s="22"/>
      <c r="P246" s="23"/>
      <c r="Q246" s="24"/>
      <c r="R246" s="47">
        <v>1</v>
      </c>
      <c r="S246" s="47"/>
      <c r="T246" s="65">
        <v>1</v>
      </c>
      <c r="U246" s="22">
        <v>2</v>
      </c>
      <c r="V246" s="23">
        <v>7</v>
      </c>
      <c r="W246" s="24">
        <v>9</v>
      </c>
      <c r="X246" s="35">
        <f t="shared" si="130"/>
        <v>20</v>
      </c>
      <c r="Y246" s="167">
        <f t="shared" si="130"/>
        <v>93</v>
      </c>
      <c r="Z246" s="81">
        <f t="shared" si="130"/>
        <v>113</v>
      </c>
    </row>
    <row r="247" spans="1:26" ht="13.5" thickBot="1" x14ac:dyDescent="0.25">
      <c r="A247" s="35" t="s">
        <v>170</v>
      </c>
      <c r="B247" s="36">
        <v>5120</v>
      </c>
      <c r="C247" s="22">
        <v>3</v>
      </c>
      <c r="D247" s="23">
        <v>55</v>
      </c>
      <c r="E247" s="24">
        <v>58</v>
      </c>
      <c r="F247" s="47">
        <v>5</v>
      </c>
      <c r="G247" s="47">
        <v>7</v>
      </c>
      <c r="H247" s="65">
        <v>12</v>
      </c>
      <c r="I247" s="22"/>
      <c r="J247" s="23"/>
      <c r="K247" s="24"/>
      <c r="M247" s="35">
        <v>8</v>
      </c>
      <c r="N247" s="65">
        <v>8</v>
      </c>
      <c r="O247" s="22"/>
      <c r="P247" s="23"/>
      <c r="Q247" s="52"/>
      <c r="R247" s="47">
        <v>1</v>
      </c>
      <c r="S247" s="47">
        <v>1</v>
      </c>
      <c r="T247" s="65">
        <v>2</v>
      </c>
      <c r="U247" s="22"/>
      <c r="V247" s="23">
        <v>6</v>
      </c>
      <c r="W247" s="52">
        <v>6</v>
      </c>
      <c r="X247" s="35">
        <f t="shared" si="130"/>
        <v>9</v>
      </c>
      <c r="Y247" s="167">
        <f t="shared" si="130"/>
        <v>77</v>
      </c>
      <c r="Z247" s="81">
        <f t="shared" si="130"/>
        <v>86</v>
      </c>
    </row>
    <row r="248" spans="1:26" ht="13.5" thickBot="1" x14ac:dyDescent="0.25">
      <c r="A248" s="31" t="s">
        <v>168</v>
      </c>
      <c r="B248" s="14"/>
      <c r="C248" s="31">
        <f>SUBTOTAL(9,C245:C247)</f>
        <v>17</v>
      </c>
      <c r="D248" s="13">
        <f t="shared" ref="D248:W248" si="131">SUBTOTAL(9,D245:D247)</f>
        <v>218</v>
      </c>
      <c r="E248" s="32">
        <f t="shared" si="131"/>
        <v>235</v>
      </c>
      <c r="F248" s="13">
        <f t="shared" si="131"/>
        <v>12</v>
      </c>
      <c r="G248" s="13">
        <f t="shared" si="131"/>
        <v>17</v>
      </c>
      <c r="H248" s="32">
        <f t="shared" si="131"/>
        <v>29</v>
      </c>
      <c r="I248" s="31">
        <f t="shared" si="131"/>
        <v>0</v>
      </c>
      <c r="J248" s="13">
        <f t="shared" si="131"/>
        <v>0</v>
      </c>
      <c r="K248" s="32">
        <f t="shared" si="131"/>
        <v>0</v>
      </c>
      <c r="L248" s="31">
        <f t="shared" si="131"/>
        <v>4</v>
      </c>
      <c r="M248" s="13">
        <f t="shared" si="131"/>
        <v>22</v>
      </c>
      <c r="N248" s="32">
        <f t="shared" si="131"/>
        <v>26</v>
      </c>
      <c r="O248" s="31">
        <f t="shared" si="131"/>
        <v>0</v>
      </c>
      <c r="P248" s="13">
        <f t="shared" si="131"/>
        <v>2</v>
      </c>
      <c r="Q248" s="32">
        <f t="shared" si="131"/>
        <v>2</v>
      </c>
      <c r="R248" s="13">
        <f t="shared" si="131"/>
        <v>3</v>
      </c>
      <c r="S248" s="13">
        <f t="shared" si="131"/>
        <v>5</v>
      </c>
      <c r="T248" s="32">
        <f t="shared" si="131"/>
        <v>8</v>
      </c>
      <c r="U248" s="31">
        <f t="shared" si="131"/>
        <v>3</v>
      </c>
      <c r="V248" s="13">
        <f t="shared" si="131"/>
        <v>23</v>
      </c>
      <c r="W248" s="32">
        <f t="shared" si="131"/>
        <v>26</v>
      </c>
      <c r="X248" s="13">
        <f>C248+F248+I248+L248+O248+R248+U248</f>
        <v>39</v>
      </c>
      <c r="Y248" s="33">
        <f>D248+G248+J248+M248+P248+S248+V248</f>
        <v>287</v>
      </c>
      <c r="Z248" s="34">
        <f>SUBTOTAL(9,Z245:Z247)</f>
        <v>326</v>
      </c>
    </row>
    <row r="249" spans="1:26" ht="13.5" thickBot="1" x14ac:dyDescent="0.25">
      <c r="E249" s="180" t="str">
        <f>IF(C249+D249=0," ",C249+D249)</f>
        <v xml:space="preserve"> </v>
      </c>
      <c r="H249" s="35" t="str">
        <f>IF(F249+G249=0," ",F249+G249)</f>
        <v xml:space="preserve"> </v>
      </c>
      <c r="K249" s="180" t="str">
        <f>IF(I249+J249=0," ",I249+J249)</f>
        <v xml:space="preserve"> </v>
      </c>
      <c r="N249" s="35" t="str">
        <f>IF(L249+M249=0," ",L249+M249)</f>
        <v xml:space="preserve"> </v>
      </c>
      <c r="Q249" s="180" t="str">
        <f>IF(O249+P249=0," ",O249+P249)</f>
        <v xml:space="preserve"> </v>
      </c>
      <c r="T249" s="35" t="str">
        <f>IF(R249+S249=0," ",R249+S249)</f>
        <v xml:space="preserve"> </v>
      </c>
      <c r="W249" s="180" t="str">
        <f>IF(U249+V249=0," ",U249+V249)</f>
        <v xml:space="preserve"> </v>
      </c>
    </row>
    <row r="250" spans="1:26" ht="13.5" thickBot="1" x14ac:dyDescent="0.25">
      <c r="A250" s="31" t="s">
        <v>169</v>
      </c>
      <c r="B250" s="14">
        <v>5140</v>
      </c>
      <c r="C250" s="53">
        <v>10</v>
      </c>
      <c r="D250" s="54">
        <v>81</v>
      </c>
      <c r="E250" s="32">
        <v>91</v>
      </c>
      <c r="F250" s="54"/>
      <c r="G250" s="54">
        <v>5</v>
      </c>
      <c r="H250" s="13">
        <v>5</v>
      </c>
      <c r="I250" s="53"/>
      <c r="J250" s="54"/>
      <c r="K250" s="32"/>
      <c r="L250" s="31">
        <v>2</v>
      </c>
      <c r="M250" s="13">
        <v>12</v>
      </c>
      <c r="N250" s="13">
        <v>14</v>
      </c>
      <c r="O250" s="53"/>
      <c r="P250" s="54">
        <v>1</v>
      </c>
      <c r="Q250" s="32">
        <v>1</v>
      </c>
      <c r="R250" s="54"/>
      <c r="S250" s="54">
        <v>4</v>
      </c>
      <c r="T250" s="13">
        <v>4</v>
      </c>
      <c r="U250" s="53">
        <v>3</v>
      </c>
      <c r="V250" s="54">
        <v>8</v>
      </c>
      <c r="W250" s="32">
        <v>11</v>
      </c>
      <c r="X250" s="13">
        <f>C250+F250+I250+L250+O250+R250+U250</f>
        <v>15</v>
      </c>
      <c r="Y250" s="33">
        <f>D250+G250+J250+M250+P250+S250+V250</f>
        <v>111</v>
      </c>
      <c r="Z250" s="34">
        <f>E250+H250+K250+N250+Q250+T250+W250</f>
        <v>126</v>
      </c>
    </row>
    <row r="251" spans="1:26" x14ac:dyDescent="0.2">
      <c r="E251" s="180" t="str">
        <f>IF(C251+D251=0," ",C251+D251)</f>
        <v xml:space="preserve"> </v>
      </c>
      <c r="H251" s="35" t="str">
        <f>IF(F251+G251=0," ",F251+G251)</f>
        <v xml:space="preserve"> </v>
      </c>
      <c r="K251" s="180" t="str">
        <f>IF(I251+J251=0," ",I251+J251)</f>
        <v xml:space="preserve"> </v>
      </c>
      <c r="N251" s="35" t="str">
        <f>IF(L251+M251=0," ",L251+M251)</f>
        <v xml:space="preserve"> </v>
      </c>
      <c r="Q251" s="180" t="str">
        <f>IF(O251+P251=0," ",O251+P251)</f>
        <v xml:space="preserve"> </v>
      </c>
      <c r="T251" s="35" t="str">
        <f>IF(R251+S251=0," ",R251+S251)</f>
        <v xml:space="preserve"> </v>
      </c>
      <c r="W251" s="180" t="str">
        <f>IF(U251+V251=0," ",U251+V251)</f>
        <v xml:space="preserve"> </v>
      </c>
    </row>
    <row r="252" spans="1:26" x14ac:dyDescent="0.2">
      <c r="A252" s="35" t="s">
        <v>172</v>
      </c>
      <c r="B252" s="36">
        <v>5160</v>
      </c>
      <c r="C252" s="22">
        <v>23</v>
      </c>
      <c r="D252" s="23">
        <v>164</v>
      </c>
      <c r="E252" s="24">
        <v>187</v>
      </c>
      <c r="F252" s="47">
        <v>2</v>
      </c>
      <c r="G252" s="47">
        <v>9</v>
      </c>
      <c r="H252" s="24">
        <v>11</v>
      </c>
      <c r="I252" s="22"/>
      <c r="J252" s="23">
        <v>3</v>
      </c>
      <c r="K252" s="24">
        <v>3</v>
      </c>
      <c r="L252" s="20">
        <v>1</v>
      </c>
      <c r="M252" s="35">
        <v>10</v>
      </c>
      <c r="N252" s="24">
        <v>11</v>
      </c>
      <c r="O252" s="22">
        <v>2</v>
      </c>
      <c r="P252" s="23"/>
      <c r="Q252" s="24">
        <v>2</v>
      </c>
      <c r="R252" s="47"/>
      <c r="S252" s="47">
        <v>3</v>
      </c>
      <c r="T252" s="24">
        <v>3</v>
      </c>
      <c r="U252" s="22">
        <v>1</v>
      </c>
      <c r="V252" s="23">
        <v>14</v>
      </c>
      <c r="W252" s="24">
        <v>15</v>
      </c>
      <c r="X252" s="35">
        <f t="shared" ref="X252:Z253" si="132">C252+F252+I252+L252+O252+R252+U252</f>
        <v>29</v>
      </c>
      <c r="Y252" s="167">
        <f t="shared" si="132"/>
        <v>203</v>
      </c>
      <c r="Z252" s="81">
        <f t="shared" si="132"/>
        <v>232</v>
      </c>
    </row>
    <row r="253" spans="1:26" ht="26.25" thickBot="1" x14ac:dyDescent="0.25">
      <c r="A253" s="205" t="s">
        <v>320</v>
      </c>
      <c r="B253" s="36">
        <v>5161</v>
      </c>
      <c r="C253" s="22"/>
      <c r="D253" s="23"/>
      <c r="E253" s="24">
        <f>C253+D253</f>
        <v>0</v>
      </c>
      <c r="F253" s="47"/>
      <c r="G253" s="47"/>
      <c r="H253" s="24">
        <f>F253+G253</f>
        <v>0</v>
      </c>
      <c r="I253" s="22"/>
      <c r="J253" s="23"/>
      <c r="K253" s="24">
        <f>I253+J253</f>
        <v>0</v>
      </c>
      <c r="N253" s="24">
        <f>L253+M253</f>
        <v>0</v>
      </c>
      <c r="O253" s="22"/>
      <c r="P253" s="23"/>
      <c r="Q253" s="24">
        <f>O253+P253</f>
        <v>0</v>
      </c>
      <c r="R253" s="47"/>
      <c r="S253" s="47"/>
      <c r="T253" s="24">
        <f>R253+S253</f>
        <v>0</v>
      </c>
      <c r="U253" s="22"/>
      <c r="V253" s="23"/>
      <c r="W253" s="24">
        <f>U253+V253</f>
        <v>0</v>
      </c>
      <c r="X253" s="35">
        <f t="shared" si="132"/>
        <v>0</v>
      </c>
      <c r="Y253" s="167">
        <f t="shared" si="132"/>
        <v>0</v>
      </c>
      <c r="Z253" s="81">
        <f t="shared" si="132"/>
        <v>0</v>
      </c>
    </row>
    <row r="254" spans="1:26" ht="13.5" thickBot="1" x14ac:dyDescent="0.25">
      <c r="A254" s="31" t="s">
        <v>173</v>
      </c>
      <c r="B254" s="14"/>
      <c r="C254" s="31">
        <f>SUBTOTAL(9,C252:C253)</f>
        <v>23</v>
      </c>
      <c r="D254" s="13">
        <f t="shared" ref="D254:W254" si="133">SUBTOTAL(9,D252:D253)</f>
        <v>164</v>
      </c>
      <c r="E254" s="32">
        <f t="shared" si="133"/>
        <v>187</v>
      </c>
      <c r="F254" s="13">
        <f t="shared" si="133"/>
        <v>2</v>
      </c>
      <c r="G254" s="13">
        <f t="shared" si="133"/>
        <v>9</v>
      </c>
      <c r="H254" s="32">
        <f t="shared" si="133"/>
        <v>11</v>
      </c>
      <c r="I254" s="31">
        <f t="shared" si="133"/>
        <v>0</v>
      </c>
      <c r="J254" s="13">
        <f t="shared" si="133"/>
        <v>3</v>
      </c>
      <c r="K254" s="32">
        <f t="shared" si="133"/>
        <v>3</v>
      </c>
      <c r="L254" s="31">
        <f t="shared" si="133"/>
        <v>1</v>
      </c>
      <c r="M254" s="13">
        <f t="shared" si="133"/>
        <v>10</v>
      </c>
      <c r="N254" s="32">
        <f t="shared" si="133"/>
        <v>11</v>
      </c>
      <c r="O254" s="31">
        <f t="shared" si="133"/>
        <v>2</v>
      </c>
      <c r="P254" s="13">
        <f t="shared" si="133"/>
        <v>0</v>
      </c>
      <c r="Q254" s="32">
        <f t="shared" si="133"/>
        <v>2</v>
      </c>
      <c r="R254" s="13">
        <f t="shared" si="133"/>
        <v>0</v>
      </c>
      <c r="S254" s="13">
        <f t="shared" si="133"/>
        <v>3</v>
      </c>
      <c r="T254" s="32">
        <f t="shared" si="133"/>
        <v>3</v>
      </c>
      <c r="U254" s="31">
        <f t="shared" si="133"/>
        <v>1</v>
      </c>
      <c r="V254" s="13">
        <f t="shared" si="133"/>
        <v>14</v>
      </c>
      <c r="W254" s="32">
        <f t="shared" si="133"/>
        <v>15</v>
      </c>
      <c r="X254" s="31">
        <f>C254+F254+I254+L254+O254+R254+U254</f>
        <v>29</v>
      </c>
      <c r="Y254" s="33">
        <f>D254+G254+J254+M254+P254+S254+V254</f>
        <v>203</v>
      </c>
      <c r="Z254" s="34">
        <f>SUBTOTAL(9,Z252:Z253)</f>
        <v>232</v>
      </c>
    </row>
    <row r="255" spans="1:26" x14ac:dyDescent="0.2">
      <c r="E255" s="180" t="str">
        <f>IF(C255+D255=0," ",C255+D255)</f>
        <v xml:space="preserve"> </v>
      </c>
      <c r="H255" s="35" t="str">
        <f>IF(F255+G255=0," ",F255+G255)</f>
        <v xml:space="preserve"> </v>
      </c>
      <c r="K255" s="180" t="str">
        <f>IF(I255+J255=0," ",I255+J255)</f>
        <v xml:space="preserve"> </v>
      </c>
      <c r="N255" s="35" t="str">
        <f>IF(L255+M255=0," ",L255+M255)</f>
        <v xml:space="preserve"> </v>
      </c>
      <c r="Q255" s="180" t="str">
        <f>IF(O255+P255=0," ",O255+P255)</f>
        <v xml:space="preserve"> </v>
      </c>
      <c r="T255" s="35" t="str">
        <f>IF(R255+S255=0," ",R255+S255)</f>
        <v xml:space="preserve"> </v>
      </c>
      <c r="W255" s="180" t="str">
        <f>IF(U255+V255=0," ",U255+V255)</f>
        <v xml:space="preserve"> </v>
      </c>
    </row>
    <row r="256" spans="1:26" x14ac:dyDescent="0.2">
      <c r="A256" s="35" t="s">
        <v>174</v>
      </c>
      <c r="B256" s="36">
        <v>5180</v>
      </c>
      <c r="E256" s="24">
        <f>C256+D256</f>
        <v>0</v>
      </c>
      <c r="H256" s="65">
        <f>F256+G256</f>
        <v>0</v>
      </c>
      <c r="K256" s="24">
        <f>I256+J256</f>
        <v>0</v>
      </c>
      <c r="N256" s="65">
        <f>L256+M256</f>
        <v>0</v>
      </c>
      <c r="Q256" s="24">
        <f>O256+P256</f>
        <v>0</v>
      </c>
      <c r="T256" s="65">
        <f>R256+S256</f>
        <v>0</v>
      </c>
      <c r="W256" s="24">
        <f>U256+V256</f>
        <v>0</v>
      </c>
      <c r="X256" s="35">
        <f t="shared" ref="X256:Z258" si="134">C256+F256+I256+L256+O256+R256+U256</f>
        <v>0</v>
      </c>
      <c r="Y256" s="167">
        <f t="shared" si="134"/>
        <v>0</v>
      </c>
      <c r="Z256" s="81">
        <f t="shared" si="134"/>
        <v>0</v>
      </c>
    </row>
    <row r="257" spans="1:27" ht="13.5" thickBot="1" x14ac:dyDescent="0.25">
      <c r="A257" s="35" t="s">
        <v>175</v>
      </c>
      <c r="B257" s="36">
        <v>5185</v>
      </c>
      <c r="C257" s="20">
        <v>4</v>
      </c>
      <c r="D257" s="25">
        <v>13</v>
      </c>
      <c r="E257" s="24">
        <v>17</v>
      </c>
      <c r="F257" s="35">
        <v>1</v>
      </c>
      <c r="H257" s="65">
        <v>1</v>
      </c>
      <c r="K257" s="24"/>
      <c r="N257" s="65"/>
      <c r="Q257" s="24"/>
      <c r="S257" s="35">
        <v>1</v>
      </c>
      <c r="T257" s="65">
        <v>1</v>
      </c>
      <c r="V257" s="25">
        <v>2</v>
      </c>
      <c r="W257" s="24">
        <v>2</v>
      </c>
      <c r="X257" s="35">
        <f t="shared" si="134"/>
        <v>5</v>
      </c>
      <c r="Y257" s="167">
        <f t="shared" si="134"/>
        <v>16</v>
      </c>
      <c r="Z257" s="81">
        <f t="shared" si="134"/>
        <v>21</v>
      </c>
    </row>
    <row r="258" spans="1:27" ht="13.5" thickBot="1" x14ac:dyDescent="0.25">
      <c r="A258" s="31" t="s">
        <v>176</v>
      </c>
      <c r="B258" s="14"/>
      <c r="C258" s="72">
        <f t="shared" ref="C258:V258" si="135">SUBTOTAL(9,C256:C257)</f>
        <v>4</v>
      </c>
      <c r="D258" s="73">
        <f t="shared" si="135"/>
        <v>13</v>
      </c>
      <c r="E258" s="74">
        <f t="shared" si="135"/>
        <v>17</v>
      </c>
      <c r="F258" s="73">
        <f t="shared" si="135"/>
        <v>1</v>
      </c>
      <c r="G258" s="73">
        <f t="shared" si="135"/>
        <v>0</v>
      </c>
      <c r="H258" s="73">
        <f t="shared" si="135"/>
        <v>1</v>
      </c>
      <c r="I258" s="72">
        <f t="shared" si="135"/>
        <v>0</v>
      </c>
      <c r="J258" s="73">
        <f t="shared" si="135"/>
        <v>0</v>
      </c>
      <c r="K258" s="73">
        <f t="shared" si="135"/>
        <v>0</v>
      </c>
      <c r="L258" s="72">
        <f t="shared" si="135"/>
        <v>0</v>
      </c>
      <c r="M258" s="73">
        <f t="shared" si="135"/>
        <v>0</v>
      </c>
      <c r="N258" s="73">
        <f t="shared" si="135"/>
        <v>0</v>
      </c>
      <c r="O258" s="72">
        <f t="shared" si="135"/>
        <v>0</v>
      </c>
      <c r="P258" s="73">
        <f t="shared" si="135"/>
        <v>0</v>
      </c>
      <c r="Q258" s="74">
        <f t="shared" si="135"/>
        <v>0</v>
      </c>
      <c r="R258" s="73">
        <f t="shared" si="135"/>
        <v>0</v>
      </c>
      <c r="S258" s="73">
        <f t="shared" si="135"/>
        <v>1</v>
      </c>
      <c r="T258" s="73">
        <f t="shared" si="135"/>
        <v>1</v>
      </c>
      <c r="U258" s="72">
        <f t="shared" si="135"/>
        <v>0</v>
      </c>
      <c r="V258" s="73">
        <f t="shared" si="135"/>
        <v>2</v>
      </c>
      <c r="W258" s="74">
        <f>U258+V258</f>
        <v>2</v>
      </c>
      <c r="X258" s="13">
        <f t="shared" si="134"/>
        <v>5</v>
      </c>
      <c r="Y258" s="33">
        <f t="shared" si="134"/>
        <v>16</v>
      </c>
      <c r="Z258" s="34">
        <f>SUBTOTAL(9,Z256:Z257)</f>
        <v>21</v>
      </c>
    </row>
    <row r="259" spans="1:27" ht="13.5" thickBot="1" x14ac:dyDescent="0.25">
      <c r="A259" s="26"/>
      <c r="B259" s="21"/>
      <c r="C259" s="27"/>
      <c r="D259" s="26"/>
      <c r="E259" s="24" t="str">
        <f>IF(C259+D259=0," ",C259+D259)</f>
        <v xml:space="preserve"> </v>
      </c>
      <c r="F259" s="26"/>
      <c r="G259" s="26"/>
      <c r="H259" s="26" t="str">
        <f>IF(F259+G259=0," ",F259+G259)</f>
        <v xml:space="preserve"> </v>
      </c>
      <c r="I259" s="27"/>
      <c r="J259" s="26"/>
      <c r="K259" s="24" t="str">
        <f>IF(I259+J259=0," ",I259+J259)</f>
        <v xml:space="preserve"> </v>
      </c>
      <c r="L259" s="27"/>
      <c r="M259" s="26"/>
      <c r="N259" s="26" t="str">
        <f>IF(L259+M259=0," ",L259+M259)</f>
        <v xml:space="preserve"> </v>
      </c>
      <c r="O259" s="27"/>
      <c r="P259" s="26"/>
      <c r="Q259" s="24" t="str">
        <f>IF(O259+P259=0," ",O259+P259)</f>
        <v xml:space="preserve"> </v>
      </c>
      <c r="R259" s="26"/>
      <c r="S259" s="26"/>
      <c r="T259" s="26" t="str">
        <f>IF(R259+S259=0," ",R259+S259)</f>
        <v xml:space="preserve"> </v>
      </c>
      <c r="U259" s="27"/>
      <c r="V259" s="26"/>
      <c r="W259" s="24" t="str">
        <f>IF(U259+V259=0," ",U259+V259)</f>
        <v xml:space="preserve"> </v>
      </c>
      <c r="X259" s="26"/>
      <c r="Y259" s="107"/>
      <c r="Z259" s="81"/>
    </row>
    <row r="260" spans="1:27" ht="13.5" thickBot="1" x14ac:dyDescent="0.25">
      <c r="A260" s="31" t="s">
        <v>177</v>
      </c>
      <c r="B260" s="93">
        <v>5040</v>
      </c>
      <c r="C260" s="53">
        <v>1</v>
      </c>
      <c r="D260" s="54">
        <v>16</v>
      </c>
      <c r="E260" s="32">
        <v>17</v>
      </c>
      <c r="F260" s="54"/>
      <c r="G260" s="54"/>
      <c r="H260" s="13"/>
      <c r="I260" s="53"/>
      <c r="J260" s="54"/>
      <c r="K260" s="32"/>
      <c r="L260" s="31">
        <v>1</v>
      </c>
      <c r="M260" s="13">
        <v>1</v>
      </c>
      <c r="N260" s="13">
        <v>2</v>
      </c>
      <c r="O260" s="53">
        <v>1</v>
      </c>
      <c r="P260" s="54"/>
      <c r="Q260" s="32">
        <v>1</v>
      </c>
      <c r="R260" s="54"/>
      <c r="S260" s="54">
        <v>2</v>
      </c>
      <c r="T260" s="13">
        <v>2</v>
      </c>
      <c r="U260" s="53"/>
      <c r="V260" s="54">
        <v>1</v>
      </c>
      <c r="W260" s="32">
        <v>1</v>
      </c>
      <c r="X260" s="13">
        <f>C260+F260+I260+L260+O260+R260+U260</f>
        <v>3</v>
      </c>
      <c r="Y260" s="33">
        <f>D260+G260+J260+M260+P260+S260+V260</f>
        <v>20</v>
      </c>
      <c r="Z260" s="34">
        <f>E260+H260+K260+N260+Q260+T260+W260</f>
        <v>23</v>
      </c>
    </row>
    <row r="261" spans="1:27" ht="13.5" thickBot="1" x14ac:dyDescent="0.25">
      <c r="A261" s="2"/>
      <c r="B261" s="130"/>
      <c r="C261" s="224"/>
      <c r="D261" s="2"/>
      <c r="E261" s="130"/>
      <c r="F261" s="2"/>
      <c r="G261" s="2"/>
      <c r="H261" s="105"/>
      <c r="I261" s="187"/>
      <c r="J261" s="2"/>
      <c r="K261" s="130"/>
      <c r="L261" s="2"/>
      <c r="M261" s="2"/>
      <c r="N261" s="130"/>
      <c r="O261" s="2"/>
      <c r="P261" s="2"/>
      <c r="Q261" s="130"/>
      <c r="R261" s="2"/>
      <c r="S261" s="2"/>
      <c r="T261" s="105"/>
      <c r="U261" s="187"/>
      <c r="V261" s="2"/>
      <c r="W261" s="130"/>
      <c r="X261" s="2"/>
      <c r="Y261" s="2"/>
      <c r="Z261" s="130"/>
    </row>
    <row r="262" spans="1:27" s="75" customFormat="1" ht="13.5" thickBot="1" x14ac:dyDescent="0.25">
      <c r="A262" s="136" t="s">
        <v>178</v>
      </c>
      <c r="B262" s="137">
        <v>5050</v>
      </c>
      <c r="C262" s="136">
        <v>13</v>
      </c>
      <c r="D262" s="55">
        <v>18</v>
      </c>
      <c r="E262" s="32">
        <v>31</v>
      </c>
      <c r="F262" s="55">
        <v>1</v>
      </c>
      <c r="G262" s="55"/>
      <c r="H262" s="13">
        <v>1</v>
      </c>
      <c r="I262" s="136"/>
      <c r="J262" s="55"/>
      <c r="K262" s="32"/>
      <c r="L262" s="55"/>
      <c r="M262" s="55">
        <v>1</v>
      </c>
      <c r="N262" s="32">
        <v>1</v>
      </c>
      <c r="O262" s="55"/>
      <c r="P262" s="55"/>
      <c r="Q262" s="32"/>
      <c r="R262" s="55"/>
      <c r="S262" s="55"/>
      <c r="T262" s="13"/>
      <c r="U262" s="136">
        <v>1</v>
      </c>
      <c r="V262" s="55">
        <v>1</v>
      </c>
      <c r="W262" s="32">
        <v>2</v>
      </c>
      <c r="X262" s="13">
        <f>C262+F262+I262+L262+O262+R262+U262</f>
        <v>15</v>
      </c>
      <c r="Y262" s="33">
        <f>D262+G262+J262+M262+P262+S262+V262</f>
        <v>20</v>
      </c>
      <c r="Z262" s="34">
        <f>E262+H262+K262+N262+Q262+T262+W262</f>
        <v>35</v>
      </c>
    </row>
    <row r="263" spans="1:27" ht="13.5" thickBot="1" x14ac:dyDescent="0.25">
      <c r="A263" s="2"/>
      <c r="B263" s="130"/>
      <c r="C263" s="187"/>
      <c r="D263" s="2"/>
      <c r="E263" s="130"/>
      <c r="F263" s="2"/>
      <c r="G263" s="2"/>
      <c r="H263" s="105"/>
      <c r="I263" s="187"/>
      <c r="J263" s="2"/>
      <c r="K263" s="130"/>
      <c r="L263" s="2"/>
      <c r="M263" s="2"/>
      <c r="N263" s="130"/>
      <c r="O263" s="2"/>
      <c r="P263" s="2"/>
      <c r="Q263" s="130"/>
      <c r="R263" s="2"/>
      <c r="S263" s="2"/>
      <c r="T263" s="105"/>
      <c r="U263" s="187"/>
      <c r="V263" s="2"/>
      <c r="W263" s="130"/>
      <c r="X263" s="2"/>
      <c r="Y263" s="2"/>
      <c r="Z263" s="130"/>
    </row>
    <row r="264" spans="1:27" ht="13.5" thickBot="1" x14ac:dyDescent="0.25">
      <c r="A264" s="31" t="s">
        <v>179</v>
      </c>
      <c r="B264" s="93">
        <v>5060</v>
      </c>
      <c r="C264" s="53"/>
      <c r="D264" s="54">
        <v>5</v>
      </c>
      <c r="E264" s="32">
        <v>5</v>
      </c>
      <c r="F264" s="54">
        <v>1</v>
      </c>
      <c r="G264" s="54"/>
      <c r="H264" s="13">
        <v>1</v>
      </c>
      <c r="I264" s="53"/>
      <c r="J264" s="54"/>
      <c r="K264" s="32"/>
      <c r="L264" s="31"/>
      <c r="M264" s="13"/>
      <c r="N264" s="32"/>
      <c r="O264" s="54"/>
      <c r="P264" s="54"/>
      <c r="Q264" s="32"/>
      <c r="R264" s="54"/>
      <c r="S264" s="54"/>
      <c r="T264" s="13"/>
      <c r="U264" s="53">
        <v>1</v>
      </c>
      <c r="V264" s="54">
        <v>2</v>
      </c>
      <c r="W264" s="32">
        <v>3</v>
      </c>
      <c r="X264" s="13">
        <f>C264+F264+I264+L264+O264+R264+U264</f>
        <v>2</v>
      </c>
      <c r="Y264" s="33">
        <f>D264+G264+J264+M264+P264+S264+V264</f>
        <v>7</v>
      </c>
      <c r="Z264" s="34">
        <f>E264+H264+K264+N264+Q264+T264+W264</f>
        <v>9</v>
      </c>
      <c r="AA264" s="75"/>
    </row>
    <row r="265" spans="1:27" ht="13.5" thickBot="1" x14ac:dyDescent="0.25">
      <c r="A265" s="2"/>
      <c r="B265" s="138"/>
      <c r="C265" s="187"/>
      <c r="D265" s="2"/>
      <c r="E265" s="138"/>
      <c r="F265" s="2"/>
      <c r="G265" s="2"/>
      <c r="H265" s="213"/>
      <c r="I265" s="187"/>
      <c r="J265" s="2"/>
      <c r="K265" s="138"/>
      <c r="L265" s="2"/>
      <c r="M265" s="2"/>
      <c r="N265" s="138"/>
      <c r="O265" s="2"/>
      <c r="P265" s="2"/>
      <c r="Q265" s="138"/>
      <c r="R265" s="2"/>
      <c r="S265" s="2"/>
      <c r="T265" s="213"/>
      <c r="U265" s="187"/>
      <c r="V265" s="2"/>
      <c r="W265" s="138"/>
      <c r="X265" s="2"/>
      <c r="Y265" s="2"/>
      <c r="Z265" s="138"/>
    </row>
    <row r="266" spans="1:27" s="75" customFormat="1" ht="13.5" thickBot="1" x14ac:dyDescent="0.25">
      <c r="A266" s="136" t="s">
        <v>163</v>
      </c>
      <c r="B266" s="137">
        <v>5560</v>
      </c>
      <c r="C266" s="136"/>
      <c r="D266" s="55"/>
      <c r="E266" s="32"/>
      <c r="F266" s="55">
        <v>1</v>
      </c>
      <c r="G266" s="55"/>
      <c r="H266" s="13">
        <v>1</v>
      </c>
      <c r="I266" s="136"/>
      <c r="J266" s="55"/>
      <c r="K266" s="32"/>
      <c r="L266" s="55"/>
      <c r="M266" s="55"/>
      <c r="N266" s="32"/>
      <c r="O266" s="55"/>
      <c r="P266" s="55"/>
      <c r="Q266" s="32"/>
      <c r="R266" s="55"/>
      <c r="S266" s="55"/>
      <c r="T266" s="13"/>
      <c r="U266" s="136"/>
      <c r="V266" s="55"/>
      <c r="W266" s="32"/>
      <c r="X266" s="13">
        <f>C266+F266+I266+L266+O266+R266+U266</f>
        <v>1</v>
      </c>
      <c r="Y266" s="33">
        <f>D266+G266+J266+M266+P266+S266+V266</f>
        <v>0</v>
      </c>
      <c r="Z266" s="34">
        <f>E266+H266+K266+N266+Q266+T266+W266</f>
        <v>1</v>
      </c>
    </row>
    <row r="267" spans="1:27" x14ac:dyDescent="0.2">
      <c r="A267" s="2"/>
      <c r="B267" s="130"/>
      <c r="C267" s="187"/>
      <c r="D267" s="2"/>
      <c r="E267" s="130"/>
      <c r="F267" s="2"/>
      <c r="G267" s="2"/>
      <c r="H267" s="105"/>
      <c r="I267" s="187"/>
      <c r="J267" s="2"/>
      <c r="K267" s="130"/>
      <c r="L267" s="2"/>
      <c r="M267" s="2"/>
      <c r="N267" s="130"/>
      <c r="O267" s="2"/>
      <c r="P267" s="2"/>
      <c r="Q267" s="130"/>
      <c r="R267" s="2"/>
      <c r="S267" s="2"/>
      <c r="T267" s="105"/>
      <c r="U267" s="187"/>
      <c r="V267" s="2"/>
      <c r="W267" s="130"/>
      <c r="X267" s="2"/>
      <c r="Y267" s="2"/>
      <c r="Z267" s="130"/>
    </row>
    <row r="268" spans="1:27" x14ac:dyDescent="0.2">
      <c r="A268" s="25" t="s">
        <v>180</v>
      </c>
      <c r="B268" s="36">
        <v>5010</v>
      </c>
      <c r="C268" s="22">
        <v>7</v>
      </c>
      <c r="D268" s="23">
        <v>35</v>
      </c>
      <c r="E268" s="24">
        <v>42</v>
      </c>
      <c r="F268" s="47">
        <v>2</v>
      </c>
      <c r="G268" s="47">
        <v>2</v>
      </c>
      <c r="H268" s="65">
        <v>4</v>
      </c>
      <c r="I268" s="22"/>
      <c r="J268" s="23"/>
      <c r="K268" s="24"/>
      <c r="M268" s="35">
        <v>1</v>
      </c>
      <c r="N268" s="24">
        <v>1</v>
      </c>
      <c r="O268" s="23"/>
      <c r="P268" s="23"/>
      <c r="Q268" s="24"/>
      <c r="R268" s="47">
        <v>1</v>
      </c>
      <c r="S268" s="47">
        <v>3</v>
      </c>
      <c r="T268" s="65">
        <v>4</v>
      </c>
      <c r="U268" s="22"/>
      <c r="V268" s="23">
        <v>4</v>
      </c>
      <c r="W268" s="24">
        <v>4</v>
      </c>
      <c r="X268" s="35">
        <f t="shared" ref="X268:Z269" si="136">C268+F268+I268+L268+O268+R268+U268</f>
        <v>10</v>
      </c>
      <c r="Y268" s="167">
        <f t="shared" si="136"/>
        <v>45</v>
      </c>
      <c r="Z268" s="81">
        <f t="shared" si="136"/>
        <v>55</v>
      </c>
    </row>
    <row r="269" spans="1:27" ht="13.5" thickBot="1" x14ac:dyDescent="0.25">
      <c r="A269" s="25" t="s">
        <v>181</v>
      </c>
      <c r="B269" s="36">
        <v>5005</v>
      </c>
      <c r="C269" s="22"/>
      <c r="D269" s="23">
        <v>71</v>
      </c>
      <c r="E269" s="24">
        <v>75</v>
      </c>
      <c r="F269" s="47">
        <v>2</v>
      </c>
      <c r="G269" s="47">
        <v>16</v>
      </c>
      <c r="H269" s="65">
        <v>18</v>
      </c>
      <c r="I269" s="22"/>
      <c r="J269" s="23">
        <v>1</v>
      </c>
      <c r="K269" s="24">
        <v>1</v>
      </c>
      <c r="L269" s="20">
        <v>2</v>
      </c>
      <c r="M269" s="35">
        <v>7</v>
      </c>
      <c r="N269" s="52">
        <v>9</v>
      </c>
      <c r="O269" s="23">
        <v>1</v>
      </c>
      <c r="P269" s="23">
        <v>2</v>
      </c>
      <c r="Q269" s="24">
        <v>3</v>
      </c>
      <c r="R269" s="47"/>
      <c r="S269" s="47">
        <v>1</v>
      </c>
      <c r="T269" s="65">
        <v>1</v>
      </c>
      <c r="U269" s="22">
        <v>2</v>
      </c>
      <c r="V269" s="23">
        <v>6</v>
      </c>
      <c r="W269" s="24">
        <v>8</v>
      </c>
      <c r="X269" s="35">
        <f t="shared" si="136"/>
        <v>7</v>
      </c>
      <c r="Y269" s="167">
        <f t="shared" si="136"/>
        <v>104</v>
      </c>
      <c r="Z269" s="81">
        <f t="shared" si="136"/>
        <v>115</v>
      </c>
    </row>
    <row r="270" spans="1:27" ht="13.5" thickBot="1" x14ac:dyDescent="0.25">
      <c r="A270" s="118" t="s">
        <v>153</v>
      </c>
      <c r="B270" s="119"/>
      <c r="C270" s="118">
        <v>79</v>
      </c>
      <c r="D270" s="211">
        <f t="shared" ref="D270:V270" si="137">SUBTOTAL(9,D244:D269)</f>
        <v>621</v>
      </c>
      <c r="E270" s="211">
        <f t="shared" si="137"/>
        <v>700</v>
      </c>
      <c r="F270" s="118">
        <f t="shared" si="137"/>
        <v>22</v>
      </c>
      <c r="G270" s="211">
        <f t="shared" si="137"/>
        <v>49</v>
      </c>
      <c r="H270" s="211">
        <f t="shared" si="137"/>
        <v>71</v>
      </c>
      <c r="I270" s="118">
        <f t="shared" si="137"/>
        <v>0</v>
      </c>
      <c r="J270" s="211">
        <f t="shared" si="137"/>
        <v>4</v>
      </c>
      <c r="K270" s="211">
        <f t="shared" si="137"/>
        <v>4</v>
      </c>
      <c r="L270" s="118">
        <f>L248+L250+L254+L258+L260+L262+L264+L266+L268+L269</f>
        <v>10</v>
      </c>
      <c r="M270" s="211">
        <f>M248+M250+M254+M258+M268+M269+M260+M262+M264+M266</f>
        <v>54</v>
      </c>
      <c r="N270" s="211">
        <f t="shared" si="137"/>
        <v>64</v>
      </c>
      <c r="O270" s="118">
        <f t="shared" si="137"/>
        <v>4</v>
      </c>
      <c r="P270" s="211">
        <f t="shared" si="137"/>
        <v>5</v>
      </c>
      <c r="Q270" s="211">
        <f t="shared" si="137"/>
        <v>9</v>
      </c>
      <c r="R270" s="118">
        <f t="shared" si="137"/>
        <v>4</v>
      </c>
      <c r="S270" s="211">
        <f t="shared" si="137"/>
        <v>19</v>
      </c>
      <c r="T270" s="211">
        <f t="shared" si="137"/>
        <v>23</v>
      </c>
      <c r="U270" s="118">
        <f t="shared" si="137"/>
        <v>11</v>
      </c>
      <c r="V270" s="211">
        <f t="shared" si="137"/>
        <v>61</v>
      </c>
      <c r="W270" s="211">
        <f>W248+W250+W254+W258+W260+W262+W264+W266+W268+W269</f>
        <v>72</v>
      </c>
      <c r="X270" s="118">
        <f>C270+F270+I270+L270+O270+R270+U270</f>
        <v>130</v>
      </c>
      <c r="Y270" s="121">
        <f>D270+G270+J270+M270+P270+S270+V270</f>
        <v>813</v>
      </c>
      <c r="Z270" s="122">
        <f>SUBTOTAL(9,Z244:Z269)</f>
        <v>943</v>
      </c>
      <c r="AA270" s="75"/>
    </row>
    <row r="271" spans="1:27" x14ac:dyDescent="0.2">
      <c r="Q271" s="180" t="str">
        <f>IF(O271+P271=0," ",O271+P271)</f>
        <v xml:space="preserve"> </v>
      </c>
      <c r="AA271" s="75"/>
    </row>
    <row r="272" spans="1:27" ht="12" customHeight="1" x14ac:dyDescent="0.2">
      <c r="A272" s="1"/>
      <c r="B272" s="558" t="s">
        <v>307</v>
      </c>
      <c r="C272" s="548" t="s">
        <v>1</v>
      </c>
      <c r="D272" s="549"/>
      <c r="E272" s="550"/>
      <c r="F272" s="551" t="s">
        <v>2</v>
      </c>
      <c r="G272" s="551"/>
      <c r="H272" s="551"/>
      <c r="I272" s="548" t="s">
        <v>308</v>
      </c>
      <c r="J272" s="549"/>
      <c r="K272" s="550"/>
      <c r="L272" s="551" t="s">
        <v>4</v>
      </c>
      <c r="M272" s="551"/>
      <c r="N272" s="551"/>
      <c r="O272" s="548" t="s">
        <v>5</v>
      </c>
      <c r="P272" s="549"/>
      <c r="Q272" s="550"/>
      <c r="R272" s="551" t="s">
        <v>7</v>
      </c>
      <c r="S272" s="551"/>
      <c r="T272" s="551"/>
      <c r="U272" s="548" t="s">
        <v>8</v>
      </c>
      <c r="V272" s="549"/>
      <c r="W272" s="550"/>
      <c r="X272" s="548" t="s">
        <v>9</v>
      </c>
      <c r="Y272" s="549"/>
      <c r="Z272" s="550"/>
    </row>
    <row r="273" spans="1:27" ht="13.5" thickBot="1" x14ac:dyDescent="0.25">
      <c r="A273" s="1"/>
      <c r="B273" s="559"/>
      <c r="C273" s="189" t="s">
        <v>10</v>
      </c>
      <c r="D273" s="190" t="s">
        <v>11</v>
      </c>
      <c r="E273" s="191" t="s">
        <v>9</v>
      </c>
      <c r="F273" s="6" t="s">
        <v>10</v>
      </c>
      <c r="G273" s="6" t="s">
        <v>12</v>
      </c>
      <c r="H273" s="6" t="s">
        <v>9</v>
      </c>
      <c r="I273" s="7" t="s">
        <v>10</v>
      </c>
      <c r="J273" s="8" t="s">
        <v>12</v>
      </c>
      <c r="K273" s="193" t="s">
        <v>9</v>
      </c>
      <c r="L273" s="189" t="s">
        <v>10</v>
      </c>
      <c r="M273" s="192" t="s">
        <v>12</v>
      </c>
      <c r="N273" s="192" t="s">
        <v>9</v>
      </c>
      <c r="O273" s="189" t="s">
        <v>10</v>
      </c>
      <c r="P273" s="190" t="s">
        <v>12</v>
      </c>
      <c r="Q273" s="191" t="s">
        <v>9</v>
      </c>
      <c r="R273" s="192" t="s">
        <v>10</v>
      </c>
      <c r="S273" s="192" t="s">
        <v>12</v>
      </c>
      <c r="T273" s="192" t="s">
        <v>9</v>
      </c>
      <c r="U273" s="7" t="s">
        <v>10</v>
      </c>
      <c r="V273" s="8" t="s">
        <v>12</v>
      </c>
      <c r="W273" s="193" t="s">
        <v>9</v>
      </c>
      <c r="X273" s="192" t="s">
        <v>10</v>
      </c>
      <c r="Y273" s="11" t="s">
        <v>12</v>
      </c>
      <c r="Z273" s="12" t="s">
        <v>9</v>
      </c>
    </row>
    <row r="274" spans="1:27" ht="13.5" thickBot="1" x14ac:dyDescent="0.25">
      <c r="A274" s="542" t="s">
        <v>182</v>
      </c>
      <c r="B274" s="543"/>
      <c r="C274" s="543"/>
      <c r="D274" s="543"/>
      <c r="E274" s="543"/>
      <c r="F274" s="543"/>
      <c r="G274" s="543"/>
      <c r="H274" s="543"/>
      <c r="I274" s="543"/>
      <c r="J274" s="543"/>
      <c r="K274" s="543"/>
      <c r="L274" s="543"/>
      <c r="M274" s="543"/>
      <c r="N274" s="543"/>
      <c r="O274" s="543"/>
      <c r="P274" s="543"/>
      <c r="Q274" s="543"/>
      <c r="R274" s="543"/>
      <c r="S274" s="543"/>
      <c r="T274" s="543"/>
      <c r="U274" s="543"/>
      <c r="V274" s="543"/>
      <c r="W274" s="543"/>
      <c r="X274" s="543"/>
      <c r="Y274" s="543"/>
      <c r="Z274" s="544"/>
    </row>
    <row r="275" spans="1:27" ht="13.5" thickBot="1" x14ac:dyDescent="0.25">
      <c r="E275" s="180" t="str">
        <f>IF(C275+D275=0," ",C275+D275)</f>
        <v xml:space="preserve"> </v>
      </c>
      <c r="H275" s="35" t="str">
        <f>IF(F275+G275=0," ",F275+G275)</f>
        <v xml:space="preserve"> </v>
      </c>
      <c r="K275" s="180" t="str">
        <f>IF(I275+J275=0," ",I275+J275)</f>
        <v xml:space="preserve"> </v>
      </c>
      <c r="Q275" s="180" t="str">
        <f>IF(O275+P275=0," ",O275+P275)</f>
        <v xml:space="preserve"> </v>
      </c>
      <c r="T275" s="35" t="str">
        <f>IF(R275+S275=0," ",R275+S275)</f>
        <v xml:space="preserve"> </v>
      </c>
      <c r="W275" s="180" t="str">
        <f>IF(U275+V275=0," ",U275+V275)</f>
        <v xml:space="preserve"> </v>
      </c>
    </row>
    <row r="276" spans="1:27" ht="13.5" thickBot="1" x14ac:dyDescent="0.25">
      <c r="A276" s="13" t="s">
        <v>183</v>
      </c>
      <c r="B276" s="93">
        <v>6070</v>
      </c>
      <c r="C276" s="13">
        <v>9</v>
      </c>
      <c r="D276" s="13">
        <v>3</v>
      </c>
      <c r="E276" s="32">
        <v>12</v>
      </c>
      <c r="F276" s="13">
        <v>1</v>
      </c>
      <c r="G276" s="13">
        <v>1</v>
      </c>
      <c r="H276" s="32">
        <v>2</v>
      </c>
      <c r="I276" s="13"/>
      <c r="J276" s="13"/>
      <c r="K276" s="32"/>
      <c r="L276" s="13">
        <v>1</v>
      </c>
      <c r="M276" s="13">
        <v>2</v>
      </c>
      <c r="N276" s="32">
        <v>3</v>
      </c>
      <c r="O276" s="13"/>
      <c r="P276" s="13"/>
      <c r="Q276" s="32"/>
      <c r="R276" s="13"/>
      <c r="S276" s="13"/>
      <c r="T276" s="32"/>
      <c r="U276" s="13"/>
      <c r="V276" s="13">
        <v>3</v>
      </c>
      <c r="W276" s="32">
        <v>3</v>
      </c>
      <c r="X276" s="13">
        <f t="shared" ref="X276:Z277" si="138">C276+F276+I276+L276+O276+R276+U276</f>
        <v>11</v>
      </c>
      <c r="Y276" s="33">
        <f t="shared" si="138"/>
        <v>9</v>
      </c>
      <c r="Z276" s="34">
        <f t="shared" si="138"/>
        <v>20</v>
      </c>
    </row>
    <row r="277" spans="1:27" s="75" customFormat="1" ht="13.5" thickBot="1" x14ac:dyDescent="0.25">
      <c r="A277" s="136" t="s">
        <v>184</v>
      </c>
      <c r="B277" s="137">
        <v>6080</v>
      </c>
      <c r="C277" s="55">
        <v>14</v>
      </c>
      <c r="D277" s="55">
        <v>3</v>
      </c>
      <c r="E277" s="194">
        <v>17</v>
      </c>
      <c r="F277" s="55"/>
      <c r="G277" s="55"/>
      <c r="H277" s="194"/>
      <c r="I277" s="55"/>
      <c r="J277" s="55"/>
      <c r="K277" s="194"/>
      <c r="L277" s="55"/>
      <c r="M277" s="55">
        <v>1</v>
      </c>
      <c r="N277" s="194">
        <v>1</v>
      </c>
      <c r="O277" s="55"/>
      <c r="P277" s="55"/>
      <c r="Q277" s="194"/>
      <c r="R277" s="55"/>
      <c r="S277" s="55"/>
      <c r="T277" s="194"/>
      <c r="U277" s="55"/>
      <c r="V277" s="55"/>
      <c r="W277" s="194"/>
      <c r="X277" s="13">
        <f t="shared" si="138"/>
        <v>14</v>
      </c>
      <c r="Y277" s="33">
        <f t="shared" si="138"/>
        <v>4</v>
      </c>
      <c r="Z277" s="34">
        <f t="shared" si="138"/>
        <v>18</v>
      </c>
      <c r="AA277" s="2"/>
    </row>
    <row r="278" spans="1:27" ht="13.5" thickBot="1" x14ac:dyDescent="0.25"/>
    <row r="279" spans="1:27" s="75" customFormat="1" ht="13.5" thickBot="1" x14ac:dyDescent="0.25">
      <c r="A279" s="136" t="s">
        <v>321</v>
      </c>
      <c r="B279" s="137">
        <v>6240</v>
      </c>
      <c r="C279" s="55">
        <v>0</v>
      </c>
      <c r="D279" s="55"/>
      <c r="E279" s="194">
        <v>0</v>
      </c>
      <c r="F279" s="55"/>
      <c r="G279" s="55"/>
      <c r="H279" s="194">
        <f>F279+G279</f>
        <v>0</v>
      </c>
      <c r="I279" s="55"/>
      <c r="J279" s="55"/>
      <c r="K279" s="194">
        <f>I279+J279</f>
        <v>0</v>
      </c>
      <c r="L279" s="55"/>
      <c r="M279" s="55"/>
      <c r="N279" s="194">
        <f>L279+M279</f>
        <v>0</v>
      </c>
      <c r="O279" s="55"/>
      <c r="P279" s="55"/>
      <c r="Q279" s="194">
        <f>O279+P279</f>
        <v>0</v>
      </c>
      <c r="R279" s="55"/>
      <c r="S279" s="55"/>
      <c r="T279" s="194">
        <f>R279+S279</f>
        <v>0</v>
      </c>
      <c r="U279" s="55"/>
      <c r="V279" s="55"/>
      <c r="W279" s="194">
        <f>U279+V279</f>
        <v>0</v>
      </c>
      <c r="X279" s="55">
        <f>C279+F279+I279+L279+O279+R279+U279</f>
        <v>0</v>
      </c>
      <c r="Y279" s="55">
        <f>D279+G279+J279+M279+P279+S279+V279</f>
        <v>0</v>
      </c>
      <c r="Z279" s="194">
        <f>E279+H279+K279+N279+Q279+T279+W279</f>
        <v>0</v>
      </c>
      <c r="AA279" s="2"/>
    </row>
    <row r="280" spans="1:27" ht="13.5" thickBot="1" x14ac:dyDescent="0.25"/>
    <row r="281" spans="1:27" ht="13.5" thickBot="1" x14ac:dyDescent="0.25">
      <c r="A281" s="31" t="s">
        <v>185</v>
      </c>
      <c r="B281" s="14">
        <v>6020</v>
      </c>
      <c r="C281" s="53">
        <v>404</v>
      </c>
      <c r="D281" s="54">
        <v>213</v>
      </c>
      <c r="E281" s="32">
        <v>617</v>
      </c>
      <c r="F281" s="54">
        <v>38</v>
      </c>
      <c r="G281" s="54">
        <v>14</v>
      </c>
      <c r="H281" s="13">
        <v>52</v>
      </c>
      <c r="I281" s="53">
        <v>5</v>
      </c>
      <c r="J281" s="54"/>
      <c r="K281" s="32">
        <v>5</v>
      </c>
      <c r="L281" s="31">
        <v>27</v>
      </c>
      <c r="M281" s="13">
        <v>21</v>
      </c>
      <c r="N281" s="13">
        <v>48</v>
      </c>
      <c r="O281" s="53">
        <v>5</v>
      </c>
      <c r="P281" s="54">
        <v>4</v>
      </c>
      <c r="Q281" s="32">
        <v>9</v>
      </c>
      <c r="R281" s="54">
        <v>2</v>
      </c>
      <c r="S281" s="54">
        <v>3</v>
      </c>
      <c r="T281" s="13">
        <v>5</v>
      </c>
      <c r="U281" s="53">
        <v>27</v>
      </c>
      <c r="V281" s="54">
        <v>21</v>
      </c>
      <c r="W281" s="32">
        <v>48</v>
      </c>
      <c r="X281" s="13">
        <f>C281+F281+I281+L281+O281+R281+U281</f>
        <v>508</v>
      </c>
      <c r="Y281" s="33">
        <f>D281+G281+J281+M281+P281+S281+V281</f>
        <v>276</v>
      </c>
      <c r="Z281" s="34">
        <f>E281+H281+K281+N281+Q281+T281+W281</f>
        <v>784</v>
      </c>
    </row>
    <row r="282" spans="1:27" x14ac:dyDescent="0.2">
      <c r="E282" s="180" t="str">
        <f>IF(C282+D282=0," ",C282+D282)</f>
        <v xml:space="preserve"> </v>
      </c>
      <c r="H282" s="35" t="str">
        <f>IF(F282+G282=0," ",F282+G282)</f>
        <v xml:space="preserve"> </v>
      </c>
      <c r="K282" s="180" t="str">
        <f>IF(I282+J282=0," ",I282+J282)</f>
        <v xml:space="preserve"> </v>
      </c>
      <c r="N282" s="35" t="str">
        <f>IF(L282+M282=0," ",L282+M282)</f>
        <v xml:space="preserve"> </v>
      </c>
      <c r="Q282" s="180" t="str">
        <f>IF(O282+P282=0," ",O282+P282)</f>
        <v xml:space="preserve"> </v>
      </c>
      <c r="T282" s="35" t="str">
        <f>IF(R282+S282=0," ",R282+S282)</f>
        <v xml:space="preserve"> </v>
      </c>
      <c r="W282" s="180" t="str">
        <f>IF(U282+V282=0," ",U282+V282)</f>
        <v xml:space="preserve"> </v>
      </c>
    </row>
    <row r="283" spans="1:27" x14ac:dyDescent="0.2">
      <c r="A283" s="20" t="s">
        <v>322</v>
      </c>
      <c r="B283" s="21">
        <v>6040</v>
      </c>
      <c r="C283" s="22"/>
      <c r="D283" s="23"/>
      <c r="E283" s="24">
        <f>C283+D283</f>
        <v>0</v>
      </c>
      <c r="F283" s="23"/>
      <c r="G283" s="23"/>
      <c r="H283" s="26">
        <f>F283+G283</f>
        <v>0</v>
      </c>
      <c r="I283" s="22"/>
      <c r="J283" s="23"/>
      <c r="K283" s="24">
        <f>I283+J283</f>
        <v>0</v>
      </c>
      <c r="M283" s="25"/>
      <c r="N283" s="26">
        <f>L283+M283</f>
        <v>0</v>
      </c>
      <c r="O283" s="22"/>
      <c r="P283" s="23"/>
      <c r="Q283" s="24">
        <f>O283+P283</f>
        <v>0</v>
      </c>
      <c r="R283" s="23"/>
      <c r="S283" s="23"/>
      <c r="T283" s="26">
        <f>R283+S283</f>
        <v>0</v>
      </c>
      <c r="U283" s="22"/>
      <c r="V283" s="23"/>
      <c r="W283" s="24">
        <f>U283+V283</f>
        <v>0</v>
      </c>
      <c r="X283" s="25">
        <f t="shared" ref="X283:Z284" si="139">C283+F283+I283+L283+O283+R283+U283</f>
        <v>0</v>
      </c>
      <c r="Y283" s="80">
        <f t="shared" si="139"/>
        <v>0</v>
      </c>
      <c r="Z283" s="81">
        <f t="shared" si="139"/>
        <v>0</v>
      </c>
    </row>
    <row r="284" spans="1:27" ht="13.5" thickBot="1" x14ac:dyDescent="0.25">
      <c r="A284" s="71" t="s">
        <v>186</v>
      </c>
      <c r="B284" s="106">
        <v>6041</v>
      </c>
      <c r="C284" s="30">
        <v>31</v>
      </c>
      <c r="D284" s="142">
        <v>23</v>
      </c>
      <c r="E284" s="52">
        <v>54</v>
      </c>
      <c r="F284" s="142">
        <v>7</v>
      </c>
      <c r="G284" s="142">
        <v>3</v>
      </c>
      <c r="H284" s="26">
        <v>10</v>
      </c>
      <c r="I284" s="30"/>
      <c r="J284" s="142"/>
      <c r="K284" s="52"/>
      <c r="L284" s="71"/>
      <c r="M284" s="70"/>
      <c r="N284" s="51"/>
      <c r="O284" s="30">
        <v>1</v>
      </c>
      <c r="P284" s="142"/>
      <c r="Q284" s="52">
        <v>1</v>
      </c>
      <c r="R284" s="142"/>
      <c r="S284" s="142"/>
      <c r="T284" s="51"/>
      <c r="U284" s="30">
        <v>1</v>
      </c>
      <c r="V284" s="142">
        <v>2</v>
      </c>
      <c r="W284" s="52">
        <v>3</v>
      </c>
      <c r="X284" s="70">
        <f t="shared" si="139"/>
        <v>40</v>
      </c>
      <c r="Y284" s="161">
        <f t="shared" si="139"/>
        <v>28</v>
      </c>
      <c r="Z284" s="81">
        <f t="shared" si="139"/>
        <v>68</v>
      </c>
    </row>
    <row r="285" spans="1:27" ht="13.5" thickBot="1" x14ac:dyDescent="0.25">
      <c r="A285" s="31" t="s">
        <v>187</v>
      </c>
      <c r="B285" s="14"/>
      <c r="C285" s="31">
        <f>SUBTOTAL(9,C283:C284)</f>
        <v>31</v>
      </c>
      <c r="D285" s="13">
        <f t="shared" ref="D285:W285" si="140">SUBTOTAL(9,D283:D284)</f>
        <v>23</v>
      </c>
      <c r="E285" s="13">
        <f t="shared" si="140"/>
        <v>54</v>
      </c>
      <c r="F285" s="31">
        <f t="shared" si="140"/>
        <v>7</v>
      </c>
      <c r="G285" s="13">
        <f t="shared" si="140"/>
        <v>3</v>
      </c>
      <c r="H285" s="13">
        <f t="shared" si="140"/>
        <v>10</v>
      </c>
      <c r="I285" s="31">
        <f t="shared" si="140"/>
        <v>0</v>
      </c>
      <c r="J285" s="13">
        <f t="shared" si="140"/>
        <v>0</v>
      </c>
      <c r="K285" s="13">
        <f t="shared" si="140"/>
        <v>0</v>
      </c>
      <c r="L285" s="31">
        <f t="shared" si="140"/>
        <v>0</v>
      </c>
      <c r="M285" s="13">
        <f t="shared" si="140"/>
        <v>0</v>
      </c>
      <c r="N285" s="13">
        <f t="shared" si="140"/>
        <v>0</v>
      </c>
      <c r="O285" s="31">
        <f t="shared" si="140"/>
        <v>1</v>
      </c>
      <c r="P285" s="13">
        <f t="shared" si="140"/>
        <v>0</v>
      </c>
      <c r="Q285" s="13">
        <f t="shared" si="140"/>
        <v>1</v>
      </c>
      <c r="R285" s="31">
        <f t="shared" si="140"/>
        <v>0</v>
      </c>
      <c r="S285" s="13">
        <f t="shared" si="140"/>
        <v>0</v>
      </c>
      <c r="T285" s="13">
        <f t="shared" si="140"/>
        <v>0</v>
      </c>
      <c r="U285" s="31">
        <f t="shared" si="140"/>
        <v>1</v>
      </c>
      <c r="V285" s="13">
        <f t="shared" si="140"/>
        <v>2</v>
      </c>
      <c r="W285" s="13">
        <f t="shared" si="140"/>
        <v>3</v>
      </c>
      <c r="X285" s="31">
        <f>C285+F285+I285+L285+O285+R285+U285</f>
        <v>40</v>
      </c>
      <c r="Y285" s="13">
        <f>D285+G285+J285+M285+P285+S285+V285</f>
        <v>28</v>
      </c>
      <c r="Z285" s="32">
        <f>SUBTOTAL(9,Z283:Z284)</f>
        <v>68</v>
      </c>
    </row>
    <row r="286" spans="1:27" x14ac:dyDescent="0.2">
      <c r="E286" s="180" t="str">
        <f>IF(C286+D286=0," ",C286+D286)</f>
        <v xml:space="preserve"> </v>
      </c>
      <c r="H286" s="35" t="str">
        <f>IF(F286+G286=0," ",F286+G286)</f>
        <v xml:space="preserve"> </v>
      </c>
      <c r="K286" s="180" t="str">
        <f>IF(I286+J286=0," ",I286+J286)</f>
        <v xml:space="preserve"> </v>
      </c>
      <c r="N286" s="35" t="str">
        <f>IF(L286+M286=0," ",L286+M286)</f>
        <v xml:space="preserve"> </v>
      </c>
      <c r="Q286" s="180" t="str">
        <f>IF(O286+P286=0," ",O286+P286)</f>
        <v xml:space="preserve"> </v>
      </c>
      <c r="T286" s="35" t="str">
        <f>IF(R286+S286=0," ",R286+S286)</f>
        <v xml:space="preserve"> </v>
      </c>
      <c r="W286" s="180" t="str">
        <f>IF(U286+V286=0," ",U286+V286)</f>
        <v xml:space="preserve"> </v>
      </c>
    </row>
    <row r="287" spans="1:27" x14ac:dyDescent="0.2">
      <c r="A287" s="25" t="s">
        <v>188</v>
      </c>
      <c r="B287" s="36">
        <v>6060</v>
      </c>
      <c r="C287" s="22">
        <v>134</v>
      </c>
      <c r="D287" s="23">
        <v>57</v>
      </c>
      <c r="E287" s="24">
        <v>191</v>
      </c>
      <c r="F287" s="47">
        <v>18</v>
      </c>
      <c r="G287" s="47">
        <v>4</v>
      </c>
      <c r="H287" s="24">
        <v>22</v>
      </c>
      <c r="I287" s="22">
        <v>1</v>
      </c>
      <c r="J287" s="23"/>
      <c r="K287" s="24">
        <v>1</v>
      </c>
      <c r="L287" s="20">
        <v>4</v>
      </c>
      <c r="M287" s="35">
        <v>5</v>
      </c>
      <c r="N287" s="24">
        <v>9</v>
      </c>
      <c r="O287" s="22">
        <v>1</v>
      </c>
      <c r="P287" s="23"/>
      <c r="Q287" s="24">
        <v>1</v>
      </c>
      <c r="R287" s="47">
        <v>1</v>
      </c>
      <c r="S287" s="47"/>
      <c r="T287" s="24">
        <v>1</v>
      </c>
      <c r="U287" s="22">
        <v>12</v>
      </c>
      <c r="V287" s="23">
        <v>8</v>
      </c>
      <c r="W287" s="24">
        <v>20</v>
      </c>
      <c r="X287" s="35">
        <f>C287+F287+I287+L287+O287+R287+U287</f>
        <v>171</v>
      </c>
      <c r="Y287" s="167">
        <f>D287+G287+J287+M287+P287+S287+V287</f>
        <v>74</v>
      </c>
      <c r="Z287" s="81">
        <f>E287+H287+K287+N287+Q287+T287+W287</f>
        <v>245</v>
      </c>
    </row>
    <row r="288" spans="1:27" x14ac:dyDescent="0.2">
      <c r="A288" s="35" t="s">
        <v>323</v>
      </c>
      <c r="B288" s="36">
        <v>6061</v>
      </c>
      <c r="C288" s="22"/>
      <c r="D288" s="23">
        <v>1</v>
      </c>
      <c r="E288" s="24">
        <v>1</v>
      </c>
      <c r="F288" s="47"/>
      <c r="G288" s="47"/>
      <c r="H288" s="65"/>
      <c r="I288" s="22"/>
      <c r="J288" s="23"/>
      <c r="K288" s="24"/>
      <c r="N288" s="24"/>
      <c r="O288" s="22"/>
      <c r="P288" s="23"/>
      <c r="Q288" s="24"/>
      <c r="R288" s="47"/>
      <c r="S288" s="47"/>
      <c r="T288" s="65"/>
      <c r="U288" s="22"/>
      <c r="V288" s="23"/>
      <c r="W288" s="24"/>
      <c r="X288" s="35">
        <f t="shared" ref="X288:Y294" si="141">C288+F288+I288+L288+O288+R288+U288</f>
        <v>0</v>
      </c>
      <c r="Y288" s="167">
        <f t="shared" si="141"/>
        <v>1</v>
      </c>
      <c r="Z288" s="81">
        <f t="shared" ref="Z288:Z294" si="142">SUM(X288:Y288)</f>
        <v>1</v>
      </c>
    </row>
    <row r="289" spans="1:26" x14ac:dyDescent="0.2">
      <c r="A289" s="35" t="s">
        <v>324</v>
      </c>
      <c r="B289" s="36">
        <v>6062</v>
      </c>
      <c r="C289" s="22"/>
      <c r="D289" s="23">
        <v>1</v>
      </c>
      <c r="E289" s="24">
        <v>1</v>
      </c>
      <c r="F289" s="47">
        <v>1</v>
      </c>
      <c r="G289" s="47"/>
      <c r="H289" s="24">
        <v>1</v>
      </c>
      <c r="I289" s="22"/>
      <c r="J289" s="23"/>
      <c r="K289" s="24"/>
      <c r="N289" s="24"/>
      <c r="O289" s="22"/>
      <c r="P289" s="23"/>
      <c r="Q289" s="24"/>
      <c r="R289" s="47"/>
      <c r="S289" s="47"/>
      <c r="T289" s="24"/>
      <c r="U289" s="22"/>
      <c r="V289" s="23"/>
      <c r="W289" s="24"/>
      <c r="X289" s="35">
        <f t="shared" si="141"/>
        <v>1</v>
      </c>
      <c r="Y289" s="167">
        <f t="shared" si="141"/>
        <v>1</v>
      </c>
      <c r="Z289" s="81">
        <f t="shared" si="142"/>
        <v>2</v>
      </c>
    </row>
    <row r="290" spans="1:26" x14ac:dyDescent="0.2">
      <c r="A290" s="35" t="s">
        <v>189</v>
      </c>
      <c r="B290" s="36">
        <v>6063</v>
      </c>
      <c r="C290" s="22">
        <v>2</v>
      </c>
      <c r="D290" s="23"/>
      <c r="E290" s="24">
        <v>2</v>
      </c>
      <c r="F290" s="47"/>
      <c r="G290" s="47"/>
      <c r="H290" s="24"/>
      <c r="I290" s="22"/>
      <c r="J290" s="23"/>
      <c r="K290" s="24"/>
      <c r="N290" s="24"/>
      <c r="O290" s="22"/>
      <c r="P290" s="23"/>
      <c r="Q290" s="24"/>
      <c r="R290" s="47"/>
      <c r="S290" s="47"/>
      <c r="T290" s="24"/>
      <c r="U290" s="22"/>
      <c r="V290" s="23"/>
      <c r="W290" s="24"/>
      <c r="X290" s="35">
        <f t="shared" si="141"/>
        <v>2</v>
      </c>
      <c r="Y290" s="167">
        <f t="shared" si="141"/>
        <v>0</v>
      </c>
      <c r="Z290" s="81">
        <f t="shared" si="142"/>
        <v>2</v>
      </c>
    </row>
    <row r="291" spans="1:26" x14ac:dyDescent="0.2">
      <c r="A291" s="35" t="s">
        <v>325</v>
      </c>
      <c r="B291" s="36">
        <v>6064</v>
      </c>
      <c r="C291" s="22"/>
      <c r="D291" s="23"/>
      <c r="E291" s="24">
        <f t="shared" ref="E291" si="143">C291+D291</f>
        <v>0</v>
      </c>
      <c r="F291" s="47"/>
      <c r="G291" s="47"/>
      <c r="H291" s="24">
        <f t="shared" ref="H291" si="144">F291+G291</f>
        <v>0</v>
      </c>
      <c r="I291" s="22"/>
      <c r="J291" s="23"/>
      <c r="K291" s="24">
        <f t="shared" ref="K291" si="145">I291+J291</f>
        <v>0</v>
      </c>
      <c r="N291" s="24">
        <f t="shared" ref="N291" si="146">L291+M291</f>
        <v>0</v>
      </c>
      <c r="O291" s="22"/>
      <c r="P291" s="23"/>
      <c r="Q291" s="24">
        <f t="shared" ref="Q291" si="147">O291+P291</f>
        <v>0</v>
      </c>
      <c r="R291" s="47"/>
      <c r="S291" s="47"/>
      <c r="T291" s="24">
        <f t="shared" ref="T291" si="148">R291+S291</f>
        <v>0</v>
      </c>
      <c r="U291" s="22"/>
      <c r="V291" s="23"/>
      <c r="W291" s="24">
        <f t="shared" ref="W291" si="149">U291+V291</f>
        <v>0</v>
      </c>
      <c r="X291" s="35">
        <f t="shared" si="141"/>
        <v>0</v>
      </c>
      <c r="Y291" s="167">
        <f t="shared" si="141"/>
        <v>0</v>
      </c>
      <c r="Z291" s="81">
        <f t="shared" si="142"/>
        <v>0</v>
      </c>
    </row>
    <row r="292" spans="1:26" x14ac:dyDescent="0.2">
      <c r="A292" s="35" t="s">
        <v>190</v>
      </c>
      <c r="B292" s="36">
        <v>6065</v>
      </c>
      <c r="C292" s="22">
        <v>1</v>
      </c>
      <c r="D292" s="23"/>
      <c r="E292" s="24">
        <v>1</v>
      </c>
      <c r="F292" s="47">
        <v>1</v>
      </c>
      <c r="G292" s="47"/>
      <c r="H292" s="24">
        <v>1</v>
      </c>
      <c r="I292" s="22"/>
      <c r="J292" s="23"/>
      <c r="K292" s="24"/>
      <c r="M292" s="35">
        <v>1</v>
      </c>
      <c r="N292" s="24">
        <v>1</v>
      </c>
      <c r="O292" s="22"/>
      <c r="P292" s="23"/>
      <c r="Q292" s="24"/>
      <c r="R292" s="47"/>
      <c r="S292" s="47"/>
      <c r="T292" s="24"/>
      <c r="U292" s="22">
        <v>1</v>
      </c>
      <c r="V292" s="23"/>
      <c r="W292" s="24">
        <v>1</v>
      </c>
      <c r="X292" s="35">
        <f t="shared" si="141"/>
        <v>3</v>
      </c>
      <c r="Y292" s="167">
        <f t="shared" si="141"/>
        <v>1</v>
      </c>
      <c r="Z292" s="81">
        <f t="shared" si="142"/>
        <v>4</v>
      </c>
    </row>
    <row r="293" spans="1:26" x14ac:dyDescent="0.2">
      <c r="A293" s="35" t="s">
        <v>191</v>
      </c>
      <c r="B293" s="36">
        <v>6066</v>
      </c>
      <c r="C293" s="22">
        <v>5</v>
      </c>
      <c r="D293" s="23">
        <v>2</v>
      </c>
      <c r="E293" s="24">
        <v>7</v>
      </c>
      <c r="F293" s="47"/>
      <c r="G293" s="47"/>
      <c r="H293" s="24"/>
      <c r="I293" s="22"/>
      <c r="J293" s="23"/>
      <c r="K293" s="24"/>
      <c r="L293" s="20">
        <v>1</v>
      </c>
      <c r="N293" s="24">
        <v>1</v>
      </c>
      <c r="O293" s="22"/>
      <c r="P293" s="23"/>
      <c r="Q293" s="24"/>
      <c r="R293" s="47"/>
      <c r="S293" s="47"/>
      <c r="T293" s="24"/>
      <c r="U293" s="22">
        <v>1</v>
      </c>
      <c r="V293" s="23"/>
      <c r="W293" s="24">
        <v>1</v>
      </c>
      <c r="X293" s="35">
        <f t="shared" si="141"/>
        <v>7</v>
      </c>
      <c r="Y293" s="167">
        <f t="shared" si="141"/>
        <v>2</v>
      </c>
      <c r="Z293" s="81">
        <f t="shared" si="142"/>
        <v>9</v>
      </c>
    </row>
    <row r="294" spans="1:26" x14ac:dyDescent="0.2">
      <c r="A294" s="35" t="s">
        <v>192</v>
      </c>
      <c r="B294" s="36">
        <v>6067</v>
      </c>
      <c r="C294" s="22">
        <v>15</v>
      </c>
      <c r="D294" s="23">
        <v>5</v>
      </c>
      <c r="E294" s="24">
        <v>20</v>
      </c>
      <c r="F294" s="47"/>
      <c r="G294" s="47"/>
      <c r="H294" s="65"/>
      <c r="I294" s="22"/>
      <c r="J294" s="23"/>
      <c r="K294" s="24"/>
      <c r="M294" s="35">
        <v>1</v>
      </c>
      <c r="N294" s="24">
        <v>1</v>
      </c>
      <c r="O294" s="22"/>
      <c r="P294" s="23"/>
      <c r="Q294" s="24"/>
      <c r="R294" s="47">
        <v>1</v>
      </c>
      <c r="S294" s="47"/>
      <c r="T294" s="24">
        <v>1</v>
      </c>
      <c r="U294" s="22">
        <v>1</v>
      </c>
      <c r="V294" s="23"/>
      <c r="W294" s="24">
        <v>1</v>
      </c>
      <c r="X294" s="35">
        <f t="shared" si="141"/>
        <v>17</v>
      </c>
      <c r="Y294" s="167">
        <f t="shared" si="141"/>
        <v>6</v>
      </c>
      <c r="Z294" s="81">
        <f t="shared" si="142"/>
        <v>23</v>
      </c>
    </row>
    <row r="295" spans="1:26" ht="13.5" thickBot="1" x14ac:dyDescent="0.25">
      <c r="A295" s="35" t="s">
        <v>193</v>
      </c>
      <c r="B295" s="36">
        <v>6068</v>
      </c>
      <c r="C295" s="22"/>
      <c r="D295" s="23">
        <v>1</v>
      </c>
      <c r="E295" s="24">
        <v>1</v>
      </c>
      <c r="F295" s="47"/>
      <c r="G295" s="47"/>
      <c r="H295" s="52"/>
      <c r="I295" s="23"/>
      <c r="J295" s="23"/>
      <c r="K295" s="24"/>
      <c r="L295" s="25"/>
      <c r="N295" s="24"/>
      <c r="O295" s="23"/>
      <c r="P295" s="23"/>
      <c r="Q295" s="24"/>
      <c r="R295" s="47"/>
      <c r="S295" s="47"/>
      <c r="T295" s="24"/>
      <c r="U295" s="23"/>
      <c r="V295" s="23"/>
      <c r="W295" s="52"/>
      <c r="X295" s="35">
        <f>C295+F295+I295+L295+O295+R295+U295</f>
        <v>0</v>
      </c>
      <c r="Y295" s="167">
        <f>D295+G295+J295+M295+P295+S295+V295</f>
        <v>1</v>
      </c>
      <c r="Z295" s="81">
        <f>SUM(X295:Y295)</f>
        <v>1</v>
      </c>
    </row>
    <row r="296" spans="1:26" ht="13.5" thickBot="1" x14ac:dyDescent="0.25">
      <c r="A296" s="31" t="s">
        <v>194</v>
      </c>
      <c r="B296" s="14"/>
      <c r="C296" s="31">
        <f t="shared" ref="C296:H296" si="150">SUBTOTAL(9,C287:C295)</f>
        <v>157</v>
      </c>
      <c r="D296" s="13">
        <f t="shared" si="150"/>
        <v>67</v>
      </c>
      <c r="E296" s="32">
        <f t="shared" si="150"/>
        <v>224</v>
      </c>
      <c r="F296" s="13">
        <f t="shared" si="150"/>
        <v>20</v>
      </c>
      <c r="G296" s="13">
        <f t="shared" si="150"/>
        <v>4</v>
      </c>
      <c r="H296" s="32">
        <f t="shared" si="150"/>
        <v>24</v>
      </c>
      <c r="I296" s="13">
        <f>SUBTOTAL(9,I287:I295)</f>
        <v>1</v>
      </c>
      <c r="J296" s="13">
        <f t="shared" ref="J296:O296" si="151">SUBTOTAL(9,J287:J295)</f>
        <v>0</v>
      </c>
      <c r="K296" s="32">
        <f t="shared" si="151"/>
        <v>1</v>
      </c>
      <c r="L296" s="13">
        <f t="shared" si="151"/>
        <v>5</v>
      </c>
      <c r="M296" s="13">
        <f t="shared" si="151"/>
        <v>7</v>
      </c>
      <c r="N296" s="32">
        <f t="shared" si="151"/>
        <v>12</v>
      </c>
      <c r="O296" s="13">
        <f t="shared" si="151"/>
        <v>1</v>
      </c>
      <c r="P296" s="13">
        <f>SUBTOTAL(9,P288:P295)</f>
        <v>0</v>
      </c>
      <c r="Q296" s="32">
        <f>SUBTOTAL(9,Q287:Q295)</f>
        <v>1</v>
      </c>
      <c r="R296" s="13">
        <f>SUBTOTAL(9,R287:R295)</f>
        <v>2</v>
      </c>
      <c r="S296" s="13">
        <f>SUBTOTAL(9,S288:S295)</f>
        <v>0</v>
      </c>
      <c r="T296" s="32">
        <f>SUBTOTAL(9,T287:T295)</f>
        <v>2</v>
      </c>
      <c r="U296" s="13">
        <f>SUBTOTAL(9,U287:U295)</f>
        <v>15</v>
      </c>
      <c r="V296" s="13">
        <f>SUBTOTAL(9,V287:V295)</f>
        <v>8</v>
      </c>
      <c r="W296" s="32">
        <f>SUBTOTAL(9,W287:W295)</f>
        <v>23</v>
      </c>
      <c r="X296" s="13">
        <f>SUM(X287:X295)</f>
        <v>201</v>
      </c>
      <c r="Y296" s="33">
        <f>SUM(Y287:Y295)</f>
        <v>86</v>
      </c>
      <c r="Z296" s="34">
        <f>SUBTOTAL(9,Z287:Z295)</f>
        <v>287</v>
      </c>
    </row>
    <row r="297" spans="1:26" x14ac:dyDescent="0.2">
      <c r="E297" s="180" t="str">
        <f>IF(C297+D297=0," ",C297+D297)</f>
        <v xml:space="preserve"> </v>
      </c>
      <c r="H297" s="35" t="str">
        <f>IF(F297+G297=0," ",F297+G297)</f>
        <v xml:space="preserve"> </v>
      </c>
      <c r="K297" s="180" t="str">
        <f>IF(I297+J297=0," ",I297+J297)</f>
        <v xml:space="preserve"> </v>
      </c>
      <c r="N297" s="35" t="str">
        <f>IF(L297+M297=0," ",L297+M297)</f>
        <v xml:space="preserve"> </v>
      </c>
      <c r="Q297" s="180" t="str">
        <f>IF(O297+P297=0," ",O297+P297)</f>
        <v xml:space="preserve"> </v>
      </c>
      <c r="T297" s="35" t="str">
        <f>IF(R297+S297=0," ",R297+S297)</f>
        <v xml:space="preserve"> </v>
      </c>
      <c r="W297" s="180" t="str">
        <f>IF(U297+V297=0," ",U297+V297)</f>
        <v xml:space="preserve"> </v>
      </c>
    </row>
    <row r="298" spans="1:26" x14ac:dyDescent="0.2">
      <c r="A298" s="25" t="s">
        <v>195</v>
      </c>
      <c r="B298" s="36">
        <v>6015</v>
      </c>
      <c r="C298" s="22">
        <v>3</v>
      </c>
      <c r="D298" s="23">
        <v>1</v>
      </c>
      <c r="E298" s="24">
        <v>4</v>
      </c>
      <c r="F298" s="47">
        <v>2</v>
      </c>
      <c r="G298" s="47"/>
      <c r="H298" s="24">
        <v>2</v>
      </c>
      <c r="I298" s="22"/>
      <c r="J298" s="23"/>
      <c r="K298" s="24"/>
      <c r="N298" s="24"/>
      <c r="O298" s="22"/>
      <c r="P298" s="23">
        <v>1</v>
      </c>
      <c r="Q298" s="24">
        <v>1</v>
      </c>
      <c r="R298" s="47"/>
      <c r="S298" s="47"/>
      <c r="T298" s="24"/>
      <c r="U298" s="22"/>
      <c r="V298" s="23"/>
      <c r="W298" s="24"/>
      <c r="X298" s="35">
        <f t="shared" ref="X298:Z299" si="152">C298+F298+I298+L298+O298+R298+U298</f>
        <v>5</v>
      </c>
      <c r="Y298" s="167">
        <f t="shared" si="152"/>
        <v>2</v>
      </c>
      <c r="Z298" s="81">
        <f t="shared" si="152"/>
        <v>7</v>
      </c>
    </row>
    <row r="299" spans="1:26" ht="13.5" thickBot="1" x14ac:dyDescent="0.25">
      <c r="A299" s="35" t="s">
        <v>196</v>
      </c>
      <c r="B299" s="36">
        <v>6005</v>
      </c>
      <c r="C299" s="22">
        <v>82</v>
      </c>
      <c r="D299" s="23">
        <v>47</v>
      </c>
      <c r="E299" s="24">
        <v>129</v>
      </c>
      <c r="F299" s="47">
        <v>5</v>
      </c>
      <c r="G299" s="47">
        <v>4</v>
      </c>
      <c r="H299" s="24">
        <v>9</v>
      </c>
      <c r="I299" s="22"/>
      <c r="J299" s="23"/>
      <c r="K299" s="24"/>
      <c r="L299" s="20">
        <v>6</v>
      </c>
      <c r="M299" s="35">
        <v>2</v>
      </c>
      <c r="N299" s="24">
        <v>8</v>
      </c>
      <c r="O299" s="22">
        <v>1</v>
      </c>
      <c r="P299" s="23"/>
      <c r="Q299" s="24">
        <v>1</v>
      </c>
      <c r="R299" s="47">
        <v>1</v>
      </c>
      <c r="S299" s="47"/>
      <c r="T299" s="24">
        <v>1</v>
      </c>
      <c r="U299" s="22">
        <v>5</v>
      </c>
      <c r="V299" s="23">
        <v>5</v>
      </c>
      <c r="W299" s="24">
        <v>10</v>
      </c>
      <c r="X299" s="35">
        <f t="shared" si="152"/>
        <v>100</v>
      </c>
      <c r="Y299" s="167">
        <f t="shared" si="152"/>
        <v>58</v>
      </c>
      <c r="Z299" s="81">
        <f t="shared" si="152"/>
        <v>158</v>
      </c>
    </row>
    <row r="300" spans="1:26" ht="13.5" thickBot="1" x14ac:dyDescent="0.25">
      <c r="A300" s="31" t="s">
        <v>197</v>
      </c>
      <c r="B300" s="14"/>
      <c r="C300" s="31">
        <f>SUBTOTAL(9,C298:C299)</f>
        <v>85</v>
      </c>
      <c r="D300" s="13">
        <f t="shared" ref="D300:W300" si="153">SUBTOTAL(9,D298:D299)</f>
        <v>48</v>
      </c>
      <c r="E300" s="32">
        <f t="shared" si="153"/>
        <v>133</v>
      </c>
      <c r="F300" s="31">
        <f t="shared" si="153"/>
        <v>7</v>
      </c>
      <c r="G300" s="13">
        <f t="shared" si="153"/>
        <v>4</v>
      </c>
      <c r="H300" s="32">
        <f t="shared" si="153"/>
        <v>11</v>
      </c>
      <c r="I300" s="31">
        <f t="shared" si="153"/>
        <v>0</v>
      </c>
      <c r="J300" s="13">
        <f t="shared" si="153"/>
        <v>0</v>
      </c>
      <c r="K300" s="32">
        <f t="shared" si="153"/>
        <v>0</v>
      </c>
      <c r="L300" s="31">
        <f t="shared" si="153"/>
        <v>6</v>
      </c>
      <c r="M300" s="13">
        <f t="shared" si="153"/>
        <v>2</v>
      </c>
      <c r="N300" s="32">
        <f t="shared" si="153"/>
        <v>8</v>
      </c>
      <c r="O300" s="31">
        <f t="shared" si="153"/>
        <v>1</v>
      </c>
      <c r="P300" s="13">
        <f t="shared" si="153"/>
        <v>1</v>
      </c>
      <c r="Q300" s="32">
        <f t="shared" si="153"/>
        <v>2</v>
      </c>
      <c r="R300" s="31">
        <f t="shared" si="153"/>
        <v>1</v>
      </c>
      <c r="S300" s="13">
        <f t="shared" si="153"/>
        <v>0</v>
      </c>
      <c r="T300" s="32">
        <f t="shared" si="153"/>
        <v>1</v>
      </c>
      <c r="U300" s="31">
        <f t="shared" si="153"/>
        <v>5</v>
      </c>
      <c r="V300" s="13">
        <f t="shared" si="153"/>
        <v>5</v>
      </c>
      <c r="W300" s="32">
        <f t="shared" si="153"/>
        <v>10</v>
      </c>
      <c r="X300" s="31">
        <f>C300+F300+I300+L300+O300+R300+U300</f>
        <v>105</v>
      </c>
      <c r="Y300" s="33">
        <f>D300+G300+J300+M300+P300+S300+V300</f>
        <v>60</v>
      </c>
      <c r="Z300" s="32">
        <f>SUBTOTAL(9,Z298:Z299)</f>
        <v>165</v>
      </c>
    </row>
    <row r="301" spans="1:26" x14ac:dyDescent="0.2">
      <c r="A301" s="26"/>
      <c r="B301" s="21"/>
      <c r="C301" s="27"/>
      <c r="D301" s="26"/>
      <c r="E301" s="24" t="str">
        <f>IF(C301+D301=0," ",C301+D301)</f>
        <v xml:space="preserve"> </v>
      </c>
      <c r="F301" s="26"/>
      <c r="G301" s="26"/>
      <c r="H301" s="26" t="str">
        <f>IF(F301+G301=0," ",F301+G301)</f>
        <v xml:space="preserve"> </v>
      </c>
      <c r="I301" s="27"/>
      <c r="J301" s="26"/>
      <c r="K301" s="24" t="str">
        <f>IF(I301+J301=0," ",I301+J301)</f>
        <v xml:space="preserve"> </v>
      </c>
      <c r="L301" s="27"/>
      <c r="M301" s="26"/>
      <c r="N301" s="26" t="str">
        <f>IF(L301+M301=0," ",L301+M301)</f>
        <v xml:space="preserve"> </v>
      </c>
      <c r="O301" s="27"/>
      <c r="P301" s="26"/>
      <c r="Q301" s="24" t="str">
        <f>IF(O301+P301=0," ",O301+P301)</f>
        <v xml:space="preserve"> </v>
      </c>
      <c r="R301" s="26"/>
      <c r="S301" s="26"/>
      <c r="T301" s="26" t="str">
        <f>IF(R301+S301=0," ",R301+S301)</f>
        <v xml:space="preserve"> </v>
      </c>
      <c r="U301" s="27"/>
      <c r="V301" s="26"/>
      <c r="W301" s="24" t="str">
        <f>IF(U301+V301=0," ",U301+V301)</f>
        <v xml:space="preserve"> </v>
      </c>
      <c r="X301" s="26"/>
      <c r="Y301" s="107"/>
      <c r="Z301" s="81"/>
    </row>
    <row r="302" spans="1:26" x14ac:dyDescent="0.2">
      <c r="A302" s="25" t="s">
        <v>198</v>
      </c>
      <c r="B302" s="21">
        <v>6049</v>
      </c>
      <c r="C302" s="20">
        <v>55</v>
      </c>
      <c r="D302" s="25">
        <v>15</v>
      </c>
      <c r="E302" s="24">
        <v>70</v>
      </c>
      <c r="F302" s="25">
        <v>3</v>
      </c>
      <c r="G302" s="25"/>
      <c r="H302" s="26">
        <v>3</v>
      </c>
      <c r="K302" s="24"/>
      <c r="M302" s="25"/>
      <c r="N302" s="26"/>
      <c r="P302" s="25">
        <v>2</v>
      </c>
      <c r="Q302" s="24">
        <v>2</v>
      </c>
      <c r="R302" s="25">
        <v>1</v>
      </c>
      <c r="S302" s="25"/>
      <c r="T302" s="26">
        <v>1</v>
      </c>
      <c r="U302" s="20">
        <v>1</v>
      </c>
      <c r="V302" s="25">
        <v>1</v>
      </c>
      <c r="W302" s="24">
        <v>2</v>
      </c>
      <c r="X302" s="25">
        <f t="shared" ref="X302:Z303" si="154">C302+F302+I302+L302+O302+R302+U302</f>
        <v>60</v>
      </c>
      <c r="Y302" s="80">
        <f t="shared" si="154"/>
        <v>18</v>
      </c>
      <c r="Z302" s="81">
        <f t="shared" si="154"/>
        <v>78</v>
      </c>
    </row>
    <row r="303" spans="1:26" ht="13.5" thickBot="1" x14ac:dyDescent="0.25">
      <c r="A303" s="25" t="s">
        <v>199</v>
      </c>
      <c r="B303" s="21">
        <v>6050</v>
      </c>
      <c r="C303" s="20">
        <v>32</v>
      </c>
      <c r="D303" s="25">
        <v>5</v>
      </c>
      <c r="E303" s="24">
        <v>37</v>
      </c>
      <c r="F303" s="25"/>
      <c r="G303" s="25"/>
      <c r="H303" s="26"/>
      <c r="K303" s="24"/>
      <c r="L303" s="20">
        <v>1</v>
      </c>
      <c r="M303" s="25"/>
      <c r="N303" s="26">
        <v>1</v>
      </c>
      <c r="P303" s="25">
        <v>1</v>
      </c>
      <c r="Q303" s="24">
        <v>1</v>
      </c>
      <c r="R303" s="25"/>
      <c r="S303" s="25"/>
      <c r="T303" s="26"/>
      <c r="U303" s="20">
        <v>2</v>
      </c>
      <c r="W303" s="24">
        <v>2</v>
      </c>
      <c r="X303" s="25">
        <f t="shared" si="154"/>
        <v>35</v>
      </c>
      <c r="Y303" s="80">
        <f t="shared" si="154"/>
        <v>6</v>
      </c>
      <c r="Z303" s="81">
        <f t="shared" si="154"/>
        <v>41</v>
      </c>
    </row>
    <row r="304" spans="1:26" ht="13.5" thickBot="1" x14ac:dyDescent="0.25">
      <c r="A304" s="13" t="s">
        <v>200</v>
      </c>
      <c r="B304" s="14"/>
      <c r="C304" s="72">
        <f t="shared" ref="C304:W304" si="155">SUBTOTAL(9,C301:C303)</f>
        <v>87</v>
      </c>
      <c r="D304" s="73">
        <f t="shared" si="155"/>
        <v>20</v>
      </c>
      <c r="E304" s="32">
        <f t="shared" si="155"/>
        <v>107</v>
      </c>
      <c r="F304" s="73">
        <f t="shared" si="155"/>
        <v>3</v>
      </c>
      <c r="G304" s="73">
        <f t="shared" si="155"/>
        <v>0</v>
      </c>
      <c r="H304" s="32">
        <f t="shared" si="155"/>
        <v>3</v>
      </c>
      <c r="I304" s="72">
        <f t="shared" si="155"/>
        <v>0</v>
      </c>
      <c r="J304" s="73">
        <f t="shared" si="155"/>
        <v>0</v>
      </c>
      <c r="K304" s="32">
        <f t="shared" si="155"/>
        <v>0</v>
      </c>
      <c r="L304" s="31">
        <f t="shared" si="155"/>
        <v>1</v>
      </c>
      <c r="M304" s="13">
        <f t="shared" si="155"/>
        <v>0</v>
      </c>
      <c r="N304" s="13">
        <f t="shared" si="155"/>
        <v>1</v>
      </c>
      <c r="O304" s="72">
        <f t="shared" si="155"/>
        <v>0</v>
      </c>
      <c r="P304" s="73">
        <f t="shared" si="155"/>
        <v>3</v>
      </c>
      <c r="Q304" s="32">
        <f t="shared" si="155"/>
        <v>3</v>
      </c>
      <c r="R304" s="73">
        <f t="shared" si="155"/>
        <v>1</v>
      </c>
      <c r="S304" s="73">
        <f t="shared" si="155"/>
        <v>0</v>
      </c>
      <c r="T304" s="32">
        <f t="shared" si="155"/>
        <v>1</v>
      </c>
      <c r="U304" s="72">
        <f t="shared" si="155"/>
        <v>3</v>
      </c>
      <c r="V304" s="73">
        <f t="shared" si="155"/>
        <v>1</v>
      </c>
      <c r="W304" s="32">
        <f t="shared" si="155"/>
        <v>4</v>
      </c>
      <c r="X304" s="13">
        <f>C304+F304+I304+L304+O304+R304+U304</f>
        <v>95</v>
      </c>
      <c r="Y304" s="33">
        <f>D304+G304+J304+M304+P304+S304+V304</f>
        <v>24</v>
      </c>
      <c r="Z304" s="34">
        <f>SUBTOTAL(9,Z301:Z303)</f>
        <v>119</v>
      </c>
    </row>
    <row r="305" spans="1:26" ht="13.5" thickBot="1" x14ac:dyDescent="0.25">
      <c r="A305" s="213"/>
      <c r="B305" s="138"/>
      <c r="C305" s="213"/>
      <c r="D305" s="2"/>
      <c r="E305" s="138"/>
      <c r="F305" s="2"/>
      <c r="G305" s="2"/>
      <c r="H305" s="138"/>
      <c r="I305" s="2"/>
      <c r="J305" s="2"/>
      <c r="K305" s="138"/>
      <c r="L305" s="2"/>
      <c r="M305" s="2"/>
      <c r="N305" s="138"/>
      <c r="O305" s="2"/>
      <c r="P305" s="2"/>
      <c r="Q305" s="138"/>
      <c r="R305" s="2"/>
      <c r="S305" s="2"/>
      <c r="T305" s="138"/>
      <c r="U305" s="2"/>
      <c r="V305" s="2"/>
      <c r="W305" s="138"/>
      <c r="X305" s="2"/>
      <c r="Y305" s="2"/>
      <c r="Z305" s="138"/>
    </row>
    <row r="306" spans="1:26" ht="13.5" thickBot="1" x14ac:dyDescent="0.25">
      <c r="A306" s="146" t="s">
        <v>153</v>
      </c>
      <c r="B306" s="147"/>
      <c r="C306" s="148">
        <f t="shared" ref="C306:W306" si="156">SUBTOTAL(9,C275:C305)</f>
        <v>787</v>
      </c>
      <c r="D306" s="148">
        <f t="shared" si="156"/>
        <v>377</v>
      </c>
      <c r="E306" s="149">
        <f t="shared" si="156"/>
        <v>1164</v>
      </c>
      <c r="F306" s="148">
        <f t="shared" si="156"/>
        <v>76</v>
      </c>
      <c r="G306" s="148">
        <f t="shared" si="156"/>
        <v>26</v>
      </c>
      <c r="H306" s="149">
        <f t="shared" si="156"/>
        <v>102</v>
      </c>
      <c r="I306" s="148">
        <f t="shared" si="156"/>
        <v>6</v>
      </c>
      <c r="J306" s="148">
        <f t="shared" si="156"/>
        <v>0</v>
      </c>
      <c r="K306" s="149">
        <f t="shared" si="156"/>
        <v>6</v>
      </c>
      <c r="L306" s="148">
        <f t="shared" si="156"/>
        <v>40</v>
      </c>
      <c r="M306" s="148">
        <f t="shared" si="156"/>
        <v>33</v>
      </c>
      <c r="N306" s="149">
        <f t="shared" si="156"/>
        <v>73</v>
      </c>
      <c r="O306" s="148">
        <f t="shared" si="156"/>
        <v>8</v>
      </c>
      <c r="P306" s="148">
        <f t="shared" si="156"/>
        <v>8</v>
      </c>
      <c r="Q306" s="149">
        <f t="shared" si="156"/>
        <v>16</v>
      </c>
      <c r="R306" s="148">
        <f t="shared" si="156"/>
        <v>6</v>
      </c>
      <c r="S306" s="148">
        <f t="shared" si="156"/>
        <v>3</v>
      </c>
      <c r="T306" s="149">
        <f t="shared" si="156"/>
        <v>9</v>
      </c>
      <c r="U306" s="148">
        <f t="shared" si="156"/>
        <v>51</v>
      </c>
      <c r="V306" s="148">
        <f t="shared" si="156"/>
        <v>40</v>
      </c>
      <c r="W306" s="149">
        <f t="shared" si="156"/>
        <v>91</v>
      </c>
      <c r="X306" s="148">
        <f>C306+F306+I306+L306+O306+R306+U306</f>
        <v>974</v>
      </c>
      <c r="Y306" s="148">
        <f>D306+G306+J306+M306+P306+S306+V306</f>
        <v>487</v>
      </c>
      <c r="Z306" s="149">
        <f>SUBTOTAL(9,Z275:Z305)</f>
        <v>1461</v>
      </c>
    </row>
    <row r="307" spans="1:26" ht="13.5" thickBot="1" x14ac:dyDescent="0.25">
      <c r="A307" s="545" t="s">
        <v>201</v>
      </c>
      <c r="B307" s="546"/>
      <c r="C307" s="546"/>
      <c r="D307" s="546"/>
      <c r="E307" s="546"/>
      <c r="F307" s="546"/>
      <c r="G307" s="546"/>
      <c r="H307" s="546"/>
      <c r="I307" s="546"/>
      <c r="J307" s="546"/>
      <c r="K307" s="546"/>
      <c r="L307" s="546"/>
      <c r="M307" s="546"/>
      <c r="N307" s="546"/>
      <c r="O307" s="546"/>
      <c r="P307" s="546"/>
      <c r="Q307" s="546"/>
      <c r="R307" s="546"/>
      <c r="S307" s="546"/>
      <c r="T307" s="546"/>
      <c r="U307" s="546"/>
      <c r="V307" s="546"/>
      <c r="W307" s="546"/>
      <c r="X307" s="546"/>
      <c r="Y307" s="546"/>
      <c r="Z307" s="547"/>
    </row>
    <row r="308" spans="1:26" ht="13.5" thickBot="1" x14ac:dyDescent="0.25">
      <c r="A308" s="71"/>
      <c r="B308" s="106"/>
      <c r="C308" s="71"/>
      <c r="D308" s="70"/>
      <c r="E308" s="225"/>
      <c r="F308" s="70"/>
      <c r="G308" s="70"/>
      <c r="H308" s="70"/>
      <c r="I308" s="71"/>
      <c r="J308" s="70"/>
      <c r="K308" s="225" t="str">
        <f>IF(I308+J308=0," ",I308+J308)</f>
        <v xml:space="preserve"> </v>
      </c>
      <c r="L308" s="71"/>
      <c r="M308" s="70"/>
      <c r="N308" s="70"/>
      <c r="O308" s="71"/>
      <c r="P308" s="70"/>
      <c r="Q308" s="225" t="str">
        <f>IF(O308+P308=0," ",O308+P308)</f>
        <v xml:space="preserve"> </v>
      </c>
      <c r="R308" s="70"/>
      <c r="S308" s="70"/>
      <c r="T308" s="70" t="str">
        <f>IF(R308+S308=0," ",R308+S308)</f>
        <v xml:space="preserve"> </v>
      </c>
      <c r="U308" s="71"/>
      <c r="V308" s="70"/>
      <c r="W308" s="225" t="str">
        <f>IF(U308+V308=0," ",U308+V308)</f>
        <v xml:space="preserve"> </v>
      </c>
      <c r="X308" s="70"/>
      <c r="Y308" s="161"/>
      <c r="Z308" s="162"/>
    </row>
    <row r="309" spans="1:26" ht="13.5" thickBot="1" x14ac:dyDescent="0.25">
      <c r="A309" s="31" t="s">
        <v>273</v>
      </c>
      <c r="B309" s="14">
        <v>7010</v>
      </c>
      <c r="C309" s="53">
        <v>20</v>
      </c>
      <c r="D309" s="54">
        <v>1</v>
      </c>
      <c r="E309" s="32">
        <v>21</v>
      </c>
      <c r="F309" s="54"/>
      <c r="G309" s="54"/>
      <c r="H309" s="13"/>
      <c r="I309" s="53"/>
      <c r="J309" s="54"/>
      <c r="K309" s="32"/>
      <c r="L309" s="31">
        <v>1</v>
      </c>
      <c r="M309" s="13"/>
      <c r="N309" s="13">
        <v>1</v>
      </c>
      <c r="O309" s="53"/>
      <c r="P309" s="54"/>
      <c r="Q309" s="32"/>
      <c r="R309" s="54"/>
      <c r="S309" s="54"/>
      <c r="T309" s="13"/>
      <c r="U309" s="53">
        <v>1</v>
      </c>
      <c r="V309" s="54"/>
      <c r="W309" s="32">
        <v>1</v>
      </c>
      <c r="X309" s="13">
        <f>U309+R309+O309+L309+I309+F309+C309</f>
        <v>22</v>
      </c>
      <c r="Y309" s="33">
        <f>V309+S309+P309+M309+J309+G309+D309</f>
        <v>1</v>
      </c>
      <c r="Z309" s="34">
        <f>W309+T309+Q309+N309+K309+H309+E309</f>
        <v>23</v>
      </c>
    </row>
    <row r="310" spans="1:26" ht="13.5" thickBot="1" x14ac:dyDescent="0.25">
      <c r="E310" s="180" t="str">
        <f>IF(C310+D310=0," ",C310+D310)</f>
        <v xml:space="preserve"> </v>
      </c>
      <c r="H310" s="35" t="str">
        <f>IF(F310+G310=0," ",F310+G310)</f>
        <v xml:space="preserve"> </v>
      </c>
      <c r="K310" s="180" t="str">
        <f>IF(I310+J310=0," ",I310+J310)</f>
        <v xml:space="preserve"> </v>
      </c>
      <c r="N310" s="35" t="str">
        <f>IF(L310+M310=0," ",L310+M310)</f>
        <v xml:space="preserve"> </v>
      </c>
      <c r="Q310" s="180" t="str">
        <f>IF(O310+P310=0," ",O310+P310)</f>
        <v xml:space="preserve"> </v>
      </c>
      <c r="T310" s="35" t="str">
        <f>IF(R310+S310=0," ",R310+S310)</f>
        <v xml:space="preserve"> </v>
      </c>
      <c r="W310" s="180" t="str">
        <f>IF(U310+V310=0," ",U310+V310)</f>
        <v xml:space="preserve"> </v>
      </c>
    </row>
    <row r="311" spans="1:26" ht="13.5" thickBot="1" x14ac:dyDescent="0.25">
      <c r="A311" s="31" t="s">
        <v>202</v>
      </c>
      <c r="B311" s="14">
        <v>7020</v>
      </c>
      <c r="C311" s="53">
        <v>323</v>
      </c>
      <c r="D311" s="54">
        <v>65</v>
      </c>
      <c r="E311" s="32">
        <v>388</v>
      </c>
      <c r="F311" s="54">
        <v>35</v>
      </c>
      <c r="G311" s="54">
        <v>3</v>
      </c>
      <c r="H311" s="13">
        <v>38</v>
      </c>
      <c r="I311" s="53">
        <v>3</v>
      </c>
      <c r="J311" s="54"/>
      <c r="K311" s="32">
        <v>3</v>
      </c>
      <c r="L311" s="31">
        <v>28</v>
      </c>
      <c r="M311" s="13">
        <v>13</v>
      </c>
      <c r="N311" s="13">
        <v>41</v>
      </c>
      <c r="O311" s="53">
        <v>4</v>
      </c>
      <c r="P311" s="54">
        <v>1</v>
      </c>
      <c r="Q311" s="32">
        <v>5</v>
      </c>
      <c r="R311" s="54">
        <v>1</v>
      </c>
      <c r="S311" s="54"/>
      <c r="T311" s="13">
        <v>1</v>
      </c>
      <c r="U311" s="53">
        <v>24</v>
      </c>
      <c r="V311" s="54">
        <v>2</v>
      </c>
      <c r="W311" s="32">
        <v>26</v>
      </c>
      <c r="X311" s="13">
        <f>U311+R311+O311+L311+I311+F311+C311</f>
        <v>418</v>
      </c>
      <c r="Y311" s="33">
        <f>V311+S311+P311+M311+J311+G311+D311</f>
        <v>84</v>
      </c>
      <c r="Z311" s="34">
        <f>W311+T311+Q311+N311+K311+H311+E311</f>
        <v>502</v>
      </c>
    </row>
    <row r="312" spans="1:26" ht="13.5" thickBot="1" x14ac:dyDescent="0.25">
      <c r="E312" s="180" t="str">
        <f>IF(C312+D312=0," ",C312+D312)</f>
        <v xml:space="preserve"> </v>
      </c>
      <c r="H312" s="35" t="str">
        <f>IF(F312+G312=0," ",F312+G312)</f>
        <v xml:space="preserve"> </v>
      </c>
      <c r="K312" s="180" t="str">
        <f>IF(I312+J312=0," ",I312+J312)</f>
        <v xml:space="preserve"> </v>
      </c>
      <c r="N312" s="35" t="str">
        <f>IF(L312+M312=0," ",L312+M312)</f>
        <v xml:space="preserve"> </v>
      </c>
      <c r="Q312" s="180" t="str">
        <f>IF(O312+P312=0," ",O312+P312)</f>
        <v xml:space="preserve"> </v>
      </c>
      <c r="T312" s="35" t="str">
        <f>IF(R312+S312=0," ",R312+S312)</f>
        <v xml:space="preserve"> </v>
      </c>
      <c r="W312" s="180" t="str">
        <f>IF(U312+V312=0," ",U312+V312)</f>
        <v xml:space="preserve"> </v>
      </c>
    </row>
    <row r="313" spans="1:26" ht="13.5" thickBot="1" x14ac:dyDescent="0.25">
      <c r="A313" s="31" t="s">
        <v>203</v>
      </c>
      <c r="B313" s="14">
        <v>7040</v>
      </c>
      <c r="C313" s="53">
        <v>138</v>
      </c>
      <c r="D313" s="54">
        <v>17</v>
      </c>
      <c r="E313" s="32">
        <v>155</v>
      </c>
      <c r="F313" s="54">
        <v>30</v>
      </c>
      <c r="G313" s="54">
        <v>1</v>
      </c>
      <c r="H313" s="13">
        <v>31</v>
      </c>
      <c r="I313" s="53">
        <v>1</v>
      </c>
      <c r="J313" s="54"/>
      <c r="K313" s="32">
        <v>1</v>
      </c>
      <c r="L313" s="31">
        <v>7</v>
      </c>
      <c r="M313" s="13">
        <v>2</v>
      </c>
      <c r="N313" s="13">
        <v>9</v>
      </c>
      <c r="O313" s="53">
        <v>4</v>
      </c>
      <c r="P313" s="54"/>
      <c r="Q313" s="32">
        <v>4</v>
      </c>
      <c r="R313" s="54">
        <v>4</v>
      </c>
      <c r="S313" s="54"/>
      <c r="T313" s="13">
        <v>4</v>
      </c>
      <c r="U313" s="53">
        <v>20</v>
      </c>
      <c r="V313" s="54">
        <v>3</v>
      </c>
      <c r="W313" s="32">
        <v>23</v>
      </c>
      <c r="X313" s="13">
        <f>U313+R313+O313+L313+I313+F313+C313</f>
        <v>204</v>
      </c>
      <c r="Y313" s="33">
        <f>V313+S313+P313+M313+J313+G313+D313</f>
        <v>23</v>
      </c>
      <c r="Z313" s="34">
        <f>W313+T313+Q313+N313+K313+H313+E313</f>
        <v>227</v>
      </c>
    </row>
    <row r="314" spans="1:26" ht="13.5" thickBot="1" x14ac:dyDescent="0.25">
      <c r="E314" s="180" t="str">
        <f>IF(C314+D314=0," ",C314+D314)</f>
        <v xml:space="preserve"> </v>
      </c>
      <c r="H314" s="35" t="str">
        <f>IF(F314+G314=0," ",F314+G314)</f>
        <v xml:space="preserve"> </v>
      </c>
      <c r="K314" s="180" t="str">
        <f>IF(I314+J314=0," ",I314+J314)</f>
        <v xml:space="preserve"> </v>
      </c>
      <c r="N314" s="35" t="str">
        <f>IF(L314+M314=0," ",L314+M314)</f>
        <v xml:space="preserve"> </v>
      </c>
      <c r="Q314" s="180" t="str">
        <f>IF(O314+P314=0," ",O314+P314)</f>
        <v xml:space="preserve"> </v>
      </c>
      <c r="T314" s="35" t="str">
        <f>IF(R314+S314=0," ",R314+S314)</f>
        <v xml:space="preserve"> </v>
      </c>
      <c r="W314" s="180" t="str">
        <f>IF(U314+V314=0," ",U314+V314)</f>
        <v xml:space="preserve"> </v>
      </c>
    </row>
    <row r="315" spans="1:26" ht="13.5" thickBot="1" x14ac:dyDescent="0.25">
      <c r="A315" s="31" t="s">
        <v>204</v>
      </c>
      <c r="B315" s="14">
        <v>7050</v>
      </c>
      <c r="C315" s="53">
        <v>91</v>
      </c>
      <c r="D315" s="54">
        <v>11</v>
      </c>
      <c r="E315" s="32">
        <v>102</v>
      </c>
      <c r="F315" s="54">
        <v>12</v>
      </c>
      <c r="G315" s="54">
        <v>2</v>
      </c>
      <c r="H315" s="13">
        <v>14</v>
      </c>
      <c r="I315" s="53"/>
      <c r="J315" s="54"/>
      <c r="K315" s="32"/>
      <c r="L315" s="31">
        <v>10</v>
      </c>
      <c r="M315" s="13">
        <v>2</v>
      </c>
      <c r="N315" s="13">
        <v>12</v>
      </c>
      <c r="O315" s="53">
        <v>2</v>
      </c>
      <c r="P315" s="54"/>
      <c r="Q315" s="32">
        <v>2</v>
      </c>
      <c r="R315" s="54">
        <v>2</v>
      </c>
      <c r="S315" s="54"/>
      <c r="T315" s="13">
        <v>2</v>
      </c>
      <c r="U315" s="53">
        <v>11</v>
      </c>
      <c r="V315" s="54">
        <v>2</v>
      </c>
      <c r="W315" s="32">
        <v>13</v>
      </c>
      <c r="X315" s="13">
        <f>U315+R315+O315+L315+I315+F315+C315</f>
        <v>128</v>
      </c>
      <c r="Y315" s="33">
        <f>V315+S315+P315+M315+J315+G315+D315</f>
        <v>17</v>
      </c>
      <c r="Z315" s="34">
        <f>W315+T315+Q315+N315+K315+H315+E315</f>
        <v>145</v>
      </c>
    </row>
    <row r="316" spans="1:26" x14ac:dyDescent="0.2">
      <c r="E316" s="180" t="str">
        <f>IF(C316+D316=0," ",C316+D316)</f>
        <v xml:space="preserve"> </v>
      </c>
      <c r="H316" s="35" t="str">
        <f>IF(F316+G316=0," ",F316+G316)</f>
        <v xml:space="preserve"> </v>
      </c>
      <c r="K316" s="180" t="str">
        <f>IF(I316+J316=0," ",I316+J316)</f>
        <v xml:space="preserve"> </v>
      </c>
      <c r="N316" s="35" t="str">
        <f>IF(L316+M316=0," ",L316+M316)</f>
        <v xml:space="preserve"> </v>
      </c>
      <c r="Q316" s="180" t="str">
        <f>IF(O316+P316=0," ",O316+P316)</f>
        <v xml:space="preserve"> </v>
      </c>
      <c r="T316" s="35" t="str">
        <f>IF(R316+S316=0," ",R316+S316)</f>
        <v xml:space="preserve"> </v>
      </c>
      <c r="W316" s="180" t="str">
        <f>IF(U316+V316=0," ",U316+V316)</f>
        <v xml:space="preserve"> </v>
      </c>
    </row>
    <row r="317" spans="1:26" x14ac:dyDescent="0.2">
      <c r="A317" s="35" t="s">
        <v>205</v>
      </c>
      <c r="B317" s="36">
        <v>7005</v>
      </c>
      <c r="C317" s="22">
        <v>563</v>
      </c>
      <c r="D317" s="23">
        <v>121</v>
      </c>
      <c r="E317" s="24">
        <v>684</v>
      </c>
      <c r="F317" s="47">
        <v>108</v>
      </c>
      <c r="G317" s="47">
        <v>14</v>
      </c>
      <c r="H317" s="24">
        <v>122</v>
      </c>
      <c r="I317" s="22">
        <v>4</v>
      </c>
      <c r="J317" s="23"/>
      <c r="K317" s="24">
        <v>4</v>
      </c>
      <c r="L317" s="20">
        <v>42</v>
      </c>
      <c r="M317" s="35">
        <v>15</v>
      </c>
      <c r="N317" s="24">
        <v>57</v>
      </c>
      <c r="O317" s="22">
        <v>13</v>
      </c>
      <c r="P317" s="23">
        <v>2</v>
      </c>
      <c r="Q317" s="24">
        <v>15</v>
      </c>
      <c r="R317" s="47"/>
      <c r="S317" s="47"/>
      <c r="T317" s="180"/>
      <c r="U317" s="22">
        <v>40</v>
      </c>
      <c r="V317" s="23">
        <v>10</v>
      </c>
      <c r="W317" s="24">
        <v>50</v>
      </c>
      <c r="X317" s="35">
        <f t="shared" ref="X317:Y320" si="157">C317+F317+I317+L317+O317+R317+U317</f>
        <v>770</v>
      </c>
      <c r="Y317" s="167">
        <f t="shared" si="157"/>
        <v>162</v>
      </c>
      <c r="Z317" s="81">
        <f>E317+H317+K317+N317+Q317+T317+W317</f>
        <v>932</v>
      </c>
    </row>
    <row r="318" spans="1:26" x14ac:dyDescent="0.2">
      <c r="A318" s="35" t="s">
        <v>206</v>
      </c>
      <c r="B318" s="36">
        <v>7002</v>
      </c>
      <c r="C318" s="22">
        <v>1</v>
      </c>
      <c r="D318" s="23"/>
      <c r="E318" s="24">
        <v>1</v>
      </c>
      <c r="F318" s="47">
        <v>3</v>
      </c>
      <c r="G318" s="47"/>
      <c r="H318" s="24">
        <v>3</v>
      </c>
      <c r="I318" s="22"/>
      <c r="J318" s="23"/>
      <c r="K318" s="24"/>
      <c r="N318" s="24"/>
      <c r="O318" s="22"/>
      <c r="P318" s="23"/>
      <c r="Q318" s="24"/>
      <c r="R318" s="47"/>
      <c r="S318" s="47"/>
      <c r="T318" s="180"/>
      <c r="U318" s="22">
        <v>1</v>
      </c>
      <c r="V318" s="23"/>
      <c r="W318" s="24">
        <v>1</v>
      </c>
      <c r="X318" s="35">
        <f t="shared" si="157"/>
        <v>5</v>
      </c>
      <c r="Y318" s="167">
        <f t="shared" si="157"/>
        <v>0</v>
      </c>
      <c r="Z318" s="81">
        <f>E318+H318+K318+N318+Q318+T318+W318</f>
        <v>5</v>
      </c>
    </row>
    <row r="319" spans="1:26" x14ac:dyDescent="0.2">
      <c r="A319" s="35" t="s">
        <v>207</v>
      </c>
      <c r="B319" s="36">
        <v>7001</v>
      </c>
      <c r="C319" s="22">
        <v>3</v>
      </c>
      <c r="D319" s="23">
        <v>1</v>
      </c>
      <c r="E319" s="24">
        <v>4</v>
      </c>
      <c r="F319" s="47">
        <v>3</v>
      </c>
      <c r="G319" s="47"/>
      <c r="H319" s="24">
        <v>3</v>
      </c>
      <c r="I319" s="22"/>
      <c r="J319" s="23"/>
      <c r="K319" s="24"/>
      <c r="L319" s="20">
        <v>1</v>
      </c>
      <c r="N319" s="24">
        <v>1</v>
      </c>
      <c r="O319" s="22">
        <v>1</v>
      </c>
      <c r="P319" s="23">
        <v>1</v>
      </c>
      <c r="Q319" s="24">
        <v>2</v>
      </c>
      <c r="R319" s="47"/>
      <c r="S319" s="47"/>
      <c r="T319" s="24"/>
      <c r="U319" s="22"/>
      <c r="V319" s="23">
        <v>1</v>
      </c>
      <c r="W319" s="24">
        <v>1</v>
      </c>
      <c r="X319" s="35">
        <f t="shared" si="157"/>
        <v>8</v>
      </c>
      <c r="Y319" s="167">
        <f t="shared" si="157"/>
        <v>3</v>
      </c>
      <c r="Z319" s="81">
        <f>E319+H319+K319+N319+Q319+T319+W319</f>
        <v>11</v>
      </c>
    </row>
    <row r="320" spans="1:26" ht="13.5" thickBot="1" x14ac:dyDescent="0.25">
      <c r="A320" s="35" t="s">
        <v>208</v>
      </c>
      <c r="B320" s="36">
        <v>7008</v>
      </c>
      <c r="C320" s="22">
        <v>151</v>
      </c>
      <c r="D320" s="23">
        <v>37</v>
      </c>
      <c r="E320" s="24">
        <v>188</v>
      </c>
      <c r="F320" s="47">
        <v>24</v>
      </c>
      <c r="G320" s="47">
        <v>3</v>
      </c>
      <c r="H320" s="24">
        <v>27</v>
      </c>
      <c r="I320" s="22">
        <v>2</v>
      </c>
      <c r="J320" s="23"/>
      <c r="K320" s="24">
        <v>2</v>
      </c>
      <c r="L320" s="20">
        <v>8</v>
      </c>
      <c r="N320" s="24">
        <v>8</v>
      </c>
      <c r="O320" s="22">
        <v>3</v>
      </c>
      <c r="P320" s="23"/>
      <c r="Q320" s="24">
        <v>3</v>
      </c>
      <c r="R320" s="47">
        <v>2</v>
      </c>
      <c r="S320" s="47"/>
      <c r="T320" s="180">
        <v>2</v>
      </c>
      <c r="U320" s="22">
        <v>17</v>
      </c>
      <c r="V320" s="23">
        <v>2</v>
      </c>
      <c r="W320" s="24">
        <v>19</v>
      </c>
      <c r="X320" s="35">
        <f t="shared" si="157"/>
        <v>207</v>
      </c>
      <c r="Y320" s="167">
        <f t="shared" si="157"/>
        <v>42</v>
      </c>
      <c r="Z320" s="81">
        <f>E320+H320+K320+N320+Q320+T320+W320</f>
        <v>249</v>
      </c>
    </row>
    <row r="321" spans="1:26" ht="13.5" thickBot="1" x14ac:dyDescent="0.25">
      <c r="A321" s="31" t="s">
        <v>197</v>
      </c>
      <c r="B321" s="14"/>
      <c r="C321" s="31">
        <f t="shared" ref="C321:Z321" si="158">SUBTOTAL(9,C317:C320)</f>
        <v>718</v>
      </c>
      <c r="D321" s="13">
        <f t="shared" si="158"/>
        <v>159</v>
      </c>
      <c r="E321" s="32">
        <f t="shared" si="158"/>
        <v>877</v>
      </c>
      <c r="F321" s="13">
        <f t="shared" si="158"/>
        <v>138</v>
      </c>
      <c r="G321" s="13">
        <f t="shared" si="158"/>
        <v>17</v>
      </c>
      <c r="H321" s="13">
        <f t="shared" si="158"/>
        <v>155</v>
      </c>
      <c r="I321" s="31">
        <f t="shared" si="158"/>
        <v>6</v>
      </c>
      <c r="J321" s="13">
        <f t="shared" si="158"/>
        <v>0</v>
      </c>
      <c r="K321" s="32">
        <f t="shared" si="158"/>
        <v>6</v>
      </c>
      <c r="L321" s="31">
        <f t="shared" si="158"/>
        <v>51</v>
      </c>
      <c r="M321" s="13">
        <f t="shared" si="158"/>
        <v>15</v>
      </c>
      <c r="N321" s="13">
        <f t="shared" si="158"/>
        <v>66</v>
      </c>
      <c r="O321" s="31">
        <f t="shared" si="158"/>
        <v>17</v>
      </c>
      <c r="P321" s="13">
        <f t="shared" si="158"/>
        <v>3</v>
      </c>
      <c r="Q321" s="32">
        <f t="shared" si="158"/>
        <v>20</v>
      </c>
      <c r="R321" s="13">
        <f t="shared" si="158"/>
        <v>2</v>
      </c>
      <c r="S321" s="13">
        <f t="shared" si="158"/>
        <v>0</v>
      </c>
      <c r="T321" s="13">
        <f t="shared" si="158"/>
        <v>2</v>
      </c>
      <c r="U321" s="31">
        <f t="shared" si="158"/>
        <v>58</v>
      </c>
      <c r="V321" s="13">
        <f t="shared" si="158"/>
        <v>13</v>
      </c>
      <c r="W321" s="32">
        <f t="shared" si="158"/>
        <v>71</v>
      </c>
      <c r="X321" s="13">
        <f t="shared" si="158"/>
        <v>990</v>
      </c>
      <c r="Y321" s="33">
        <f t="shared" si="158"/>
        <v>207</v>
      </c>
      <c r="Z321" s="34">
        <f t="shared" si="158"/>
        <v>1197</v>
      </c>
    </row>
    <row r="322" spans="1:26" ht="13.5" thickBot="1" x14ac:dyDescent="0.25">
      <c r="B322" s="153"/>
      <c r="C322" s="221"/>
      <c r="I322" s="25"/>
      <c r="L322" s="25"/>
      <c r="O322" s="15"/>
      <c r="U322" s="25"/>
    </row>
    <row r="323" spans="1:26" ht="13.5" thickBot="1" x14ac:dyDescent="0.25">
      <c r="A323" s="154" t="s">
        <v>153</v>
      </c>
      <c r="B323" s="155"/>
      <c r="C323" s="156">
        <f t="shared" ref="C323:I323" si="159">IF(SUBTOTAL(9,C308:C320)=0," ",SUBTOTAL(9,C308:C320))</f>
        <v>1290</v>
      </c>
      <c r="D323" s="157">
        <f t="shared" si="159"/>
        <v>253</v>
      </c>
      <c r="E323" s="158">
        <f t="shared" si="159"/>
        <v>1543</v>
      </c>
      <c r="F323" s="157">
        <f t="shared" si="159"/>
        <v>215</v>
      </c>
      <c r="G323" s="157">
        <f t="shared" si="159"/>
        <v>23</v>
      </c>
      <c r="H323" s="158">
        <f t="shared" si="159"/>
        <v>238</v>
      </c>
      <c r="I323" s="157">
        <f t="shared" si="159"/>
        <v>10</v>
      </c>
      <c r="J323" s="157">
        <f>J309+J311+J313+J315+J321</f>
        <v>0</v>
      </c>
      <c r="K323" s="158">
        <f t="shared" ref="K323:W323" si="160">IF(SUBTOTAL(9,K308:K320)=0," ",SUBTOTAL(9,K308:K320))</f>
        <v>10</v>
      </c>
      <c r="L323" s="157">
        <f t="shared" si="160"/>
        <v>97</v>
      </c>
      <c r="M323" s="157">
        <f t="shared" si="160"/>
        <v>32</v>
      </c>
      <c r="N323" s="158">
        <f t="shared" si="160"/>
        <v>129</v>
      </c>
      <c r="O323" s="157">
        <f t="shared" si="160"/>
        <v>27</v>
      </c>
      <c r="P323" s="157">
        <f t="shared" si="160"/>
        <v>4</v>
      </c>
      <c r="Q323" s="158">
        <f t="shared" si="160"/>
        <v>31</v>
      </c>
      <c r="R323" s="157">
        <f t="shared" si="160"/>
        <v>9</v>
      </c>
      <c r="S323" s="157" t="str">
        <f t="shared" si="160"/>
        <v xml:space="preserve"> </v>
      </c>
      <c r="T323" s="158">
        <f t="shared" si="160"/>
        <v>9</v>
      </c>
      <c r="U323" s="157">
        <f t="shared" si="160"/>
        <v>114</v>
      </c>
      <c r="V323" s="157">
        <f t="shared" si="160"/>
        <v>20</v>
      </c>
      <c r="W323" s="158">
        <f t="shared" si="160"/>
        <v>134</v>
      </c>
      <c r="X323" s="157">
        <f>X309+X311+X313+X315+X321</f>
        <v>1762</v>
      </c>
      <c r="Y323" s="157">
        <f>Y309+Y311+Y313+Y315+Y321</f>
        <v>332</v>
      </c>
      <c r="Z323" s="158">
        <f>IF(SUBTOTAL(9,Z308:Z320)=0," ",SUBTOTAL(9,Z308:Z320))</f>
        <v>2094</v>
      </c>
    </row>
    <row r="324" spans="1:26" ht="13.5" thickBot="1" x14ac:dyDescent="0.25">
      <c r="E324" s="180" t="str">
        <f>IF(C324+D324=0," ",C324+D324)</f>
        <v xml:space="preserve"> </v>
      </c>
      <c r="H324" s="35" t="str">
        <f>IF(F324+G324=0," ",F324+G324)</f>
        <v xml:space="preserve"> </v>
      </c>
      <c r="K324" s="180" t="str">
        <f>IF(I324+J324=0," ",I324+J324)</f>
        <v xml:space="preserve"> </v>
      </c>
      <c r="N324" s="35" t="str">
        <f>IF(L324+M324=0," ",L324+M324)</f>
        <v xml:space="preserve"> </v>
      </c>
      <c r="Q324" s="180" t="str">
        <f>IF(O324+P324=0," ",O324+P324)</f>
        <v xml:space="preserve"> </v>
      </c>
      <c r="T324" s="35" t="str">
        <f>IF(R324+S324=0," ",R324+S324)</f>
        <v xml:space="preserve"> </v>
      </c>
      <c r="W324" s="180" t="str">
        <f>IF(U324+V324=0," ",U324+V324)</f>
        <v xml:space="preserve"> </v>
      </c>
    </row>
    <row r="325" spans="1:26" ht="13.5" thickBot="1" x14ac:dyDescent="0.25">
      <c r="A325" s="13" t="s">
        <v>209</v>
      </c>
      <c r="B325" s="14"/>
      <c r="C325" s="31"/>
      <c r="D325" s="13"/>
      <c r="E325" s="32" t="str">
        <f>IF(C325+D325=0," ",C325+D325)</f>
        <v xml:space="preserve"> </v>
      </c>
      <c r="F325" s="13"/>
      <c r="G325" s="13"/>
      <c r="H325" s="13" t="str">
        <f>IF(F325+G325=0," ",F325+G325)</f>
        <v xml:space="preserve"> </v>
      </c>
      <c r="I325" s="31"/>
      <c r="J325" s="13"/>
      <c r="K325" s="32" t="str">
        <f>IF(I325+J325=0," ",I325+J325)</f>
        <v xml:space="preserve"> </v>
      </c>
      <c r="L325" s="31"/>
      <c r="M325" s="13"/>
      <c r="N325" s="13" t="str">
        <f>IF(L325+M325=0," ",L325+M325)</f>
        <v xml:space="preserve"> </v>
      </c>
      <c r="O325" s="31"/>
      <c r="P325" s="13"/>
      <c r="Q325" s="32" t="str">
        <f>IF(O325+P325=0," ",O325+P325)</f>
        <v xml:space="preserve"> </v>
      </c>
      <c r="R325" s="13"/>
      <c r="S325" s="13"/>
      <c r="T325" s="13" t="str">
        <f>IF(R325+S325=0," ",R325+S325)</f>
        <v xml:space="preserve"> </v>
      </c>
      <c r="U325" s="31"/>
      <c r="V325" s="13"/>
      <c r="W325" s="32" t="str">
        <f>IF(U325+V325=0," ",U325+V325)</f>
        <v xml:space="preserve"> </v>
      </c>
      <c r="X325" s="13"/>
      <c r="Y325" s="33"/>
      <c r="Z325" s="34"/>
    </row>
    <row r="326" spans="1:26" x14ac:dyDescent="0.2">
      <c r="A326" s="35" t="s">
        <v>210</v>
      </c>
      <c r="B326" s="36">
        <v>7505</v>
      </c>
      <c r="C326" s="22">
        <v>3</v>
      </c>
      <c r="D326" s="23">
        <v>4</v>
      </c>
      <c r="E326" s="24">
        <v>7</v>
      </c>
      <c r="F326" s="47"/>
      <c r="G326" s="47"/>
      <c r="H326" s="24"/>
      <c r="I326" s="22"/>
      <c r="J326" s="23"/>
      <c r="K326" s="24"/>
      <c r="N326" s="24"/>
      <c r="O326" s="22"/>
      <c r="P326" s="23"/>
      <c r="Q326" s="24"/>
      <c r="R326" s="47"/>
      <c r="S326" s="47"/>
      <c r="T326" s="24"/>
      <c r="U326" s="22"/>
      <c r="V326" s="23"/>
      <c r="W326" s="24"/>
      <c r="X326" s="35">
        <f t="shared" ref="X326:Z329" si="161">C326+F326+I326+L326+O326+R326+U326</f>
        <v>3</v>
      </c>
      <c r="Y326" s="167">
        <f t="shared" si="161"/>
        <v>4</v>
      </c>
      <c r="Z326" s="81">
        <f t="shared" si="161"/>
        <v>7</v>
      </c>
    </row>
    <row r="327" spans="1:26" x14ac:dyDescent="0.2">
      <c r="A327" s="35" t="s">
        <v>326</v>
      </c>
      <c r="B327" s="36">
        <v>7510</v>
      </c>
      <c r="C327" s="22">
        <v>3</v>
      </c>
      <c r="D327" s="23">
        <v>3</v>
      </c>
      <c r="E327" s="24">
        <v>6</v>
      </c>
      <c r="F327" s="47">
        <v>1</v>
      </c>
      <c r="G327" s="47">
        <v>1</v>
      </c>
      <c r="H327" s="24">
        <v>2</v>
      </c>
      <c r="I327" s="22"/>
      <c r="J327" s="23"/>
      <c r="K327" s="24"/>
      <c r="N327" s="24"/>
      <c r="O327" s="22"/>
      <c r="P327" s="23"/>
      <c r="Q327" s="24"/>
      <c r="R327" s="47"/>
      <c r="S327" s="47"/>
      <c r="T327" s="24"/>
      <c r="U327" s="22">
        <v>1</v>
      </c>
      <c r="V327" s="23"/>
      <c r="W327" s="24">
        <v>1</v>
      </c>
      <c r="X327" s="35">
        <f t="shared" si="161"/>
        <v>5</v>
      </c>
      <c r="Y327" s="167">
        <f t="shared" si="161"/>
        <v>4</v>
      </c>
      <c r="Z327" s="81">
        <f t="shared" si="161"/>
        <v>9</v>
      </c>
    </row>
    <row r="328" spans="1:26" x14ac:dyDescent="0.2">
      <c r="A328" s="35" t="s">
        <v>211</v>
      </c>
      <c r="B328" s="36">
        <v>7600</v>
      </c>
      <c r="C328" s="22">
        <v>44</v>
      </c>
      <c r="D328" s="23">
        <v>33</v>
      </c>
      <c r="E328" s="24">
        <v>77</v>
      </c>
      <c r="F328" s="47">
        <v>6</v>
      </c>
      <c r="G328" s="47">
        <v>3</v>
      </c>
      <c r="H328" s="24">
        <v>9</v>
      </c>
      <c r="I328" s="22">
        <v>1</v>
      </c>
      <c r="J328" s="23"/>
      <c r="K328" s="24">
        <v>1</v>
      </c>
      <c r="L328" s="20">
        <v>1</v>
      </c>
      <c r="N328" s="24">
        <v>1</v>
      </c>
      <c r="O328" s="22">
        <v>2</v>
      </c>
      <c r="P328" s="23">
        <v>2</v>
      </c>
      <c r="Q328" s="24">
        <v>4</v>
      </c>
      <c r="R328" s="47"/>
      <c r="S328" s="47"/>
      <c r="T328" s="24"/>
      <c r="U328" s="22">
        <v>2</v>
      </c>
      <c r="V328" s="23">
        <v>3</v>
      </c>
      <c r="W328" s="24">
        <v>5</v>
      </c>
      <c r="X328" s="35">
        <f t="shared" si="161"/>
        <v>56</v>
      </c>
      <c r="Y328" s="167">
        <f t="shared" si="161"/>
        <v>41</v>
      </c>
      <c r="Z328" s="81">
        <f t="shared" si="161"/>
        <v>97</v>
      </c>
    </row>
    <row r="329" spans="1:26" ht="13.5" thickBot="1" x14ac:dyDescent="0.25">
      <c r="A329" s="35" t="s">
        <v>212</v>
      </c>
      <c r="B329" s="36">
        <v>7605</v>
      </c>
      <c r="C329" s="22">
        <v>67</v>
      </c>
      <c r="D329" s="23">
        <v>46</v>
      </c>
      <c r="E329" s="24">
        <v>113</v>
      </c>
      <c r="F329" s="47">
        <v>11</v>
      </c>
      <c r="G329" s="47">
        <v>4</v>
      </c>
      <c r="H329" s="24">
        <v>15</v>
      </c>
      <c r="I329" s="22"/>
      <c r="J329" s="23">
        <v>1</v>
      </c>
      <c r="K329" s="24">
        <v>1</v>
      </c>
      <c r="L329" s="20">
        <v>2</v>
      </c>
      <c r="N329" s="24">
        <v>2</v>
      </c>
      <c r="O329" s="22"/>
      <c r="P329" s="23">
        <v>4</v>
      </c>
      <c r="Q329" s="24">
        <v>4</v>
      </c>
      <c r="R329" s="47">
        <v>1</v>
      </c>
      <c r="S329" s="47"/>
      <c r="T329" s="24">
        <v>1</v>
      </c>
      <c r="U329" s="22">
        <v>5</v>
      </c>
      <c r="V329" s="23">
        <v>5</v>
      </c>
      <c r="W329" s="24">
        <v>10</v>
      </c>
      <c r="X329" s="35">
        <f t="shared" si="161"/>
        <v>86</v>
      </c>
      <c r="Y329" s="167">
        <f t="shared" si="161"/>
        <v>60</v>
      </c>
      <c r="Z329" s="81">
        <f t="shared" si="161"/>
        <v>146</v>
      </c>
    </row>
    <row r="330" spans="1:26" ht="13.5" thickBot="1" x14ac:dyDescent="0.25">
      <c r="A330" s="31" t="s">
        <v>213</v>
      </c>
      <c r="B330" s="14"/>
      <c r="C330" s="31">
        <f>SUBTOTAL(9,C326:C329)</f>
        <v>117</v>
      </c>
      <c r="D330" s="13">
        <f t="shared" ref="D330:W330" si="162">SUBTOTAL(9,D326:D329)</f>
        <v>86</v>
      </c>
      <c r="E330" s="32">
        <f t="shared" si="162"/>
        <v>203</v>
      </c>
      <c r="F330" s="13">
        <f t="shared" si="162"/>
        <v>18</v>
      </c>
      <c r="G330" s="13">
        <f t="shared" si="162"/>
        <v>8</v>
      </c>
      <c r="H330" s="32">
        <f t="shared" si="162"/>
        <v>26</v>
      </c>
      <c r="I330" s="31">
        <f t="shared" si="162"/>
        <v>1</v>
      </c>
      <c r="J330" s="13">
        <f t="shared" si="162"/>
        <v>1</v>
      </c>
      <c r="K330" s="32">
        <f t="shared" si="162"/>
        <v>2</v>
      </c>
      <c r="L330" s="31">
        <f t="shared" si="162"/>
        <v>3</v>
      </c>
      <c r="M330" s="13">
        <f t="shared" si="162"/>
        <v>0</v>
      </c>
      <c r="N330" s="32">
        <f t="shared" si="162"/>
        <v>3</v>
      </c>
      <c r="O330" s="31">
        <f t="shared" si="162"/>
        <v>2</v>
      </c>
      <c r="P330" s="13">
        <f t="shared" si="162"/>
        <v>6</v>
      </c>
      <c r="Q330" s="32">
        <f t="shared" si="162"/>
        <v>8</v>
      </c>
      <c r="R330" s="13">
        <f t="shared" si="162"/>
        <v>1</v>
      </c>
      <c r="S330" s="13">
        <f t="shared" si="162"/>
        <v>0</v>
      </c>
      <c r="T330" s="32">
        <f t="shared" si="162"/>
        <v>1</v>
      </c>
      <c r="U330" s="31">
        <f t="shared" si="162"/>
        <v>8</v>
      </c>
      <c r="V330" s="13">
        <f t="shared" si="162"/>
        <v>8</v>
      </c>
      <c r="W330" s="32">
        <f t="shared" si="162"/>
        <v>16</v>
      </c>
      <c r="X330" s="31">
        <f>C330+F330+I330+L330+O330+R330+U330</f>
        <v>150</v>
      </c>
      <c r="Y330" s="33">
        <f>D330+G330+J330+M330+P330+S330+V330</f>
        <v>109</v>
      </c>
      <c r="Z330" s="34">
        <f>SUBTOTAL(9,Z326:Z329)</f>
        <v>259</v>
      </c>
    </row>
    <row r="331" spans="1:26" ht="13.5" thickBot="1" x14ac:dyDescent="0.25">
      <c r="E331" s="180" t="str">
        <f>IF(C331+D331=0," ",C331+D331)</f>
        <v xml:space="preserve"> </v>
      </c>
      <c r="H331" s="35" t="str">
        <f>IF(F331+G331=0," ",F331+G331)</f>
        <v xml:space="preserve"> </v>
      </c>
      <c r="K331" s="180" t="str">
        <f>IF(I331+J331=0," ",I331+J331)</f>
        <v xml:space="preserve"> </v>
      </c>
      <c r="N331" s="35" t="str">
        <f>IF(L331+M331=0," ",L331+M331)</f>
        <v xml:space="preserve"> </v>
      </c>
      <c r="Q331" s="180" t="str">
        <f>IF(O331+P331=0," ",O331+P331)</f>
        <v xml:space="preserve"> </v>
      </c>
      <c r="T331" s="35" t="str">
        <f>IF(R331+S331=0," ",R331+S331)</f>
        <v xml:space="preserve"> </v>
      </c>
      <c r="W331" s="180" t="str">
        <f>IF(U331+V331=0," ",U331+V331)</f>
        <v xml:space="preserve"> </v>
      </c>
    </row>
    <row r="332" spans="1:26" ht="13.5" thickBot="1" x14ac:dyDescent="0.25">
      <c r="A332" s="31" t="s">
        <v>214</v>
      </c>
      <c r="B332" s="14"/>
      <c r="C332" s="31"/>
      <c r="D332" s="13"/>
      <c r="E332" s="32" t="str">
        <f>IF(C332+D332=0," ",C332+D332)</f>
        <v xml:space="preserve"> </v>
      </c>
      <c r="F332" s="13"/>
      <c r="G332" s="13"/>
      <c r="H332" s="13" t="str">
        <f>IF(F332+G332=0," ",F332+G332)</f>
        <v xml:space="preserve"> </v>
      </c>
      <c r="I332" s="31"/>
      <c r="J332" s="13"/>
      <c r="K332" s="32" t="str">
        <f>IF(I332+J332=0," ",I332+J332)</f>
        <v xml:space="preserve"> </v>
      </c>
      <c r="L332" s="31"/>
      <c r="M332" s="13"/>
      <c r="N332" s="13" t="str">
        <f>IF(L332+M332=0," ",L332+M332)</f>
        <v xml:space="preserve"> </v>
      </c>
      <c r="O332" s="31"/>
      <c r="P332" s="13"/>
      <c r="Q332" s="32" t="str">
        <f>IF(O332+P332=0," ",O332+P332)</f>
        <v xml:space="preserve"> </v>
      </c>
      <c r="R332" s="13"/>
      <c r="S332" s="13"/>
      <c r="T332" s="13" t="str">
        <f>IF(R332+S332=0," ",R332+S332)</f>
        <v xml:space="preserve"> </v>
      </c>
      <c r="U332" s="31"/>
      <c r="V332" s="13"/>
      <c r="W332" s="32" t="str">
        <f>IF(U332+V332=0," ",U332+V332)</f>
        <v xml:space="preserve"> </v>
      </c>
      <c r="X332" s="13"/>
      <c r="Y332" s="33"/>
      <c r="Z332" s="34"/>
    </row>
    <row r="333" spans="1:26" x14ac:dyDescent="0.2">
      <c r="A333" s="35" t="s">
        <v>215</v>
      </c>
      <c r="B333" s="160">
        <v>0</v>
      </c>
      <c r="C333" s="22">
        <v>190</v>
      </c>
      <c r="D333" s="23">
        <v>122</v>
      </c>
      <c r="E333" s="24">
        <v>312</v>
      </c>
      <c r="F333" s="47">
        <v>15</v>
      </c>
      <c r="G333" s="47">
        <v>6</v>
      </c>
      <c r="H333" s="24">
        <v>21</v>
      </c>
      <c r="I333" s="22">
        <v>2</v>
      </c>
      <c r="J333" s="23"/>
      <c r="K333" s="24">
        <v>2</v>
      </c>
      <c r="L333" s="20">
        <v>10</v>
      </c>
      <c r="M333" s="35">
        <v>10</v>
      </c>
      <c r="N333" s="24">
        <v>20</v>
      </c>
      <c r="O333" s="22">
        <v>5</v>
      </c>
      <c r="P333" s="23">
        <v>1</v>
      </c>
      <c r="Q333" s="24">
        <v>6</v>
      </c>
      <c r="R333" s="47">
        <v>10</v>
      </c>
      <c r="S333" s="47">
        <v>14</v>
      </c>
      <c r="T333" s="24">
        <v>24</v>
      </c>
      <c r="U333" s="22">
        <v>43</v>
      </c>
      <c r="V333" s="23">
        <v>52</v>
      </c>
      <c r="W333" s="24">
        <v>95</v>
      </c>
      <c r="X333" s="35">
        <f t="shared" ref="X333:Z336" si="163">C333+F333+I333+L333+O333+R333+U333</f>
        <v>275</v>
      </c>
      <c r="Y333" s="35">
        <f t="shared" si="163"/>
        <v>205</v>
      </c>
      <c r="Z333" s="81">
        <f t="shared" si="163"/>
        <v>480</v>
      </c>
    </row>
    <row r="334" spans="1:26" x14ac:dyDescent="0.2">
      <c r="A334" s="35" t="s">
        <v>216</v>
      </c>
      <c r="B334" s="160">
        <v>3</v>
      </c>
      <c r="C334" s="22">
        <v>2</v>
      </c>
      <c r="D334" s="23">
        <v>1</v>
      </c>
      <c r="E334" s="24">
        <v>3</v>
      </c>
      <c r="F334" s="47"/>
      <c r="G334" s="47"/>
      <c r="H334" s="24"/>
      <c r="I334" s="22"/>
      <c r="J334" s="23"/>
      <c r="K334" s="24"/>
      <c r="L334" s="20">
        <v>1</v>
      </c>
      <c r="N334" s="24">
        <v>1</v>
      </c>
      <c r="O334" s="22"/>
      <c r="P334" s="23"/>
      <c r="Q334" s="24"/>
      <c r="R334" s="47"/>
      <c r="S334" s="47"/>
      <c r="T334" s="24"/>
      <c r="U334" s="22"/>
      <c r="V334" s="23"/>
      <c r="W334" s="24"/>
      <c r="X334" s="35">
        <f t="shared" si="163"/>
        <v>3</v>
      </c>
      <c r="Y334" s="35">
        <f t="shared" si="163"/>
        <v>1</v>
      </c>
      <c r="Z334" s="81">
        <f t="shared" si="163"/>
        <v>4</v>
      </c>
    </row>
    <row r="335" spans="1:26" x14ac:dyDescent="0.2">
      <c r="A335" s="35" t="s">
        <v>217</v>
      </c>
      <c r="B335" s="160">
        <v>4</v>
      </c>
      <c r="C335" s="22"/>
      <c r="D335" s="23">
        <v>1</v>
      </c>
      <c r="E335" s="24">
        <v>1</v>
      </c>
      <c r="F335" s="47"/>
      <c r="G335" s="47"/>
      <c r="H335" s="24"/>
      <c r="I335" s="22"/>
      <c r="J335" s="23"/>
      <c r="K335" s="24"/>
      <c r="N335" s="24"/>
      <c r="O335" s="22"/>
      <c r="P335" s="23"/>
      <c r="Q335" s="24"/>
      <c r="R335" s="47"/>
      <c r="S335" s="47"/>
      <c r="T335" s="24"/>
      <c r="U335" s="22"/>
      <c r="V335" s="23"/>
      <c r="W335" s="24"/>
      <c r="X335" s="35">
        <f t="shared" si="163"/>
        <v>0</v>
      </c>
      <c r="Y335" s="35">
        <f t="shared" si="163"/>
        <v>1</v>
      </c>
      <c r="Z335" s="81">
        <f t="shared" si="163"/>
        <v>1</v>
      </c>
    </row>
    <row r="336" spans="1:26" ht="13.5" thickBot="1" x14ac:dyDescent="0.25">
      <c r="A336" s="35" t="s">
        <v>218</v>
      </c>
      <c r="B336" s="36">
        <v>7500</v>
      </c>
      <c r="C336" s="22">
        <v>393</v>
      </c>
      <c r="D336" s="23">
        <v>377</v>
      </c>
      <c r="E336" s="24">
        <v>770</v>
      </c>
      <c r="F336" s="47">
        <v>54</v>
      </c>
      <c r="G336" s="47">
        <v>27</v>
      </c>
      <c r="H336" s="24">
        <v>81</v>
      </c>
      <c r="I336" s="22">
        <v>3</v>
      </c>
      <c r="J336" s="23">
        <v>1</v>
      </c>
      <c r="K336" s="24">
        <v>4</v>
      </c>
      <c r="L336" s="20">
        <v>7</v>
      </c>
      <c r="M336" s="35">
        <v>19</v>
      </c>
      <c r="N336" s="24">
        <v>26</v>
      </c>
      <c r="O336" s="22">
        <v>9</v>
      </c>
      <c r="P336" s="23">
        <v>9</v>
      </c>
      <c r="Q336" s="24">
        <v>18</v>
      </c>
      <c r="R336" s="47">
        <v>4</v>
      </c>
      <c r="S336" s="47"/>
      <c r="T336" s="24">
        <v>4</v>
      </c>
      <c r="U336" s="22">
        <v>35</v>
      </c>
      <c r="V336" s="23">
        <v>34</v>
      </c>
      <c r="W336" s="24">
        <v>69</v>
      </c>
      <c r="X336" s="35">
        <f t="shared" si="163"/>
        <v>505</v>
      </c>
      <c r="Y336" s="35">
        <f t="shared" si="163"/>
        <v>467</v>
      </c>
      <c r="Z336" s="81">
        <f t="shared" si="163"/>
        <v>972</v>
      </c>
    </row>
    <row r="337" spans="1:27" ht="13.5" thickBot="1" x14ac:dyDescent="0.25">
      <c r="A337" s="31" t="s">
        <v>219</v>
      </c>
      <c r="B337" s="14"/>
      <c r="C337" s="31">
        <f t="shared" ref="C337:W337" si="164">SUBTOTAL(9,C333:C336)</f>
        <v>585</v>
      </c>
      <c r="D337" s="13">
        <f t="shared" si="164"/>
        <v>501</v>
      </c>
      <c r="E337" s="32">
        <f t="shared" si="164"/>
        <v>1086</v>
      </c>
      <c r="F337" s="13">
        <f t="shared" si="164"/>
        <v>69</v>
      </c>
      <c r="G337" s="13">
        <f t="shared" si="164"/>
        <v>33</v>
      </c>
      <c r="H337" s="32">
        <f t="shared" si="164"/>
        <v>102</v>
      </c>
      <c r="I337" s="31">
        <f t="shared" si="164"/>
        <v>5</v>
      </c>
      <c r="J337" s="13">
        <f t="shared" si="164"/>
        <v>1</v>
      </c>
      <c r="K337" s="32">
        <f t="shared" si="164"/>
        <v>6</v>
      </c>
      <c r="L337" s="31">
        <f t="shared" si="164"/>
        <v>18</v>
      </c>
      <c r="M337" s="13">
        <f t="shared" si="164"/>
        <v>29</v>
      </c>
      <c r="N337" s="32">
        <f t="shared" si="164"/>
        <v>47</v>
      </c>
      <c r="O337" s="31">
        <f t="shared" si="164"/>
        <v>14</v>
      </c>
      <c r="P337" s="13">
        <f t="shared" si="164"/>
        <v>10</v>
      </c>
      <c r="Q337" s="32">
        <f t="shared" si="164"/>
        <v>24</v>
      </c>
      <c r="R337" s="13">
        <f t="shared" si="164"/>
        <v>14</v>
      </c>
      <c r="S337" s="13">
        <f t="shared" si="164"/>
        <v>14</v>
      </c>
      <c r="T337" s="32">
        <f t="shared" si="164"/>
        <v>28</v>
      </c>
      <c r="U337" s="31">
        <f t="shared" si="164"/>
        <v>78</v>
      </c>
      <c r="V337" s="13">
        <f t="shared" si="164"/>
        <v>86</v>
      </c>
      <c r="W337" s="32">
        <f t="shared" si="164"/>
        <v>164</v>
      </c>
      <c r="X337" s="13">
        <f>C337+F337+I337+L337+O337+R337+U337</f>
        <v>783</v>
      </c>
      <c r="Y337" s="33">
        <f>D337+G337+J337+M337+P337+S337+V337</f>
        <v>674</v>
      </c>
      <c r="Z337" s="34">
        <f>SUBTOTAL(9,Z333:Z336)</f>
        <v>1457</v>
      </c>
    </row>
    <row r="338" spans="1:27" ht="13.5" thickBot="1" x14ac:dyDescent="0.25">
      <c r="E338" s="180" t="str">
        <f>IF(C338+D338=0," ",C338+D338)</f>
        <v xml:space="preserve"> </v>
      </c>
      <c r="H338" s="35" t="str">
        <f>IF(F338+G338=0," ",F338+G338)</f>
        <v xml:space="preserve"> </v>
      </c>
      <c r="K338" s="180" t="str">
        <f>IF(I338+J338=0," ",I338+J338)</f>
        <v xml:space="preserve"> </v>
      </c>
      <c r="N338" s="35" t="str">
        <f>IF(L338+M338=0," ",L338+M338)</f>
        <v xml:space="preserve"> </v>
      </c>
      <c r="Q338" s="180" t="str">
        <f>IF(O338+P338=0," ",O338+P338)</f>
        <v xml:space="preserve"> </v>
      </c>
      <c r="T338" s="35" t="str">
        <f>IF(R338+S338=0," ",R338+S338)</f>
        <v xml:space="preserve"> </v>
      </c>
      <c r="W338" s="180" t="str">
        <f>IF(U338+V338=0," ",U338+V338)</f>
        <v xml:space="preserve"> </v>
      </c>
    </row>
    <row r="339" spans="1:27" ht="13.5" thickBot="1" x14ac:dyDescent="0.25">
      <c r="A339" s="163" t="s">
        <v>220</v>
      </c>
      <c r="B339" s="164"/>
      <c r="C339" s="163">
        <f t="shared" ref="C339:W339" si="165">C337+C330+C323+C306+C270+C241+C219+C186</f>
        <v>6850</v>
      </c>
      <c r="D339" s="165">
        <f t="shared" si="165"/>
        <v>4572</v>
      </c>
      <c r="E339" s="166">
        <f t="shared" si="165"/>
        <v>11422</v>
      </c>
      <c r="F339" s="163">
        <f t="shared" si="165"/>
        <v>944</v>
      </c>
      <c r="G339" s="165">
        <f t="shared" si="165"/>
        <v>347</v>
      </c>
      <c r="H339" s="166">
        <f t="shared" si="165"/>
        <v>1291</v>
      </c>
      <c r="I339" s="163">
        <f t="shared" si="165"/>
        <v>34</v>
      </c>
      <c r="J339" s="165">
        <f t="shared" si="165"/>
        <v>19</v>
      </c>
      <c r="K339" s="166">
        <f t="shared" si="165"/>
        <v>53</v>
      </c>
      <c r="L339" s="163">
        <f t="shared" si="165"/>
        <v>306</v>
      </c>
      <c r="M339" s="165">
        <f t="shared" si="165"/>
        <v>269</v>
      </c>
      <c r="N339" s="166">
        <f t="shared" si="165"/>
        <v>575</v>
      </c>
      <c r="O339" s="163">
        <f t="shared" si="165"/>
        <v>156</v>
      </c>
      <c r="P339" s="165">
        <f t="shared" si="165"/>
        <v>106</v>
      </c>
      <c r="Q339" s="166">
        <f t="shared" si="165"/>
        <v>262</v>
      </c>
      <c r="R339" s="163">
        <f t="shared" si="165"/>
        <v>70</v>
      </c>
      <c r="S339" s="165" t="e">
        <f t="shared" si="165"/>
        <v>#VALUE!</v>
      </c>
      <c r="T339" s="166">
        <f t="shared" si="165"/>
        <v>135</v>
      </c>
      <c r="U339" s="163">
        <f t="shared" si="165"/>
        <v>641</v>
      </c>
      <c r="V339" s="165">
        <f t="shared" si="165"/>
        <v>482</v>
      </c>
      <c r="W339" s="166">
        <f t="shared" si="165"/>
        <v>1123</v>
      </c>
      <c r="X339" s="165">
        <f>X186+X219+X241+X270+X306+X323+X330+X337</f>
        <v>9001</v>
      </c>
      <c r="Y339" s="165">
        <f>Y186+Y219+Y241+Y270+Y306+Y323+Y330+Y337</f>
        <v>5860</v>
      </c>
      <c r="Z339" s="165">
        <f>Z186+Z219+Z241+Z270+Z306+Z323+Z330+Z337</f>
        <v>14861</v>
      </c>
      <c r="AA339" s="75"/>
    </row>
    <row r="340" spans="1:27" x14ac:dyDescent="0.2">
      <c r="A340" s="251" t="s">
        <v>362</v>
      </c>
    </row>
  </sheetData>
  <mergeCells count="48">
    <mergeCell ref="R1:T1"/>
    <mergeCell ref="U1:W1"/>
    <mergeCell ref="X1:Z1"/>
    <mergeCell ref="B135:B136"/>
    <mergeCell ref="C135:E135"/>
    <mergeCell ref="F135:H135"/>
    <mergeCell ref="I135:K135"/>
    <mergeCell ref="L135:N135"/>
    <mergeCell ref="O135:Q135"/>
    <mergeCell ref="R135:T135"/>
    <mergeCell ref="B1:B2"/>
    <mergeCell ref="C1:E1"/>
    <mergeCell ref="F1:H1"/>
    <mergeCell ref="I1:K1"/>
    <mergeCell ref="L1:N1"/>
    <mergeCell ref="O1:Q1"/>
    <mergeCell ref="U135:W135"/>
    <mergeCell ref="X135:Z135"/>
    <mergeCell ref="B187:B188"/>
    <mergeCell ref="C187:E187"/>
    <mergeCell ref="F187:H187"/>
    <mergeCell ref="I187:K187"/>
    <mergeCell ref="L187:N187"/>
    <mergeCell ref="O187:Q187"/>
    <mergeCell ref="R187:T187"/>
    <mergeCell ref="U187:W187"/>
    <mergeCell ref="X187:Z187"/>
    <mergeCell ref="O220:Q220"/>
    <mergeCell ref="R220:T220"/>
    <mergeCell ref="U220:W220"/>
    <mergeCell ref="X220:Z220"/>
    <mergeCell ref="A274:Z274"/>
    <mergeCell ref="B220:B221"/>
    <mergeCell ref="C220:E220"/>
    <mergeCell ref="F220:H220"/>
    <mergeCell ref="I220:K220"/>
    <mergeCell ref="L220:N220"/>
    <mergeCell ref="A307:Z307"/>
    <mergeCell ref="A222:Z222"/>
    <mergeCell ref="B272:B273"/>
    <mergeCell ref="C272:E272"/>
    <mergeCell ref="F272:H272"/>
    <mergeCell ref="I272:K272"/>
    <mergeCell ref="L272:N272"/>
    <mergeCell ref="O272:Q272"/>
    <mergeCell ref="R272:T272"/>
    <mergeCell ref="U272:W272"/>
    <mergeCell ref="X272:Z27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9"/>
  <sheetViews>
    <sheetView workbookViewId="0"/>
  </sheetViews>
  <sheetFormatPr defaultRowHeight="12.75" x14ac:dyDescent="0.2"/>
  <cols>
    <col min="1" max="1" width="42.85546875" style="406" customWidth="1"/>
    <col min="2" max="2" width="9.5703125" style="412" customWidth="1"/>
    <col min="3" max="3" width="9.7109375" style="399" customWidth="1"/>
    <col min="4" max="4" width="6.85546875" style="404" customWidth="1"/>
    <col min="5" max="5" width="6.85546875" style="413" customWidth="1"/>
    <col min="6" max="8" width="6.85546875" style="406" customWidth="1"/>
    <col min="9" max="9" width="9.7109375" style="399" customWidth="1"/>
    <col min="10" max="10" width="6.85546875" style="404" customWidth="1"/>
    <col min="11" max="11" width="8.5703125" style="413" customWidth="1"/>
    <col min="12" max="12" width="6.85546875" style="399" customWidth="1"/>
    <col min="13" max="14" width="6.85546875" style="406" customWidth="1"/>
    <col min="15" max="15" width="6.85546875" style="399" customWidth="1"/>
    <col min="16" max="16" width="6.85546875" style="404" customWidth="1"/>
    <col min="17" max="17" width="6.85546875" style="413" customWidth="1"/>
    <col min="18" max="18" width="6.85546875" style="406" customWidth="1"/>
    <col min="19" max="19" width="9.85546875" style="406" customWidth="1"/>
    <col min="20" max="20" width="6.85546875" style="406" customWidth="1"/>
    <col min="21" max="21" width="6.85546875" style="399" customWidth="1"/>
    <col min="22" max="22" width="6.85546875" style="404" customWidth="1"/>
    <col min="23" max="23" width="6.85546875" style="413" customWidth="1"/>
    <col min="24" max="24" width="8.5703125" style="406" customWidth="1"/>
    <col min="25" max="25" width="9" style="407" customWidth="1"/>
    <col min="26" max="26" width="9.140625" style="414"/>
    <col min="27" max="256" width="9.140625" style="378"/>
    <col min="257" max="257" width="42.85546875" style="378" customWidth="1"/>
    <col min="258" max="258" width="9.5703125" style="378" customWidth="1"/>
    <col min="259" max="259" width="9.7109375" style="378" customWidth="1"/>
    <col min="260" max="264" width="6.85546875" style="378" customWidth="1"/>
    <col min="265" max="265" width="9.7109375" style="378" customWidth="1"/>
    <col min="266" max="266" width="6.85546875" style="378" customWidth="1"/>
    <col min="267" max="267" width="8.5703125" style="378" customWidth="1"/>
    <col min="268" max="274" width="6.85546875" style="378" customWidth="1"/>
    <col min="275" max="275" width="9.85546875" style="378" customWidth="1"/>
    <col min="276" max="279" width="6.85546875" style="378" customWidth="1"/>
    <col min="280" max="280" width="8.5703125" style="378" customWidth="1"/>
    <col min="281" max="281" width="9" style="378" customWidth="1"/>
    <col min="282" max="512" width="9.140625" style="378"/>
    <col min="513" max="513" width="42.85546875" style="378" customWidth="1"/>
    <col min="514" max="514" width="9.5703125" style="378" customWidth="1"/>
    <col min="515" max="515" width="9.7109375" style="378" customWidth="1"/>
    <col min="516" max="520" width="6.85546875" style="378" customWidth="1"/>
    <col min="521" max="521" width="9.7109375" style="378" customWidth="1"/>
    <col min="522" max="522" width="6.85546875" style="378" customWidth="1"/>
    <col min="523" max="523" width="8.5703125" style="378" customWidth="1"/>
    <col min="524" max="530" width="6.85546875" style="378" customWidth="1"/>
    <col min="531" max="531" width="9.85546875" style="378" customWidth="1"/>
    <col min="532" max="535" width="6.85546875" style="378" customWidth="1"/>
    <col min="536" max="536" width="8.5703125" style="378" customWidth="1"/>
    <col min="537" max="537" width="9" style="378" customWidth="1"/>
    <col min="538" max="768" width="9.140625" style="378"/>
    <col min="769" max="769" width="42.85546875" style="378" customWidth="1"/>
    <col min="770" max="770" width="9.5703125" style="378" customWidth="1"/>
    <col min="771" max="771" width="9.7109375" style="378" customWidth="1"/>
    <col min="772" max="776" width="6.85546875" style="378" customWidth="1"/>
    <col min="777" max="777" width="9.7109375" style="378" customWidth="1"/>
    <col min="778" max="778" width="6.85546875" style="378" customWidth="1"/>
    <col min="779" max="779" width="8.5703125" style="378" customWidth="1"/>
    <col min="780" max="786" width="6.85546875" style="378" customWidth="1"/>
    <col min="787" max="787" width="9.85546875" style="378" customWidth="1"/>
    <col min="788" max="791" width="6.85546875" style="378" customWidth="1"/>
    <col min="792" max="792" width="8.5703125" style="378" customWidth="1"/>
    <col min="793" max="793" width="9" style="378" customWidth="1"/>
    <col min="794" max="1024" width="9.140625" style="378"/>
    <col min="1025" max="1025" width="42.85546875" style="378" customWidth="1"/>
    <col min="1026" max="1026" width="9.5703125" style="378" customWidth="1"/>
    <col min="1027" max="1027" width="9.7109375" style="378" customWidth="1"/>
    <col min="1028" max="1032" width="6.85546875" style="378" customWidth="1"/>
    <col min="1033" max="1033" width="9.7109375" style="378" customWidth="1"/>
    <col min="1034" max="1034" width="6.85546875" style="378" customWidth="1"/>
    <col min="1035" max="1035" width="8.5703125" style="378" customWidth="1"/>
    <col min="1036" max="1042" width="6.85546875" style="378" customWidth="1"/>
    <col min="1043" max="1043" width="9.85546875" style="378" customWidth="1"/>
    <col min="1044" max="1047" width="6.85546875" style="378" customWidth="1"/>
    <col min="1048" max="1048" width="8.5703125" style="378" customWidth="1"/>
    <col min="1049" max="1049" width="9" style="378" customWidth="1"/>
    <col min="1050" max="1280" width="9.140625" style="378"/>
    <col min="1281" max="1281" width="42.85546875" style="378" customWidth="1"/>
    <col min="1282" max="1282" width="9.5703125" style="378" customWidth="1"/>
    <col min="1283" max="1283" width="9.7109375" style="378" customWidth="1"/>
    <col min="1284" max="1288" width="6.85546875" style="378" customWidth="1"/>
    <col min="1289" max="1289" width="9.7109375" style="378" customWidth="1"/>
    <col min="1290" max="1290" width="6.85546875" style="378" customWidth="1"/>
    <col min="1291" max="1291" width="8.5703125" style="378" customWidth="1"/>
    <col min="1292" max="1298" width="6.85546875" style="378" customWidth="1"/>
    <col min="1299" max="1299" width="9.85546875" style="378" customWidth="1"/>
    <col min="1300" max="1303" width="6.85546875" style="378" customWidth="1"/>
    <col min="1304" max="1304" width="8.5703125" style="378" customWidth="1"/>
    <col min="1305" max="1305" width="9" style="378" customWidth="1"/>
    <col min="1306" max="1536" width="9.140625" style="378"/>
    <col min="1537" max="1537" width="42.85546875" style="378" customWidth="1"/>
    <col min="1538" max="1538" width="9.5703125" style="378" customWidth="1"/>
    <col min="1539" max="1539" width="9.7109375" style="378" customWidth="1"/>
    <col min="1540" max="1544" width="6.85546875" style="378" customWidth="1"/>
    <col min="1545" max="1545" width="9.7109375" style="378" customWidth="1"/>
    <col min="1546" max="1546" width="6.85546875" style="378" customWidth="1"/>
    <col min="1547" max="1547" width="8.5703125" style="378" customWidth="1"/>
    <col min="1548" max="1554" width="6.85546875" style="378" customWidth="1"/>
    <col min="1555" max="1555" width="9.85546875" style="378" customWidth="1"/>
    <col min="1556" max="1559" width="6.85546875" style="378" customWidth="1"/>
    <col min="1560" max="1560" width="8.5703125" style="378" customWidth="1"/>
    <col min="1561" max="1561" width="9" style="378" customWidth="1"/>
    <col min="1562" max="1792" width="9.140625" style="378"/>
    <col min="1793" max="1793" width="42.85546875" style="378" customWidth="1"/>
    <col min="1794" max="1794" width="9.5703125" style="378" customWidth="1"/>
    <col min="1795" max="1795" width="9.7109375" style="378" customWidth="1"/>
    <col min="1796" max="1800" width="6.85546875" style="378" customWidth="1"/>
    <col min="1801" max="1801" width="9.7109375" style="378" customWidth="1"/>
    <col min="1802" max="1802" width="6.85546875" style="378" customWidth="1"/>
    <col min="1803" max="1803" width="8.5703125" style="378" customWidth="1"/>
    <col min="1804" max="1810" width="6.85546875" style="378" customWidth="1"/>
    <col min="1811" max="1811" width="9.85546875" style="378" customWidth="1"/>
    <col min="1812" max="1815" width="6.85546875" style="378" customWidth="1"/>
    <col min="1816" max="1816" width="8.5703125" style="378" customWidth="1"/>
    <col min="1817" max="1817" width="9" style="378" customWidth="1"/>
    <col min="1818" max="2048" width="9.140625" style="378"/>
    <col min="2049" max="2049" width="42.85546875" style="378" customWidth="1"/>
    <col min="2050" max="2050" width="9.5703125" style="378" customWidth="1"/>
    <col min="2051" max="2051" width="9.7109375" style="378" customWidth="1"/>
    <col min="2052" max="2056" width="6.85546875" style="378" customWidth="1"/>
    <col min="2057" max="2057" width="9.7109375" style="378" customWidth="1"/>
    <col min="2058" max="2058" width="6.85546875" style="378" customWidth="1"/>
    <col min="2059" max="2059" width="8.5703125" style="378" customWidth="1"/>
    <col min="2060" max="2066" width="6.85546875" style="378" customWidth="1"/>
    <col min="2067" max="2067" width="9.85546875" style="378" customWidth="1"/>
    <col min="2068" max="2071" width="6.85546875" style="378" customWidth="1"/>
    <col min="2072" max="2072" width="8.5703125" style="378" customWidth="1"/>
    <col min="2073" max="2073" width="9" style="378" customWidth="1"/>
    <col min="2074" max="2304" width="9.140625" style="378"/>
    <col min="2305" max="2305" width="42.85546875" style="378" customWidth="1"/>
    <col min="2306" max="2306" width="9.5703125" style="378" customWidth="1"/>
    <col min="2307" max="2307" width="9.7109375" style="378" customWidth="1"/>
    <col min="2308" max="2312" width="6.85546875" style="378" customWidth="1"/>
    <col min="2313" max="2313" width="9.7109375" style="378" customWidth="1"/>
    <col min="2314" max="2314" width="6.85546875" style="378" customWidth="1"/>
    <col min="2315" max="2315" width="8.5703125" style="378" customWidth="1"/>
    <col min="2316" max="2322" width="6.85546875" style="378" customWidth="1"/>
    <col min="2323" max="2323" width="9.85546875" style="378" customWidth="1"/>
    <col min="2324" max="2327" width="6.85546875" style="378" customWidth="1"/>
    <col min="2328" max="2328" width="8.5703125" style="378" customWidth="1"/>
    <col min="2329" max="2329" width="9" style="378" customWidth="1"/>
    <col min="2330" max="2560" width="9.140625" style="378"/>
    <col min="2561" max="2561" width="42.85546875" style="378" customWidth="1"/>
    <col min="2562" max="2562" width="9.5703125" style="378" customWidth="1"/>
    <col min="2563" max="2563" width="9.7109375" style="378" customWidth="1"/>
    <col min="2564" max="2568" width="6.85546875" style="378" customWidth="1"/>
    <col min="2569" max="2569" width="9.7109375" style="378" customWidth="1"/>
    <col min="2570" max="2570" width="6.85546875" style="378" customWidth="1"/>
    <col min="2571" max="2571" width="8.5703125" style="378" customWidth="1"/>
    <col min="2572" max="2578" width="6.85546875" style="378" customWidth="1"/>
    <col min="2579" max="2579" width="9.85546875" style="378" customWidth="1"/>
    <col min="2580" max="2583" width="6.85546875" style="378" customWidth="1"/>
    <col min="2584" max="2584" width="8.5703125" style="378" customWidth="1"/>
    <col min="2585" max="2585" width="9" style="378" customWidth="1"/>
    <col min="2586" max="2816" width="9.140625" style="378"/>
    <col min="2817" max="2817" width="42.85546875" style="378" customWidth="1"/>
    <col min="2818" max="2818" width="9.5703125" style="378" customWidth="1"/>
    <col min="2819" max="2819" width="9.7109375" style="378" customWidth="1"/>
    <col min="2820" max="2824" width="6.85546875" style="378" customWidth="1"/>
    <col min="2825" max="2825" width="9.7109375" style="378" customWidth="1"/>
    <col min="2826" max="2826" width="6.85546875" style="378" customWidth="1"/>
    <col min="2827" max="2827" width="8.5703125" style="378" customWidth="1"/>
    <col min="2828" max="2834" width="6.85546875" style="378" customWidth="1"/>
    <col min="2835" max="2835" width="9.85546875" style="378" customWidth="1"/>
    <col min="2836" max="2839" width="6.85546875" style="378" customWidth="1"/>
    <col min="2840" max="2840" width="8.5703125" style="378" customWidth="1"/>
    <col min="2841" max="2841" width="9" style="378" customWidth="1"/>
    <col min="2842" max="3072" width="9.140625" style="378"/>
    <col min="3073" max="3073" width="42.85546875" style="378" customWidth="1"/>
    <col min="3074" max="3074" width="9.5703125" style="378" customWidth="1"/>
    <col min="3075" max="3075" width="9.7109375" style="378" customWidth="1"/>
    <col min="3076" max="3080" width="6.85546875" style="378" customWidth="1"/>
    <col min="3081" max="3081" width="9.7109375" style="378" customWidth="1"/>
    <col min="3082" max="3082" width="6.85546875" style="378" customWidth="1"/>
    <col min="3083" max="3083" width="8.5703125" style="378" customWidth="1"/>
    <col min="3084" max="3090" width="6.85546875" style="378" customWidth="1"/>
    <col min="3091" max="3091" width="9.85546875" style="378" customWidth="1"/>
    <col min="3092" max="3095" width="6.85546875" style="378" customWidth="1"/>
    <col min="3096" max="3096" width="8.5703125" style="378" customWidth="1"/>
    <col min="3097" max="3097" width="9" style="378" customWidth="1"/>
    <col min="3098" max="3328" width="9.140625" style="378"/>
    <col min="3329" max="3329" width="42.85546875" style="378" customWidth="1"/>
    <col min="3330" max="3330" width="9.5703125" style="378" customWidth="1"/>
    <col min="3331" max="3331" width="9.7109375" style="378" customWidth="1"/>
    <col min="3332" max="3336" width="6.85546875" style="378" customWidth="1"/>
    <col min="3337" max="3337" width="9.7109375" style="378" customWidth="1"/>
    <col min="3338" max="3338" width="6.85546875" style="378" customWidth="1"/>
    <col min="3339" max="3339" width="8.5703125" style="378" customWidth="1"/>
    <col min="3340" max="3346" width="6.85546875" style="378" customWidth="1"/>
    <col min="3347" max="3347" width="9.85546875" style="378" customWidth="1"/>
    <col min="3348" max="3351" width="6.85546875" style="378" customWidth="1"/>
    <col min="3352" max="3352" width="8.5703125" style="378" customWidth="1"/>
    <col min="3353" max="3353" width="9" style="378" customWidth="1"/>
    <col min="3354" max="3584" width="9.140625" style="378"/>
    <col min="3585" max="3585" width="42.85546875" style="378" customWidth="1"/>
    <col min="3586" max="3586" width="9.5703125" style="378" customWidth="1"/>
    <col min="3587" max="3587" width="9.7109375" style="378" customWidth="1"/>
    <col min="3588" max="3592" width="6.85546875" style="378" customWidth="1"/>
    <col min="3593" max="3593" width="9.7109375" style="378" customWidth="1"/>
    <col min="3594" max="3594" width="6.85546875" style="378" customWidth="1"/>
    <col min="3595" max="3595" width="8.5703125" style="378" customWidth="1"/>
    <col min="3596" max="3602" width="6.85546875" style="378" customWidth="1"/>
    <col min="3603" max="3603" width="9.85546875" style="378" customWidth="1"/>
    <col min="3604" max="3607" width="6.85546875" style="378" customWidth="1"/>
    <col min="3608" max="3608" width="8.5703125" style="378" customWidth="1"/>
    <col min="3609" max="3609" width="9" style="378" customWidth="1"/>
    <col min="3610" max="3840" width="9.140625" style="378"/>
    <col min="3841" max="3841" width="42.85546875" style="378" customWidth="1"/>
    <col min="3842" max="3842" width="9.5703125" style="378" customWidth="1"/>
    <col min="3843" max="3843" width="9.7109375" style="378" customWidth="1"/>
    <col min="3844" max="3848" width="6.85546875" style="378" customWidth="1"/>
    <col min="3849" max="3849" width="9.7109375" style="378" customWidth="1"/>
    <col min="3850" max="3850" width="6.85546875" style="378" customWidth="1"/>
    <col min="3851" max="3851" width="8.5703125" style="378" customWidth="1"/>
    <col min="3852" max="3858" width="6.85546875" style="378" customWidth="1"/>
    <col min="3859" max="3859" width="9.85546875" style="378" customWidth="1"/>
    <col min="3860" max="3863" width="6.85546875" style="378" customWidth="1"/>
    <col min="3864" max="3864" width="8.5703125" style="378" customWidth="1"/>
    <col min="3865" max="3865" width="9" style="378" customWidth="1"/>
    <col min="3866" max="4096" width="9.140625" style="378"/>
    <col min="4097" max="4097" width="42.85546875" style="378" customWidth="1"/>
    <col min="4098" max="4098" width="9.5703125" style="378" customWidth="1"/>
    <col min="4099" max="4099" width="9.7109375" style="378" customWidth="1"/>
    <col min="4100" max="4104" width="6.85546875" style="378" customWidth="1"/>
    <col min="4105" max="4105" width="9.7109375" style="378" customWidth="1"/>
    <col min="4106" max="4106" width="6.85546875" style="378" customWidth="1"/>
    <col min="4107" max="4107" width="8.5703125" style="378" customWidth="1"/>
    <col min="4108" max="4114" width="6.85546875" style="378" customWidth="1"/>
    <col min="4115" max="4115" width="9.85546875" style="378" customWidth="1"/>
    <col min="4116" max="4119" width="6.85546875" style="378" customWidth="1"/>
    <col min="4120" max="4120" width="8.5703125" style="378" customWidth="1"/>
    <col min="4121" max="4121" width="9" style="378" customWidth="1"/>
    <col min="4122" max="4352" width="9.140625" style="378"/>
    <col min="4353" max="4353" width="42.85546875" style="378" customWidth="1"/>
    <col min="4354" max="4354" width="9.5703125" style="378" customWidth="1"/>
    <col min="4355" max="4355" width="9.7109375" style="378" customWidth="1"/>
    <col min="4356" max="4360" width="6.85546875" style="378" customWidth="1"/>
    <col min="4361" max="4361" width="9.7109375" style="378" customWidth="1"/>
    <col min="4362" max="4362" width="6.85546875" style="378" customWidth="1"/>
    <col min="4363" max="4363" width="8.5703125" style="378" customWidth="1"/>
    <col min="4364" max="4370" width="6.85546875" style="378" customWidth="1"/>
    <col min="4371" max="4371" width="9.85546875" style="378" customWidth="1"/>
    <col min="4372" max="4375" width="6.85546875" style="378" customWidth="1"/>
    <col min="4376" max="4376" width="8.5703125" style="378" customWidth="1"/>
    <col min="4377" max="4377" width="9" style="378" customWidth="1"/>
    <col min="4378" max="4608" width="9.140625" style="378"/>
    <col min="4609" max="4609" width="42.85546875" style="378" customWidth="1"/>
    <col min="4610" max="4610" width="9.5703125" style="378" customWidth="1"/>
    <col min="4611" max="4611" width="9.7109375" style="378" customWidth="1"/>
    <col min="4612" max="4616" width="6.85546875" style="378" customWidth="1"/>
    <col min="4617" max="4617" width="9.7109375" style="378" customWidth="1"/>
    <col min="4618" max="4618" width="6.85546875" style="378" customWidth="1"/>
    <col min="4619" max="4619" width="8.5703125" style="378" customWidth="1"/>
    <col min="4620" max="4626" width="6.85546875" style="378" customWidth="1"/>
    <col min="4627" max="4627" width="9.85546875" style="378" customWidth="1"/>
    <col min="4628" max="4631" width="6.85546875" style="378" customWidth="1"/>
    <col min="4632" max="4632" width="8.5703125" style="378" customWidth="1"/>
    <col min="4633" max="4633" width="9" style="378" customWidth="1"/>
    <col min="4634" max="4864" width="9.140625" style="378"/>
    <col min="4865" max="4865" width="42.85546875" style="378" customWidth="1"/>
    <col min="4866" max="4866" width="9.5703125" style="378" customWidth="1"/>
    <col min="4867" max="4867" width="9.7109375" style="378" customWidth="1"/>
    <col min="4868" max="4872" width="6.85546875" style="378" customWidth="1"/>
    <col min="4873" max="4873" width="9.7109375" style="378" customWidth="1"/>
    <col min="4874" max="4874" width="6.85546875" style="378" customWidth="1"/>
    <col min="4875" max="4875" width="8.5703125" style="378" customWidth="1"/>
    <col min="4876" max="4882" width="6.85546875" style="378" customWidth="1"/>
    <col min="4883" max="4883" width="9.85546875" style="378" customWidth="1"/>
    <col min="4884" max="4887" width="6.85546875" style="378" customWidth="1"/>
    <col min="4888" max="4888" width="8.5703125" style="378" customWidth="1"/>
    <col min="4889" max="4889" width="9" style="378" customWidth="1"/>
    <col min="4890" max="5120" width="9.140625" style="378"/>
    <col min="5121" max="5121" width="42.85546875" style="378" customWidth="1"/>
    <col min="5122" max="5122" width="9.5703125" style="378" customWidth="1"/>
    <col min="5123" max="5123" width="9.7109375" style="378" customWidth="1"/>
    <col min="5124" max="5128" width="6.85546875" style="378" customWidth="1"/>
    <col min="5129" max="5129" width="9.7109375" style="378" customWidth="1"/>
    <col min="5130" max="5130" width="6.85546875" style="378" customWidth="1"/>
    <col min="5131" max="5131" width="8.5703125" style="378" customWidth="1"/>
    <col min="5132" max="5138" width="6.85546875" style="378" customWidth="1"/>
    <col min="5139" max="5139" width="9.85546875" style="378" customWidth="1"/>
    <col min="5140" max="5143" width="6.85546875" style="378" customWidth="1"/>
    <col min="5144" max="5144" width="8.5703125" style="378" customWidth="1"/>
    <col min="5145" max="5145" width="9" style="378" customWidth="1"/>
    <col min="5146" max="5376" width="9.140625" style="378"/>
    <col min="5377" max="5377" width="42.85546875" style="378" customWidth="1"/>
    <col min="5378" max="5378" width="9.5703125" style="378" customWidth="1"/>
    <col min="5379" max="5379" width="9.7109375" style="378" customWidth="1"/>
    <col min="5380" max="5384" width="6.85546875" style="378" customWidth="1"/>
    <col min="5385" max="5385" width="9.7109375" style="378" customWidth="1"/>
    <col min="5386" max="5386" width="6.85546875" style="378" customWidth="1"/>
    <col min="5387" max="5387" width="8.5703125" style="378" customWidth="1"/>
    <col min="5388" max="5394" width="6.85546875" style="378" customWidth="1"/>
    <col min="5395" max="5395" width="9.85546875" style="378" customWidth="1"/>
    <col min="5396" max="5399" width="6.85546875" style="378" customWidth="1"/>
    <col min="5400" max="5400" width="8.5703125" style="378" customWidth="1"/>
    <col min="5401" max="5401" width="9" style="378" customWidth="1"/>
    <col min="5402" max="5632" width="9.140625" style="378"/>
    <col min="5633" max="5633" width="42.85546875" style="378" customWidth="1"/>
    <col min="5634" max="5634" width="9.5703125" style="378" customWidth="1"/>
    <col min="5635" max="5635" width="9.7109375" style="378" customWidth="1"/>
    <col min="5636" max="5640" width="6.85546875" style="378" customWidth="1"/>
    <col min="5641" max="5641" width="9.7109375" style="378" customWidth="1"/>
    <col min="5642" max="5642" width="6.85546875" style="378" customWidth="1"/>
    <col min="5643" max="5643" width="8.5703125" style="378" customWidth="1"/>
    <col min="5644" max="5650" width="6.85546875" style="378" customWidth="1"/>
    <col min="5651" max="5651" width="9.85546875" style="378" customWidth="1"/>
    <col min="5652" max="5655" width="6.85546875" style="378" customWidth="1"/>
    <col min="5656" max="5656" width="8.5703125" style="378" customWidth="1"/>
    <col min="5657" max="5657" width="9" style="378" customWidth="1"/>
    <col min="5658" max="5888" width="9.140625" style="378"/>
    <col min="5889" max="5889" width="42.85546875" style="378" customWidth="1"/>
    <col min="5890" max="5890" width="9.5703125" style="378" customWidth="1"/>
    <col min="5891" max="5891" width="9.7109375" style="378" customWidth="1"/>
    <col min="5892" max="5896" width="6.85546875" style="378" customWidth="1"/>
    <col min="5897" max="5897" width="9.7109375" style="378" customWidth="1"/>
    <col min="5898" max="5898" width="6.85546875" style="378" customWidth="1"/>
    <col min="5899" max="5899" width="8.5703125" style="378" customWidth="1"/>
    <col min="5900" max="5906" width="6.85546875" style="378" customWidth="1"/>
    <col min="5907" max="5907" width="9.85546875" style="378" customWidth="1"/>
    <col min="5908" max="5911" width="6.85546875" style="378" customWidth="1"/>
    <col min="5912" max="5912" width="8.5703125" style="378" customWidth="1"/>
    <col min="5913" max="5913" width="9" style="378" customWidth="1"/>
    <col min="5914" max="6144" width="9.140625" style="378"/>
    <col min="6145" max="6145" width="42.85546875" style="378" customWidth="1"/>
    <col min="6146" max="6146" width="9.5703125" style="378" customWidth="1"/>
    <col min="6147" max="6147" width="9.7109375" style="378" customWidth="1"/>
    <col min="6148" max="6152" width="6.85546875" style="378" customWidth="1"/>
    <col min="6153" max="6153" width="9.7109375" style="378" customWidth="1"/>
    <col min="6154" max="6154" width="6.85546875" style="378" customWidth="1"/>
    <col min="6155" max="6155" width="8.5703125" style="378" customWidth="1"/>
    <col min="6156" max="6162" width="6.85546875" style="378" customWidth="1"/>
    <col min="6163" max="6163" width="9.85546875" style="378" customWidth="1"/>
    <col min="6164" max="6167" width="6.85546875" style="378" customWidth="1"/>
    <col min="6168" max="6168" width="8.5703125" style="378" customWidth="1"/>
    <col min="6169" max="6169" width="9" style="378" customWidth="1"/>
    <col min="6170" max="6400" width="9.140625" style="378"/>
    <col min="6401" max="6401" width="42.85546875" style="378" customWidth="1"/>
    <col min="6402" max="6402" width="9.5703125" style="378" customWidth="1"/>
    <col min="6403" max="6403" width="9.7109375" style="378" customWidth="1"/>
    <col min="6404" max="6408" width="6.85546875" style="378" customWidth="1"/>
    <col min="6409" max="6409" width="9.7109375" style="378" customWidth="1"/>
    <col min="6410" max="6410" width="6.85546875" style="378" customWidth="1"/>
    <col min="6411" max="6411" width="8.5703125" style="378" customWidth="1"/>
    <col min="6412" max="6418" width="6.85546875" style="378" customWidth="1"/>
    <col min="6419" max="6419" width="9.85546875" style="378" customWidth="1"/>
    <col min="6420" max="6423" width="6.85546875" style="378" customWidth="1"/>
    <col min="6424" max="6424" width="8.5703125" style="378" customWidth="1"/>
    <col min="6425" max="6425" width="9" style="378" customWidth="1"/>
    <col min="6426" max="6656" width="9.140625" style="378"/>
    <col min="6657" max="6657" width="42.85546875" style="378" customWidth="1"/>
    <col min="6658" max="6658" width="9.5703125" style="378" customWidth="1"/>
    <col min="6659" max="6659" width="9.7109375" style="378" customWidth="1"/>
    <col min="6660" max="6664" width="6.85546875" style="378" customWidth="1"/>
    <col min="6665" max="6665" width="9.7109375" style="378" customWidth="1"/>
    <col min="6666" max="6666" width="6.85546875" style="378" customWidth="1"/>
    <col min="6667" max="6667" width="8.5703125" style="378" customWidth="1"/>
    <col min="6668" max="6674" width="6.85546875" style="378" customWidth="1"/>
    <col min="6675" max="6675" width="9.85546875" style="378" customWidth="1"/>
    <col min="6676" max="6679" width="6.85546875" style="378" customWidth="1"/>
    <col min="6680" max="6680" width="8.5703125" style="378" customWidth="1"/>
    <col min="6681" max="6681" width="9" style="378" customWidth="1"/>
    <col min="6682" max="6912" width="9.140625" style="378"/>
    <col min="6913" max="6913" width="42.85546875" style="378" customWidth="1"/>
    <col min="6914" max="6914" width="9.5703125" style="378" customWidth="1"/>
    <col min="6915" max="6915" width="9.7109375" style="378" customWidth="1"/>
    <col min="6916" max="6920" width="6.85546875" style="378" customWidth="1"/>
    <col min="6921" max="6921" width="9.7109375" style="378" customWidth="1"/>
    <col min="6922" max="6922" width="6.85546875" style="378" customWidth="1"/>
    <col min="6923" max="6923" width="8.5703125" style="378" customWidth="1"/>
    <col min="6924" max="6930" width="6.85546875" style="378" customWidth="1"/>
    <col min="6931" max="6931" width="9.85546875" style="378" customWidth="1"/>
    <col min="6932" max="6935" width="6.85546875" style="378" customWidth="1"/>
    <col min="6936" max="6936" width="8.5703125" style="378" customWidth="1"/>
    <col min="6937" max="6937" width="9" style="378" customWidth="1"/>
    <col min="6938" max="7168" width="9.140625" style="378"/>
    <col min="7169" max="7169" width="42.85546875" style="378" customWidth="1"/>
    <col min="7170" max="7170" width="9.5703125" style="378" customWidth="1"/>
    <col min="7171" max="7171" width="9.7109375" style="378" customWidth="1"/>
    <col min="7172" max="7176" width="6.85546875" style="378" customWidth="1"/>
    <col min="7177" max="7177" width="9.7109375" style="378" customWidth="1"/>
    <col min="7178" max="7178" width="6.85546875" style="378" customWidth="1"/>
    <col min="7179" max="7179" width="8.5703125" style="378" customWidth="1"/>
    <col min="7180" max="7186" width="6.85546875" style="378" customWidth="1"/>
    <col min="7187" max="7187" width="9.85546875" style="378" customWidth="1"/>
    <col min="7188" max="7191" width="6.85546875" style="378" customWidth="1"/>
    <col min="7192" max="7192" width="8.5703125" style="378" customWidth="1"/>
    <col min="7193" max="7193" width="9" style="378" customWidth="1"/>
    <col min="7194" max="7424" width="9.140625" style="378"/>
    <col min="7425" max="7425" width="42.85546875" style="378" customWidth="1"/>
    <col min="7426" max="7426" width="9.5703125" style="378" customWidth="1"/>
    <col min="7427" max="7427" width="9.7109375" style="378" customWidth="1"/>
    <col min="7428" max="7432" width="6.85546875" style="378" customWidth="1"/>
    <col min="7433" max="7433" width="9.7109375" style="378" customWidth="1"/>
    <col min="7434" max="7434" width="6.85546875" style="378" customWidth="1"/>
    <col min="7435" max="7435" width="8.5703125" style="378" customWidth="1"/>
    <col min="7436" max="7442" width="6.85546875" style="378" customWidth="1"/>
    <col min="7443" max="7443" width="9.85546875" style="378" customWidth="1"/>
    <col min="7444" max="7447" width="6.85546875" style="378" customWidth="1"/>
    <col min="7448" max="7448" width="8.5703125" style="378" customWidth="1"/>
    <col min="7449" max="7449" width="9" style="378" customWidth="1"/>
    <col min="7450" max="7680" width="9.140625" style="378"/>
    <col min="7681" max="7681" width="42.85546875" style="378" customWidth="1"/>
    <col min="7682" max="7682" width="9.5703125" style="378" customWidth="1"/>
    <col min="7683" max="7683" width="9.7109375" style="378" customWidth="1"/>
    <col min="7684" max="7688" width="6.85546875" style="378" customWidth="1"/>
    <col min="7689" max="7689" width="9.7109375" style="378" customWidth="1"/>
    <col min="7690" max="7690" width="6.85546875" style="378" customWidth="1"/>
    <col min="7691" max="7691" width="8.5703125" style="378" customWidth="1"/>
    <col min="7692" max="7698" width="6.85546875" style="378" customWidth="1"/>
    <col min="7699" max="7699" width="9.85546875" style="378" customWidth="1"/>
    <col min="7700" max="7703" width="6.85546875" style="378" customWidth="1"/>
    <col min="7704" max="7704" width="8.5703125" style="378" customWidth="1"/>
    <col min="7705" max="7705" width="9" style="378" customWidth="1"/>
    <col min="7706" max="7936" width="9.140625" style="378"/>
    <col min="7937" max="7937" width="42.85546875" style="378" customWidth="1"/>
    <col min="7938" max="7938" width="9.5703125" style="378" customWidth="1"/>
    <col min="7939" max="7939" width="9.7109375" style="378" customWidth="1"/>
    <col min="7940" max="7944" width="6.85546875" style="378" customWidth="1"/>
    <col min="7945" max="7945" width="9.7109375" style="378" customWidth="1"/>
    <col min="7946" max="7946" width="6.85546875" style="378" customWidth="1"/>
    <col min="7947" max="7947" width="8.5703125" style="378" customWidth="1"/>
    <col min="7948" max="7954" width="6.85546875" style="378" customWidth="1"/>
    <col min="7955" max="7955" width="9.85546875" style="378" customWidth="1"/>
    <col min="7956" max="7959" width="6.85546875" style="378" customWidth="1"/>
    <col min="7960" max="7960" width="8.5703125" style="378" customWidth="1"/>
    <col min="7961" max="7961" width="9" style="378" customWidth="1"/>
    <col min="7962" max="8192" width="9.140625" style="378"/>
    <col min="8193" max="8193" width="42.85546875" style="378" customWidth="1"/>
    <col min="8194" max="8194" width="9.5703125" style="378" customWidth="1"/>
    <col min="8195" max="8195" width="9.7109375" style="378" customWidth="1"/>
    <col min="8196" max="8200" width="6.85546875" style="378" customWidth="1"/>
    <col min="8201" max="8201" width="9.7109375" style="378" customWidth="1"/>
    <col min="8202" max="8202" width="6.85546875" style="378" customWidth="1"/>
    <col min="8203" max="8203" width="8.5703125" style="378" customWidth="1"/>
    <col min="8204" max="8210" width="6.85546875" style="378" customWidth="1"/>
    <col min="8211" max="8211" width="9.85546875" style="378" customWidth="1"/>
    <col min="8212" max="8215" width="6.85546875" style="378" customWidth="1"/>
    <col min="8216" max="8216" width="8.5703125" style="378" customWidth="1"/>
    <col min="8217" max="8217" width="9" style="378" customWidth="1"/>
    <col min="8218" max="8448" width="9.140625" style="378"/>
    <col min="8449" max="8449" width="42.85546875" style="378" customWidth="1"/>
    <col min="8450" max="8450" width="9.5703125" style="378" customWidth="1"/>
    <col min="8451" max="8451" width="9.7109375" style="378" customWidth="1"/>
    <col min="8452" max="8456" width="6.85546875" style="378" customWidth="1"/>
    <col min="8457" max="8457" width="9.7109375" style="378" customWidth="1"/>
    <col min="8458" max="8458" width="6.85546875" style="378" customWidth="1"/>
    <col min="8459" max="8459" width="8.5703125" style="378" customWidth="1"/>
    <col min="8460" max="8466" width="6.85546875" style="378" customWidth="1"/>
    <col min="8467" max="8467" width="9.85546875" style="378" customWidth="1"/>
    <col min="8468" max="8471" width="6.85546875" style="378" customWidth="1"/>
    <col min="8472" max="8472" width="8.5703125" style="378" customWidth="1"/>
    <col min="8473" max="8473" width="9" style="378" customWidth="1"/>
    <col min="8474" max="8704" width="9.140625" style="378"/>
    <col min="8705" max="8705" width="42.85546875" style="378" customWidth="1"/>
    <col min="8706" max="8706" width="9.5703125" style="378" customWidth="1"/>
    <col min="8707" max="8707" width="9.7109375" style="378" customWidth="1"/>
    <col min="8708" max="8712" width="6.85546875" style="378" customWidth="1"/>
    <col min="8713" max="8713" width="9.7109375" style="378" customWidth="1"/>
    <col min="8714" max="8714" width="6.85546875" style="378" customWidth="1"/>
    <col min="8715" max="8715" width="8.5703125" style="378" customWidth="1"/>
    <col min="8716" max="8722" width="6.85546875" style="378" customWidth="1"/>
    <col min="8723" max="8723" width="9.85546875" style="378" customWidth="1"/>
    <col min="8724" max="8727" width="6.85546875" style="378" customWidth="1"/>
    <col min="8728" max="8728" width="8.5703125" style="378" customWidth="1"/>
    <col min="8729" max="8729" width="9" style="378" customWidth="1"/>
    <col min="8730" max="8960" width="9.140625" style="378"/>
    <col min="8961" max="8961" width="42.85546875" style="378" customWidth="1"/>
    <col min="8962" max="8962" width="9.5703125" style="378" customWidth="1"/>
    <col min="8963" max="8963" width="9.7109375" style="378" customWidth="1"/>
    <col min="8964" max="8968" width="6.85546875" style="378" customWidth="1"/>
    <col min="8969" max="8969" width="9.7109375" style="378" customWidth="1"/>
    <col min="8970" max="8970" width="6.85546875" style="378" customWidth="1"/>
    <col min="8971" max="8971" width="8.5703125" style="378" customWidth="1"/>
    <col min="8972" max="8978" width="6.85546875" style="378" customWidth="1"/>
    <col min="8979" max="8979" width="9.85546875" style="378" customWidth="1"/>
    <col min="8980" max="8983" width="6.85546875" style="378" customWidth="1"/>
    <col min="8984" max="8984" width="8.5703125" style="378" customWidth="1"/>
    <col min="8985" max="8985" width="9" style="378" customWidth="1"/>
    <col min="8986" max="9216" width="9.140625" style="378"/>
    <col min="9217" max="9217" width="42.85546875" style="378" customWidth="1"/>
    <col min="9218" max="9218" width="9.5703125" style="378" customWidth="1"/>
    <col min="9219" max="9219" width="9.7109375" style="378" customWidth="1"/>
    <col min="9220" max="9224" width="6.85546875" style="378" customWidth="1"/>
    <col min="9225" max="9225" width="9.7109375" style="378" customWidth="1"/>
    <col min="9226" max="9226" width="6.85546875" style="378" customWidth="1"/>
    <col min="9227" max="9227" width="8.5703125" style="378" customWidth="1"/>
    <col min="9228" max="9234" width="6.85546875" style="378" customWidth="1"/>
    <col min="9235" max="9235" width="9.85546875" style="378" customWidth="1"/>
    <col min="9236" max="9239" width="6.85546875" style="378" customWidth="1"/>
    <col min="9240" max="9240" width="8.5703125" style="378" customWidth="1"/>
    <col min="9241" max="9241" width="9" style="378" customWidth="1"/>
    <col min="9242" max="9472" width="9.140625" style="378"/>
    <col min="9473" max="9473" width="42.85546875" style="378" customWidth="1"/>
    <col min="9474" max="9474" width="9.5703125" style="378" customWidth="1"/>
    <col min="9475" max="9475" width="9.7109375" style="378" customWidth="1"/>
    <col min="9476" max="9480" width="6.85546875" style="378" customWidth="1"/>
    <col min="9481" max="9481" width="9.7109375" style="378" customWidth="1"/>
    <col min="9482" max="9482" width="6.85546875" style="378" customWidth="1"/>
    <col min="9483" max="9483" width="8.5703125" style="378" customWidth="1"/>
    <col min="9484" max="9490" width="6.85546875" style="378" customWidth="1"/>
    <col min="9491" max="9491" width="9.85546875" style="378" customWidth="1"/>
    <col min="9492" max="9495" width="6.85546875" style="378" customWidth="1"/>
    <col min="9496" max="9496" width="8.5703125" style="378" customWidth="1"/>
    <col min="9497" max="9497" width="9" style="378" customWidth="1"/>
    <col min="9498" max="9728" width="9.140625" style="378"/>
    <col min="9729" max="9729" width="42.85546875" style="378" customWidth="1"/>
    <col min="9730" max="9730" width="9.5703125" style="378" customWidth="1"/>
    <col min="9731" max="9731" width="9.7109375" style="378" customWidth="1"/>
    <col min="9732" max="9736" width="6.85546875" style="378" customWidth="1"/>
    <col min="9737" max="9737" width="9.7109375" style="378" customWidth="1"/>
    <col min="9738" max="9738" width="6.85546875" style="378" customWidth="1"/>
    <col min="9739" max="9739" width="8.5703125" style="378" customWidth="1"/>
    <col min="9740" max="9746" width="6.85546875" style="378" customWidth="1"/>
    <col min="9747" max="9747" width="9.85546875" style="378" customWidth="1"/>
    <col min="9748" max="9751" width="6.85546875" style="378" customWidth="1"/>
    <col min="9752" max="9752" width="8.5703125" style="378" customWidth="1"/>
    <col min="9753" max="9753" width="9" style="378" customWidth="1"/>
    <col min="9754" max="9984" width="9.140625" style="378"/>
    <col min="9985" max="9985" width="42.85546875" style="378" customWidth="1"/>
    <col min="9986" max="9986" width="9.5703125" style="378" customWidth="1"/>
    <col min="9987" max="9987" width="9.7109375" style="378" customWidth="1"/>
    <col min="9988" max="9992" width="6.85546875" style="378" customWidth="1"/>
    <col min="9993" max="9993" width="9.7109375" style="378" customWidth="1"/>
    <col min="9994" max="9994" width="6.85546875" style="378" customWidth="1"/>
    <col min="9995" max="9995" width="8.5703125" style="378" customWidth="1"/>
    <col min="9996" max="10002" width="6.85546875" style="378" customWidth="1"/>
    <col min="10003" max="10003" width="9.85546875" style="378" customWidth="1"/>
    <col min="10004" max="10007" width="6.85546875" style="378" customWidth="1"/>
    <col min="10008" max="10008" width="8.5703125" style="378" customWidth="1"/>
    <col min="10009" max="10009" width="9" style="378" customWidth="1"/>
    <col min="10010" max="10240" width="9.140625" style="378"/>
    <col min="10241" max="10241" width="42.85546875" style="378" customWidth="1"/>
    <col min="10242" max="10242" width="9.5703125" style="378" customWidth="1"/>
    <col min="10243" max="10243" width="9.7109375" style="378" customWidth="1"/>
    <col min="10244" max="10248" width="6.85546875" style="378" customWidth="1"/>
    <col min="10249" max="10249" width="9.7109375" style="378" customWidth="1"/>
    <col min="10250" max="10250" width="6.85546875" style="378" customWidth="1"/>
    <col min="10251" max="10251" width="8.5703125" style="378" customWidth="1"/>
    <col min="10252" max="10258" width="6.85546875" style="378" customWidth="1"/>
    <col min="10259" max="10259" width="9.85546875" style="378" customWidth="1"/>
    <col min="10260" max="10263" width="6.85546875" style="378" customWidth="1"/>
    <col min="10264" max="10264" width="8.5703125" style="378" customWidth="1"/>
    <col min="10265" max="10265" width="9" style="378" customWidth="1"/>
    <col min="10266" max="10496" width="9.140625" style="378"/>
    <col min="10497" max="10497" width="42.85546875" style="378" customWidth="1"/>
    <col min="10498" max="10498" width="9.5703125" style="378" customWidth="1"/>
    <col min="10499" max="10499" width="9.7109375" style="378" customWidth="1"/>
    <col min="10500" max="10504" width="6.85546875" style="378" customWidth="1"/>
    <col min="10505" max="10505" width="9.7109375" style="378" customWidth="1"/>
    <col min="10506" max="10506" width="6.85546875" style="378" customWidth="1"/>
    <col min="10507" max="10507" width="8.5703125" style="378" customWidth="1"/>
    <col min="10508" max="10514" width="6.85546875" style="378" customWidth="1"/>
    <col min="10515" max="10515" width="9.85546875" style="378" customWidth="1"/>
    <col min="10516" max="10519" width="6.85546875" style="378" customWidth="1"/>
    <col min="10520" max="10520" width="8.5703125" style="378" customWidth="1"/>
    <col min="10521" max="10521" width="9" style="378" customWidth="1"/>
    <col min="10522" max="10752" width="9.140625" style="378"/>
    <col min="10753" max="10753" width="42.85546875" style="378" customWidth="1"/>
    <col min="10754" max="10754" width="9.5703125" style="378" customWidth="1"/>
    <col min="10755" max="10755" width="9.7109375" style="378" customWidth="1"/>
    <col min="10756" max="10760" width="6.85546875" style="378" customWidth="1"/>
    <col min="10761" max="10761" width="9.7109375" style="378" customWidth="1"/>
    <col min="10762" max="10762" width="6.85546875" style="378" customWidth="1"/>
    <col min="10763" max="10763" width="8.5703125" style="378" customWidth="1"/>
    <col min="10764" max="10770" width="6.85546875" style="378" customWidth="1"/>
    <col min="10771" max="10771" width="9.85546875" style="378" customWidth="1"/>
    <col min="10772" max="10775" width="6.85546875" style="378" customWidth="1"/>
    <col min="10776" max="10776" width="8.5703125" style="378" customWidth="1"/>
    <col min="10777" max="10777" width="9" style="378" customWidth="1"/>
    <col min="10778" max="11008" width="9.140625" style="378"/>
    <col min="11009" max="11009" width="42.85546875" style="378" customWidth="1"/>
    <col min="11010" max="11010" width="9.5703125" style="378" customWidth="1"/>
    <col min="11011" max="11011" width="9.7109375" style="378" customWidth="1"/>
    <col min="11012" max="11016" width="6.85546875" style="378" customWidth="1"/>
    <col min="11017" max="11017" width="9.7109375" style="378" customWidth="1"/>
    <col min="11018" max="11018" width="6.85546875" style="378" customWidth="1"/>
    <col min="11019" max="11019" width="8.5703125" style="378" customWidth="1"/>
    <col min="11020" max="11026" width="6.85546875" style="378" customWidth="1"/>
    <col min="11027" max="11027" width="9.85546875" style="378" customWidth="1"/>
    <col min="11028" max="11031" width="6.85546875" style="378" customWidth="1"/>
    <col min="11032" max="11032" width="8.5703125" style="378" customWidth="1"/>
    <col min="11033" max="11033" width="9" style="378" customWidth="1"/>
    <col min="11034" max="11264" width="9.140625" style="378"/>
    <col min="11265" max="11265" width="42.85546875" style="378" customWidth="1"/>
    <col min="11266" max="11266" width="9.5703125" style="378" customWidth="1"/>
    <col min="11267" max="11267" width="9.7109375" style="378" customWidth="1"/>
    <col min="11268" max="11272" width="6.85546875" style="378" customWidth="1"/>
    <col min="11273" max="11273" width="9.7109375" style="378" customWidth="1"/>
    <col min="11274" max="11274" width="6.85546875" style="378" customWidth="1"/>
    <col min="11275" max="11275" width="8.5703125" style="378" customWidth="1"/>
    <col min="11276" max="11282" width="6.85546875" style="378" customWidth="1"/>
    <col min="11283" max="11283" width="9.85546875" style="378" customWidth="1"/>
    <col min="11284" max="11287" width="6.85546875" style="378" customWidth="1"/>
    <col min="11288" max="11288" width="8.5703125" style="378" customWidth="1"/>
    <col min="11289" max="11289" width="9" style="378" customWidth="1"/>
    <col min="11290" max="11520" width="9.140625" style="378"/>
    <col min="11521" max="11521" width="42.85546875" style="378" customWidth="1"/>
    <col min="11522" max="11522" width="9.5703125" style="378" customWidth="1"/>
    <col min="11523" max="11523" width="9.7109375" style="378" customWidth="1"/>
    <col min="11524" max="11528" width="6.85546875" style="378" customWidth="1"/>
    <col min="11529" max="11529" width="9.7109375" style="378" customWidth="1"/>
    <col min="11530" max="11530" width="6.85546875" style="378" customWidth="1"/>
    <col min="11531" max="11531" width="8.5703125" style="378" customWidth="1"/>
    <col min="11532" max="11538" width="6.85546875" style="378" customWidth="1"/>
    <col min="11539" max="11539" width="9.85546875" style="378" customWidth="1"/>
    <col min="11540" max="11543" width="6.85546875" style="378" customWidth="1"/>
    <col min="11544" max="11544" width="8.5703125" style="378" customWidth="1"/>
    <col min="11545" max="11545" width="9" style="378" customWidth="1"/>
    <col min="11546" max="11776" width="9.140625" style="378"/>
    <col min="11777" max="11777" width="42.85546875" style="378" customWidth="1"/>
    <col min="11778" max="11778" width="9.5703125" style="378" customWidth="1"/>
    <col min="11779" max="11779" width="9.7109375" style="378" customWidth="1"/>
    <col min="11780" max="11784" width="6.85546875" style="378" customWidth="1"/>
    <col min="11785" max="11785" width="9.7109375" style="378" customWidth="1"/>
    <col min="11786" max="11786" width="6.85546875" style="378" customWidth="1"/>
    <col min="11787" max="11787" width="8.5703125" style="378" customWidth="1"/>
    <col min="11788" max="11794" width="6.85546875" style="378" customWidth="1"/>
    <col min="11795" max="11795" width="9.85546875" style="378" customWidth="1"/>
    <col min="11796" max="11799" width="6.85546875" style="378" customWidth="1"/>
    <col min="11800" max="11800" width="8.5703125" style="378" customWidth="1"/>
    <col min="11801" max="11801" width="9" style="378" customWidth="1"/>
    <col min="11802" max="12032" width="9.140625" style="378"/>
    <col min="12033" max="12033" width="42.85546875" style="378" customWidth="1"/>
    <col min="12034" max="12034" width="9.5703125" style="378" customWidth="1"/>
    <col min="12035" max="12035" width="9.7109375" style="378" customWidth="1"/>
    <col min="12036" max="12040" width="6.85546875" style="378" customWidth="1"/>
    <col min="12041" max="12041" width="9.7109375" style="378" customWidth="1"/>
    <col min="12042" max="12042" width="6.85546875" style="378" customWidth="1"/>
    <col min="12043" max="12043" width="8.5703125" style="378" customWidth="1"/>
    <col min="12044" max="12050" width="6.85546875" style="378" customWidth="1"/>
    <col min="12051" max="12051" width="9.85546875" style="378" customWidth="1"/>
    <col min="12052" max="12055" width="6.85546875" style="378" customWidth="1"/>
    <col min="12056" max="12056" width="8.5703125" style="378" customWidth="1"/>
    <col min="12057" max="12057" width="9" style="378" customWidth="1"/>
    <col min="12058" max="12288" width="9.140625" style="378"/>
    <col min="12289" max="12289" width="42.85546875" style="378" customWidth="1"/>
    <col min="12290" max="12290" width="9.5703125" style="378" customWidth="1"/>
    <col min="12291" max="12291" width="9.7109375" style="378" customWidth="1"/>
    <col min="12292" max="12296" width="6.85546875" style="378" customWidth="1"/>
    <col min="12297" max="12297" width="9.7109375" style="378" customWidth="1"/>
    <col min="12298" max="12298" width="6.85546875" style="378" customWidth="1"/>
    <col min="12299" max="12299" width="8.5703125" style="378" customWidth="1"/>
    <col min="12300" max="12306" width="6.85546875" style="378" customWidth="1"/>
    <col min="12307" max="12307" width="9.85546875" style="378" customWidth="1"/>
    <col min="12308" max="12311" width="6.85546875" style="378" customWidth="1"/>
    <col min="12312" max="12312" width="8.5703125" style="378" customWidth="1"/>
    <col min="12313" max="12313" width="9" style="378" customWidth="1"/>
    <col min="12314" max="12544" width="9.140625" style="378"/>
    <col min="12545" max="12545" width="42.85546875" style="378" customWidth="1"/>
    <col min="12546" max="12546" width="9.5703125" style="378" customWidth="1"/>
    <col min="12547" max="12547" width="9.7109375" style="378" customWidth="1"/>
    <col min="12548" max="12552" width="6.85546875" style="378" customWidth="1"/>
    <col min="12553" max="12553" width="9.7109375" style="378" customWidth="1"/>
    <col min="12554" max="12554" width="6.85546875" style="378" customWidth="1"/>
    <col min="12555" max="12555" width="8.5703125" style="378" customWidth="1"/>
    <col min="12556" max="12562" width="6.85546875" style="378" customWidth="1"/>
    <col min="12563" max="12563" width="9.85546875" style="378" customWidth="1"/>
    <col min="12564" max="12567" width="6.85546875" style="378" customWidth="1"/>
    <col min="12568" max="12568" width="8.5703125" style="378" customWidth="1"/>
    <col min="12569" max="12569" width="9" style="378" customWidth="1"/>
    <col min="12570" max="12800" width="9.140625" style="378"/>
    <col min="12801" max="12801" width="42.85546875" style="378" customWidth="1"/>
    <col min="12802" max="12802" width="9.5703125" style="378" customWidth="1"/>
    <col min="12803" max="12803" width="9.7109375" style="378" customWidth="1"/>
    <col min="12804" max="12808" width="6.85546875" style="378" customWidth="1"/>
    <col min="12809" max="12809" width="9.7109375" style="378" customWidth="1"/>
    <col min="12810" max="12810" width="6.85546875" style="378" customWidth="1"/>
    <col min="12811" max="12811" width="8.5703125" style="378" customWidth="1"/>
    <col min="12812" max="12818" width="6.85546875" style="378" customWidth="1"/>
    <col min="12819" max="12819" width="9.85546875" style="378" customWidth="1"/>
    <col min="12820" max="12823" width="6.85546875" style="378" customWidth="1"/>
    <col min="12824" max="12824" width="8.5703125" style="378" customWidth="1"/>
    <col min="12825" max="12825" width="9" style="378" customWidth="1"/>
    <col min="12826" max="13056" width="9.140625" style="378"/>
    <col min="13057" max="13057" width="42.85546875" style="378" customWidth="1"/>
    <col min="13058" max="13058" width="9.5703125" style="378" customWidth="1"/>
    <col min="13059" max="13059" width="9.7109375" style="378" customWidth="1"/>
    <col min="13060" max="13064" width="6.85546875" style="378" customWidth="1"/>
    <col min="13065" max="13065" width="9.7109375" style="378" customWidth="1"/>
    <col min="13066" max="13066" width="6.85546875" style="378" customWidth="1"/>
    <col min="13067" max="13067" width="8.5703125" style="378" customWidth="1"/>
    <col min="13068" max="13074" width="6.85546875" style="378" customWidth="1"/>
    <col min="13075" max="13075" width="9.85546875" style="378" customWidth="1"/>
    <col min="13076" max="13079" width="6.85546875" style="378" customWidth="1"/>
    <col min="13080" max="13080" width="8.5703125" style="378" customWidth="1"/>
    <col min="13081" max="13081" width="9" style="378" customWidth="1"/>
    <col min="13082" max="13312" width="9.140625" style="378"/>
    <col min="13313" max="13313" width="42.85546875" style="378" customWidth="1"/>
    <col min="13314" max="13314" width="9.5703125" style="378" customWidth="1"/>
    <col min="13315" max="13315" width="9.7109375" style="378" customWidth="1"/>
    <col min="13316" max="13320" width="6.85546875" style="378" customWidth="1"/>
    <col min="13321" max="13321" width="9.7109375" style="378" customWidth="1"/>
    <col min="13322" max="13322" width="6.85546875" style="378" customWidth="1"/>
    <col min="13323" max="13323" width="8.5703125" style="378" customWidth="1"/>
    <col min="13324" max="13330" width="6.85546875" style="378" customWidth="1"/>
    <col min="13331" max="13331" width="9.85546875" style="378" customWidth="1"/>
    <col min="13332" max="13335" width="6.85546875" style="378" customWidth="1"/>
    <col min="13336" max="13336" width="8.5703125" style="378" customWidth="1"/>
    <col min="13337" max="13337" width="9" style="378" customWidth="1"/>
    <col min="13338" max="13568" width="9.140625" style="378"/>
    <col min="13569" max="13569" width="42.85546875" style="378" customWidth="1"/>
    <col min="13570" max="13570" width="9.5703125" style="378" customWidth="1"/>
    <col min="13571" max="13571" width="9.7109375" style="378" customWidth="1"/>
    <col min="13572" max="13576" width="6.85546875" style="378" customWidth="1"/>
    <col min="13577" max="13577" width="9.7109375" style="378" customWidth="1"/>
    <col min="13578" max="13578" width="6.85546875" style="378" customWidth="1"/>
    <col min="13579" max="13579" width="8.5703125" style="378" customWidth="1"/>
    <col min="13580" max="13586" width="6.85546875" style="378" customWidth="1"/>
    <col min="13587" max="13587" width="9.85546875" style="378" customWidth="1"/>
    <col min="13588" max="13591" width="6.85546875" style="378" customWidth="1"/>
    <col min="13592" max="13592" width="8.5703125" style="378" customWidth="1"/>
    <col min="13593" max="13593" width="9" style="378" customWidth="1"/>
    <col min="13594" max="13824" width="9.140625" style="378"/>
    <col min="13825" max="13825" width="42.85546875" style="378" customWidth="1"/>
    <col min="13826" max="13826" width="9.5703125" style="378" customWidth="1"/>
    <col min="13827" max="13827" width="9.7109375" style="378" customWidth="1"/>
    <col min="13828" max="13832" width="6.85546875" style="378" customWidth="1"/>
    <col min="13833" max="13833" width="9.7109375" style="378" customWidth="1"/>
    <col min="13834" max="13834" width="6.85546875" style="378" customWidth="1"/>
    <col min="13835" max="13835" width="8.5703125" style="378" customWidth="1"/>
    <col min="13836" max="13842" width="6.85546875" style="378" customWidth="1"/>
    <col min="13843" max="13843" width="9.85546875" style="378" customWidth="1"/>
    <col min="13844" max="13847" width="6.85546875" style="378" customWidth="1"/>
    <col min="13848" max="13848" width="8.5703125" style="378" customWidth="1"/>
    <col min="13849" max="13849" width="9" style="378" customWidth="1"/>
    <col min="13850" max="14080" width="9.140625" style="378"/>
    <col min="14081" max="14081" width="42.85546875" style="378" customWidth="1"/>
    <col min="14082" max="14082" width="9.5703125" style="378" customWidth="1"/>
    <col min="14083" max="14083" width="9.7109375" style="378" customWidth="1"/>
    <col min="14084" max="14088" width="6.85546875" style="378" customWidth="1"/>
    <col min="14089" max="14089" width="9.7109375" style="378" customWidth="1"/>
    <col min="14090" max="14090" width="6.85546875" style="378" customWidth="1"/>
    <col min="14091" max="14091" width="8.5703125" style="378" customWidth="1"/>
    <col min="14092" max="14098" width="6.85546875" style="378" customWidth="1"/>
    <col min="14099" max="14099" width="9.85546875" style="378" customWidth="1"/>
    <col min="14100" max="14103" width="6.85546875" style="378" customWidth="1"/>
    <col min="14104" max="14104" width="8.5703125" style="378" customWidth="1"/>
    <col min="14105" max="14105" width="9" style="378" customWidth="1"/>
    <col min="14106" max="14336" width="9.140625" style="378"/>
    <col min="14337" max="14337" width="42.85546875" style="378" customWidth="1"/>
    <col min="14338" max="14338" width="9.5703125" style="378" customWidth="1"/>
    <col min="14339" max="14339" width="9.7109375" style="378" customWidth="1"/>
    <col min="14340" max="14344" width="6.85546875" style="378" customWidth="1"/>
    <col min="14345" max="14345" width="9.7109375" style="378" customWidth="1"/>
    <col min="14346" max="14346" width="6.85546875" style="378" customWidth="1"/>
    <col min="14347" max="14347" width="8.5703125" style="378" customWidth="1"/>
    <col min="14348" max="14354" width="6.85546875" style="378" customWidth="1"/>
    <col min="14355" max="14355" width="9.85546875" style="378" customWidth="1"/>
    <col min="14356" max="14359" width="6.85546875" style="378" customWidth="1"/>
    <col min="14360" max="14360" width="8.5703125" style="378" customWidth="1"/>
    <col min="14361" max="14361" width="9" style="378" customWidth="1"/>
    <col min="14362" max="14592" width="9.140625" style="378"/>
    <col min="14593" max="14593" width="42.85546875" style="378" customWidth="1"/>
    <col min="14594" max="14594" width="9.5703125" style="378" customWidth="1"/>
    <col min="14595" max="14595" width="9.7109375" style="378" customWidth="1"/>
    <col min="14596" max="14600" width="6.85546875" style="378" customWidth="1"/>
    <col min="14601" max="14601" width="9.7109375" style="378" customWidth="1"/>
    <col min="14602" max="14602" width="6.85546875" style="378" customWidth="1"/>
    <col min="14603" max="14603" width="8.5703125" style="378" customWidth="1"/>
    <col min="14604" max="14610" width="6.85546875" style="378" customWidth="1"/>
    <col min="14611" max="14611" width="9.85546875" style="378" customWidth="1"/>
    <col min="14612" max="14615" width="6.85546875" style="378" customWidth="1"/>
    <col min="14616" max="14616" width="8.5703125" style="378" customWidth="1"/>
    <col min="14617" max="14617" width="9" style="378" customWidth="1"/>
    <col min="14618" max="14848" width="9.140625" style="378"/>
    <col min="14849" max="14849" width="42.85546875" style="378" customWidth="1"/>
    <col min="14850" max="14850" width="9.5703125" style="378" customWidth="1"/>
    <col min="14851" max="14851" width="9.7109375" style="378" customWidth="1"/>
    <col min="14852" max="14856" width="6.85546875" style="378" customWidth="1"/>
    <col min="14857" max="14857" width="9.7109375" style="378" customWidth="1"/>
    <col min="14858" max="14858" width="6.85546875" style="378" customWidth="1"/>
    <col min="14859" max="14859" width="8.5703125" style="378" customWidth="1"/>
    <col min="14860" max="14866" width="6.85546875" style="378" customWidth="1"/>
    <col min="14867" max="14867" width="9.85546875" style="378" customWidth="1"/>
    <col min="14868" max="14871" width="6.85546875" style="378" customWidth="1"/>
    <col min="14872" max="14872" width="8.5703125" style="378" customWidth="1"/>
    <col min="14873" max="14873" width="9" style="378" customWidth="1"/>
    <col min="14874" max="15104" width="9.140625" style="378"/>
    <col min="15105" max="15105" width="42.85546875" style="378" customWidth="1"/>
    <col min="15106" max="15106" width="9.5703125" style="378" customWidth="1"/>
    <col min="15107" max="15107" width="9.7109375" style="378" customWidth="1"/>
    <col min="15108" max="15112" width="6.85546875" style="378" customWidth="1"/>
    <col min="15113" max="15113" width="9.7109375" style="378" customWidth="1"/>
    <col min="15114" max="15114" width="6.85546875" style="378" customWidth="1"/>
    <col min="15115" max="15115" width="8.5703125" style="378" customWidth="1"/>
    <col min="15116" max="15122" width="6.85546875" style="378" customWidth="1"/>
    <col min="15123" max="15123" width="9.85546875" style="378" customWidth="1"/>
    <col min="15124" max="15127" width="6.85546875" style="378" customWidth="1"/>
    <col min="15128" max="15128" width="8.5703125" style="378" customWidth="1"/>
    <col min="15129" max="15129" width="9" style="378" customWidth="1"/>
    <col min="15130" max="15360" width="9.140625" style="378"/>
    <col min="15361" max="15361" width="42.85546875" style="378" customWidth="1"/>
    <col min="15362" max="15362" width="9.5703125" style="378" customWidth="1"/>
    <col min="15363" max="15363" width="9.7109375" style="378" customWidth="1"/>
    <col min="15364" max="15368" width="6.85546875" style="378" customWidth="1"/>
    <col min="15369" max="15369" width="9.7109375" style="378" customWidth="1"/>
    <col min="15370" max="15370" width="6.85546875" style="378" customWidth="1"/>
    <col min="15371" max="15371" width="8.5703125" style="378" customWidth="1"/>
    <col min="15372" max="15378" width="6.85546875" style="378" customWidth="1"/>
    <col min="15379" max="15379" width="9.85546875" style="378" customWidth="1"/>
    <col min="15380" max="15383" width="6.85546875" style="378" customWidth="1"/>
    <col min="15384" max="15384" width="8.5703125" style="378" customWidth="1"/>
    <col min="15385" max="15385" width="9" style="378" customWidth="1"/>
    <col min="15386" max="15616" width="9.140625" style="378"/>
    <col min="15617" max="15617" width="42.85546875" style="378" customWidth="1"/>
    <col min="15618" max="15618" width="9.5703125" style="378" customWidth="1"/>
    <col min="15619" max="15619" width="9.7109375" style="378" customWidth="1"/>
    <col min="15620" max="15624" width="6.85546875" style="378" customWidth="1"/>
    <col min="15625" max="15625" width="9.7109375" style="378" customWidth="1"/>
    <col min="15626" max="15626" width="6.85546875" style="378" customWidth="1"/>
    <col min="15627" max="15627" width="8.5703125" style="378" customWidth="1"/>
    <col min="15628" max="15634" width="6.85546875" style="378" customWidth="1"/>
    <col min="15635" max="15635" width="9.85546875" style="378" customWidth="1"/>
    <col min="15636" max="15639" width="6.85546875" style="378" customWidth="1"/>
    <col min="15640" max="15640" width="8.5703125" style="378" customWidth="1"/>
    <col min="15641" max="15641" width="9" style="378" customWidth="1"/>
    <col min="15642" max="15872" width="9.140625" style="378"/>
    <col min="15873" max="15873" width="42.85546875" style="378" customWidth="1"/>
    <col min="15874" max="15874" width="9.5703125" style="378" customWidth="1"/>
    <col min="15875" max="15875" width="9.7109375" style="378" customWidth="1"/>
    <col min="15876" max="15880" width="6.85546875" style="378" customWidth="1"/>
    <col min="15881" max="15881" width="9.7109375" style="378" customWidth="1"/>
    <col min="15882" max="15882" width="6.85546875" style="378" customWidth="1"/>
    <col min="15883" max="15883" width="8.5703125" style="378" customWidth="1"/>
    <col min="15884" max="15890" width="6.85546875" style="378" customWidth="1"/>
    <col min="15891" max="15891" width="9.85546875" style="378" customWidth="1"/>
    <col min="15892" max="15895" width="6.85546875" style="378" customWidth="1"/>
    <col min="15896" max="15896" width="8.5703125" style="378" customWidth="1"/>
    <col min="15897" max="15897" width="9" style="378" customWidth="1"/>
    <col min="15898" max="16128" width="9.140625" style="378"/>
    <col min="16129" max="16129" width="42.85546875" style="378" customWidth="1"/>
    <col min="16130" max="16130" width="9.5703125" style="378" customWidth="1"/>
    <col min="16131" max="16131" width="9.7109375" style="378" customWidth="1"/>
    <col min="16132" max="16136" width="6.85546875" style="378" customWidth="1"/>
    <col min="16137" max="16137" width="9.7109375" style="378" customWidth="1"/>
    <col min="16138" max="16138" width="6.85546875" style="378" customWidth="1"/>
    <col min="16139" max="16139" width="8.5703125" style="378" customWidth="1"/>
    <col min="16140" max="16146" width="6.85546875" style="378" customWidth="1"/>
    <col min="16147" max="16147" width="9.85546875" style="378" customWidth="1"/>
    <col min="16148" max="16151" width="6.85546875" style="378" customWidth="1"/>
    <col min="16152" max="16152" width="8.5703125" style="378" customWidth="1"/>
    <col min="16153" max="16153" width="9" style="378" customWidth="1"/>
    <col min="16154" max="16384" width="9.140625" style="378"/>
  </cols>
  <sheetData>
    <row r="1" spans="1:26" x14ac:dyDescent="0.2">
      <c r="A1" s="377"/>
      <c r="B1" s="570" t="s">
        <v>0</v>
      </c>
      <c r="C1" s="572" t="s">
        <v>1</v>
      </c>
      <c r="D1" s="573"/>
      <c r="E1" s="574"/>
      <c r="F1" s="575" t="s">
        <v>2</v>
      </c>
      <c r="G1" s="575"/>
      <c r="H1" s="575"/>
      <c r="I1" s="572" t="s">
        <v>308</v>
      </c>
      <c r="J1" s="573"/>
      <c r="K1" s="574"/>
      <c r="L1" s="575" t="s">
        <v>4</v>
      </c>
      <c r="M1" s="575"/>
      <c r="N1" s="575"/>
      <c r="O1" s="572" t="s">
        <v>5</v>
      </c>
      <c r="P1" s="573"/>
      <c r="Q1" s="574"/>
      <c r="R1" s="575" t="s">
        <v>7</v>
      </c>
      <c r="S1" s="575"/>
      <c r="T1" s="575"/>
      <c r="U1" s="572" t="s">
        <v>8</v>
      </c>
      <c r="V1" s="573"/>
      <c r="W1" s="574"/>
      <c r="X1" s="572" t="s">
        <v>9</v>
      </c>
      <c r="Y1" s="573"/>
      <c r="Z1" s="574"/>
    </row>
    <row r="2" spans="1:26" ht="13.5" thickBot="1" x14ac:dyDescent="0.25">
      <c r="A2" s="377"/>
      <c r="B2" s="571"/>
      <c r="C2" s="379" t="s">
        <v>10</v>
      </c>
      <c r="D2" s="380" t="s">
        <v>11</v>
      </c>
      <c r="E2" s="381" t="s">
        <v>9</v>
      </c>
      <c r="F2" s="382" t="s">
        <v>10</v>
      </c>
      <c r="G2" s="382" t="s">
        <v>12</v>
      </c>
      <c r="H2" s="382" t="s">
        <v>9</v>
      </c>
      <c r="I2" s="383" t="s">
        <v>10</v>
      </c>
      <c r="J2" s="384" t="s">
        <v>12</v>
      </c>
      <c r="K2" s="385" t="s">
        <v>9</v>
      </c>
      <c r="L2" s="379" t="s">
        <v>10</v>
      </c>
      <c r="M2" s="386" t="s">
        <v>12</v>
      </c>
      <c r="N2" s="386" t="s">
        <v>9</v>
      </c>
      <c r="O2" s="379" t="s">
        <v>10</v>
      </c>
      <c r="P2" s="380" t="s">
        <v>12</v>
      </c>
      <c r="Q2" s="381" t="s">
        <v>9</v>
      </c>
      <c r="R2" s="386" t="s">
        <v>10</v>
      </c>
      <c r="S2" s="386" t="s">
        <v>12</v>
      </c>
      <c r="T2" s="386" t="s">
        <v>9</v>
      </c>
      <c r="U2" s="383" t="s">
        <v>10</v>
      </c>
      <c r="V2" s="384" t="s">
        <v>12</v>
      </c>
      <c r="W2" s="385" t="s">
        <v>9</v>
      </c>
      <c r="X2" s="386" t="s">
        <v>10</v>
      </c>
      <c r="Y2" s="387" t="s">
        <v>12</v>
      </c>
      <c r="Z2" s="388" t="s">
        <v>9</v>
      </c>
    </row>
    <row r="3" spans="1:26" ht="13.5" thickBot="1" x14ac:dyDescent="0.25">
      <c r="A3" s="389" t="s">
        <v>13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1"/>
    </row>
    <row r="4" spans="1:26" ht="13.5" thickBot="1" x14ac:dyDescent="0.25">
      <c r="A4" s="392"/>
      <c r="B4" s="393"/>
      <c r="C4" s="394"/>
      <c r="D4" s="395"/>
      <c r="E4" s="396"/>
      <c r="F4" s="395"/>
      <c r="G4" s="395"/>
      <c r="H4" s="395"/>
      <c r="I4" s="394"/>
      <c r="J4" s="395"/>
      <c r="K4" s="396"/>
      <c r="L4" s="394"/>
      <c r="M4" s="395"/>
      <c r="N4" s="395"/>
      <c r="O4" s="394"/>
      <c r="P4" s="395"/>
      <c r="Q4" s="396"/>
      <c r="R4" s="395"/>
      <c r="S4" s="395"/>
      <c r="T4" s="395"/>
      <c r="U4" s="394"/>
      <c r="V4" s="395"/>
      <c r="W4" s="396"/>
      <c r="X4" s="395"/>
      <c r="Y4" s="397"/>
      <c r="Z4" s="398"/>
    </row>
    <row r="5" spans="1:26" ht="12.75" customHeight="1" x14ac:dyDescent="0.2">
      <c r="A5" s="399" t="s">
        <v>14</v>
      </c>
      <c r="B5" s="400">
        <v>1055</v>
      </c>
      <c r="C5" s="401">
        <v>33</v>
      </c>
      <c r="D5" s="402">
        <v>0</v>
      </c>
      <c r="E5" s="403">
        <v>33</v>
      </c>
      <c r="F5" s="402">
        <v>1</v>
      </c>
      <c r="G5" s="402">
        <v>1</v>
      </c>
      <c r="H5" s="403">
        <v>2</v>
      </c>
      <c r="I5" s="401">
        <v>0</v>
      </c>
      <c r="J5" s="402">
        <v>0</v>
      </c>
      <c r="K5" s="403">
        <v>0</v>
      </c>
      <c r="L5" s="399">
        <v>0</v>
      </c>
      <c r="M5" s="404">
        <v>0</v>
      </c>
      <c r="N5" s="405">
        <v>0</v>
      </c>
      <c r="O5" s="401">
        <v>1</v>
      </c>
      <c r="P5" s="402">
        <v>1</v>
      </c>
      <c r="Q5" s="403">
        <v>2</v>
      </c>
      <c r="R5" s="402">
        <v>0</v>
      </c>
      <c r="S5" s="402">
        <v>0</v>
      </c>
      <c r="T5" s="405">
        <v>0</v>
      </c>
      <c r="U5" s="401">
        <v>3</v>
      </c>
      <c r="V5" s="402">
        <v>0</v>
      </c>
      <c r="W5" s="403">
        <v>3</v>
      </c>
      <c r="X5" s="406">
        <v>38</v>
      </c>
      <c r="Y5" s="407">
        <v>2</v>
      </c>
      <c r="Z5" s="408">
        <v>40</v>
      </c>
    </row>
    <row r="6" spans="1:26" ht="12.75" customHeight="1" x14ac:dyDescent="0.2">
      <c r="A6" s="399" t="s">
        <v>15</v>
      </c>
      <c r="B6" s="400">
        <v>1070</v>
      </c>
      <c r="C6" s="401">
        <v>32</v>
      </c>
      <c r="D6" s="402">
        <v>19</v>
      </c>
      <c r="E6" s="403">
        <v>51</v>
      </c>
      <c r="F6" s="402">
        <v>1</v>
      </c>
      <c r="G6" s="402">
        <v>2</v>
      </c>
      <c r="H6" s="403">
        <v>3</v>
      </c>
      <c r="I6" s="401">
        <v>1</v>
      </c>
      <c r="J6" s="402">
        <v>0</v>
      </c>
      <c r="K6" s="403">
        <v>1</v>
      </c>
      <c r="L6" s="399">
        <v>0</v>
      </c>
      <c r="M6" s="404">
        <v>0</v>
      </c>
      <c r="N6" s="405">
        <v>0</v>
      </c>
      <c r="O6" s="401">
        <v>0</v>
      </c>
      <c r="P6" s="402">
        <v>1</v>
      </c>
      <c r="Q6" s="403">
        <v>1</v>
      </c>
      <c r="R6" s="402">
        <v>0</v>
      </c>
      <c r="S6" s="402">
        <v>0</v>
      </c>
      <c r="T6" s="405">
        <v>0</v>
      </c>
      <c r="U6" s="401">
        <v>3</v>
      </c>
      <c r="V6" s="402">
        <v>1</v>
      </c>
      <c r="W6" s="403">
        <v>4</v>
      </c>
      <c r="X6" s="406">
        <v>37</v>
      </c>
      <c r="Y6" s="407">
        <v>23</v>
      </c>
      <c r="Z6" s="408">
        <v>60</v>
      </c>
    </row>
    <row r="7" spans="1:26" ht="12.75" customHeight="1" x14ac:dyDescent="0.2">
      <c r="A7" s="399" t="s">
        <v>16</v>
      </c>
      <c r="B7" s="400">
        <v>1071</v>
      </c>
      <c r="C7" s="401">
        <v>14</v>
      </c>
      <c r="D7" s="402">
        <v>1</v>
      </c>
      <c r="E7" s="403">
        <v>15</v>
      </c>
      <c r="F7" s="402">
        <v>1</v>
      </c>
      <c r="G7" s="402">
        <v>0</v>
      </c>
      <c r="H7" s="403">
        <v>1</v>
      </c>
      <c r="I7" s="401">
        <v>0</v>
      </c>
      <c r="J7" s="402">
        <v>0</v>
      </c>
      <c r="K7" s="403">
        <v>0</v>
      </c>
      <c r="L7" s="399">
        <v>1</v>
      </c>
      <c r="M7" s="404">
        <v>0</v>
      </c>
      <c r="N7" s="403">
        <v>1</v>
      </c>
      <c r="O7" s="401">
        <v>0</v>
      </c>
      <c r="P7" s="402">
        <v>0</v>
      </c>
      <c r="Q7" s="403">
        <v>0</v>
      </c>
      <c r="R7" s="402">
        <v>0</v>
      </c>
      <c r="S7" s="402">
        <v>0</v>
      </c>
      <c r="T7" s="403">
        <v>0</v>
      </c>
      <c r="U7" s="401">
        <v>3</v>
      </c>
      <c r="V7" s="402">
        <v>0</v>
      </c>
      <c r="W7" s="403">
        <v>3</v>
      </c>
      <c r="X7" s="406">
        <v>19</v>
      </c>
      <c r="Y7" s="407">
        <v>1</v>
      </c>
      <c r="Z7" s="408">
        <v>20</v>
      </c>
    </row>
    <row r="8" spans="1:26" ht="12.75" customHeight="1" x14ac:dyDescent="0.2">
      <c r="A8" s="399" t="s">
        <v>17</v>
      </c>
      <c r="B8" s="400">
        <v>1072</v>
      </c>
      <c r="C8" s="401">
        <v>4</v>
      </c>
      <c r="D8" s="402">
        <v>1</v>
      </c>
      <c r="E8" s="403">
        <v>5</v>
      </c>
      <c r="F8" s="402">
        <v>0</v>
      </c>
      <c r="G8" s="402">
        <v>0</v>
      </c>
      <c r="H8" s="403">
        <v>0</v>
      </c>
      <c r="I8" s="401">
        <v>0</v>
      </c>
      <c r="J8" s="402">
        <v>0</v>
      </c>
      <c r="K8" s="403">
        <v>0</v>
      </c>
      <c r="L8" s="399">
        <v>0</v>
      </c>
      <c r="M8" s="404">
        <v>0</v>
      </c>
      <c r="N8" s="403">
        <v>0</v>
      </c>
      <c r="O8" s="401">
        <v>0</v>
      </c>
      <c r="P8" s="402">
        <v>0</v>
      </c>
      <c r="Q8" s="403">
        <v>0</v>
      </c>
      <c r="R8" s="402">
        <v>0</v>
      </c>
      <c r="S8" s="402">
        <v>0</v>
      </c>
      <c r="T8" s="403">
        <v>0</v>
      </c>
      <c r="U8" s="401">
        <v>1</v>
      </c>
      <c r="V8" s="402">
        <v>0</v>
      </c>
      <c r="W8" s="403">
        <v>1</v>
      </c>
      <c r="X8" s="406">
        <v>5</v>
      </c>
      <c r="Y8" s="407">
        <v>1</v>
      </c>
      <c r="Z8" s="408">
        <v>6</v>
      </c>
    </row>
    <row r="9" spans="1:26" ht="12.75" customHeight="1" x14ac:dyDescent="0.2">
      <c r="A9" s="399" t="s">
        <v>18</v>
      </c>
      <c r="B9" s="400">
        <v>1075</v>
      </c>
      <c r="C9" s="401">
        <v>7</v>
      </c>
      <c r="D9" s="402">
        <v>4</v>
      </c>
      <c r="E9" s="403">
        <v>11</v>
      </c>
      <c r="F9" s="402">
        <v>1</v>
      </c>
      <c r="G9" s="402">
        <v>0</v>
      </c>
      <c r="H9" s="403">
        <v>1</v>
      </c>
      <c r="I9" s="401">
        <v>0</v>
      </c>
      <c r="J9" s="402">
        <v>0</v>
      </c>
      <c r="K9" s="403">
        <v>0</v>
      </c>
      <c r="L9" s="399">
        <v>0</v>
      </c>
      <c r="M9" s="404">
        <v>1</v>
      </c>
      <c r="N9" s="405">
        <v>1</v>
      </c>
      <c r="O9" s="401">
        <v>0</v>
      </c>
      <c r="P9" s="402">
        <v>0</v>
      </c>
      <c r="Q9" s="403">
        <v>0</v>
      </c>
      <c r="R9" s="402">
        <v>0</v>
      </c>
      <c r="S9" s="402">
        <v>0</v>
      </c>
      <c r="T9" s="405">
        <v>0</v>
      </c>
      <c r="U9" s="401">
        <v>0</v>
      </c>
      <c r="V9" s="402">
        <v>2</v>
      </c>
      <c r="W9" s="403">
        <v>2</v>
      </c>
      <c r="X9" s="406">
        <v>8</v>
      </c>
      <c r="Y9" s="407">
        <v>7</v>
      </c>
      <c r="Z9" s="408">
        <v>15</v>
      </c>
    </row>
    <row r="10" spans="1:26" ht="12.75" customHeight="1" x14ac:dyDescent="0.2">
      <c r="A10" s="399" t="s">
        <v>19</v>
      </c>
      <c r="B10" s="400">
        <v>1076</v>
      </c>
      <c r="C10" s="401">
        <v>3</v>
      </c>
      <c r="D10" s="402">
        <v>0</v>
      </c>
      <c r="E10" s="403">
        <v>3</v>
      </c>
      <c r="F10" s="402">
        <v>0</v>
      </c>
      <c r="G10" s="402">
        <v>0</v>
      </c>
      <c r="H10" s="403">
        <v>0</v>
      </c>
      <c r="I10" s="401">
        <v>0</v>
      </c>
      <c r="J10" s="402">
        <v>0</v>
      </c>
      <c r="K10" s="403">
        <v>0</v>
      </c>
      <c r="L10" s="399">
        <v>0</v>
      </c>
      <c r="M10" s="404">
        <v>0</v>
      </c>
      <c r="N10" s="403">
        <v>0</v>
      </c>
      <c r="O10" s="401">
        <v>0</v>
      </c>
      <c r="P10" s="402">
        <v>0</v>
      </c>
      <c r="Q10" s="403">
        <v>0</v>
      </c>
      <c r="R10" s="402">
        <v>0</v>
      </c>
      <c r="S10" s="402">
        <v>0</v>
      </c>
      <c r="T10" s="403">
        <v>0</v>
      </c>
      <c r="U10" s="401">
        <v>1</v>
      </c>
      <c r="V10" s="402">
        <v>0</v>
      </c>
      <c r="W10" s="403">
        <v>1</v>
      </c>
      <c r="X10" s="406">
        <v>4</v>
      </c>
      <c r="Y10" s="407">
        <v>0</v>
      </c>
      <c r="Z10" s="408">
        <v>4</v>
      </c>
    </row>
    <row r="11" spans="1:26" ht="12.75" customHeight="1" x14ac:dyDescent="0.2">
      <c r="A11" s="399" t="s">
        <v>20</v>
      </c>
      <c r="B11" s="400">
        <v>1077</v>
      </c>
      <c r="C11" s="401">
        <v>1</v>
      </c>
      <c r="D11" s="402">
        <v>0</v>
      </c>
      <c r="E11" s="403">
        <v>1</v>
      </c>
      <c r="F11" s="402">
        <v>0</v>
      </c>
      <c r="G11" s="402">
        <v>0</v>
      </c>
      <c r="H11" s="403">
        <v>0</v>
      </c>
      <c r="I11" s="401">
        <v>0</v>
      </c>
      <c r="J11" s="402">
        <v>0</v>
      </c>
      <c r="K11" s="403">
        <v>0</v>
      </c>
      <c r="L11" s="399">
        <v>0</v>
      </c>
      <c r="M11" s="404">
        <v>0</v>
      </c>
      <c r="N11" s="403">
        <v>0</v>
      </c>
      <c r="O11" s="401">
        <v>0</v>
      </c>
      <c r="P11" s="402">
        <v>0</v>
      </c>
      <c r="Q11" s="403">
        <v>0</v>
      </c>
      <c r="R11" s="402">
        <v>0</v>
      </c>
      <c r="S11" s="402">
        <v>0</v>
      </c>
      <c r="T11" s="403">
        <v>0</v>
      </c>
      <c r="U11" s="401">
        <v>0</v>
      </c>
      <c r="V11" s="402">
        <v>0</v>
      </c>
      <c r="W11" s="403">
        <v>0</v>
      </c>
      <c r="X11" s="406">
        <v>1</v>
      </c>
      <c r="Y11" s="407">
        <v>0</v>
      </c>
      <c r="Z11" s="408">
        <v>1</v>
      </c>
    </row>
    <row r="12" spans="1:26" ht="12.75" customHeight="1" x14ac:dyDescent="0.2">
      <c r="A12" s="399" t="s">
        <v>21</v>
      </c>
      <c r="B12" s="400">
        <v>1080</v>
      </c>
      <c r="C12" s="401">
        <v>2</v>
      </c>
      <c r="D12" s="402">
        <v>1</v>
      </c>
      <c r="E12" s="403">
        <v>3</v>
      </c>
      <c r="F12" s="402">
        <v>0</v>
      </c>
      <c r="G12" s="402">
        <v>1</v>
      </c>
      <c r="H12" s="403">
        <v>1</v>
      </c>
      <c r="I12" s="401">
        <v>0</v>
      </c>
      <c r="J12" s="402">
        <v>0</v>
      </c>
      <c r="K12" s="403">
        <v>0</v>
      </c>
      <c r="L12" s="399">
        <v>0</v>
      </c>
      <c r="M12" s="404">
        <v>0</v>
      </c>
      <c r="N12" s="405">
        <v>0</v>
      </c>
      <c r="O12" s="401">
        <v>0</v>
      </c>
      <c r="P12" s="402">
        <v>0</v>
      </c>
      <c r="Q12" s="403">
        <v>0</v>
      </c>
      <c r="R12" s="402">
        <v>0</v>
      </c>
      <c r="S12" s="402">
        <v>0</v>
      </c>
      <c r="T12" s="405">
        <v>0</v>
      </c>
      <c r="U12" s="401">
        <v>0</v>
      </c>
      <c r="V12" s="402">
        <v>0</v>
      </c>
      <c r="W12" s="403">
        <v>0</v>
      </c>
      <c r="X12" s="406">
        <v>2</v>
      </c>
      <c r="Y12" s="407">
        <v>2</v>
      </c>
      <c r="Z12" s="408">
        <v>4</v>
      </c>
    </row>
    <row r="13" spans="1:26" ht="12.75" customHeight="1" x14ac:dyDescent="0.2">
      <c r="A13" s="399" t="s">
        <v>22</v>
      </c>
      <c r="B13" s="400">
        <v>1081</v>
      </c>
      <c r="C13" s="401">
        <v>2</v>
      </c>
      <c r="D13" s="402">
        <v>0</v>
      </c>
      <c r="E13" s="403">
        <v>2</v>
      </c>
      <c r="F13" s="402">
        <v>0</v>
      </c>
      <c r="G13" s="402">
        <v>0</v>
      </c>
      <c r="H13" s="403">
        <v>0</v>
      </c>
      <c r="I13" s="401">
        <v>0</v>
      </c>
      <c r="J13" s="402">
        <v>0</v>
      </c>
      <c r="K13" s="403">
        <v>0</v>
      </c>
      <c r="L13" s="399">
        <v>0</v>
      </c>
      <c r="M13" s="404">
        <v>0</v>
      </c>
      <c r="N13" s="403">
        <v>0</v>
      </c>
      <c r="O13" s="401">
        <v>0</v>
      </c>
      <c r="P13" s="402">
        <v>0</v>
      </c>
      <c r="Q13" s="403">
        <v>0</v>
      </c>
      <c r="R13" s="402">
        <v>0</v>
      </c>
      <c r="S13" s="402">
        <v>0</v>
      </c>
      <c r="T13" s="403">
        <v>0</v>
      </c>
      <c r="U13" s="401">
        <v>0</v>
      </c>
      <c r="V13" s="402">
        <v>0</v>
      </c>
      <c r="W13" s="403">
        <v>0</v>
      </c>
      <c r="X13" s="406">
        <v>2</v>
      </c>
      <c r="Y13" s="407">
        <v>0</v>
      </c>
      <c r="Z13" s="408">
        <v>2</v>
      </c>
    </row>
    <row r="14" spans="1:26" ht="12.75" customHeight="1" x14ac:dyDescent="0.2">
      <c r="A14" s="399" t="s">
        <v>278</v>
      </c>
      <c r="B14" s="400">
        <v>1082</v>
      </c>
      <c r="C14" s="401">
        <v>4</v>
      </c>
      <c r="D14" s="402">
        <v>0</v>
      </c>
      <c r="E14" s="403">
        <v>4</v>
      </c>
      <c r="F14" s="402">
        <v>0</v>
      </c>
      <c r="G14" s="402">
        <v>0</v>
      </c>
      <c r="H14" s="403">
        <v>0</v>
      </c>
      <c r="I14" s="401">
        <v>0</v>
      </c>
      <c r="J14" s="402">
        <v>0</v>
      </c>
      <c r="K14" s="403">
        <v>0</v>
      </c>
      <c r="L14" s="399">
        <v>0</v>
      </c>
      <c r="M14" s="404">
        <v>0</v>
      </c>
      <c r="N14" s="403">
        <v>0</v>
      </c>
      <c r="O14" s="401">
        <v>0</v>
      </c>
      <c r="P14" s="402">
        <v>0</v>
      </c>
      <c r="Q14" s="403">
        <v>0</v>
      </c>
      <c r="R14" s="402">
        <v>0</v>
      </c>
      <c r="S14" s="402">
        <v>0</v>
      </c>
      <c r="T14" s="403">
        <v>0</v>
      </c>
      <c r="U14" s="401">
        <v>0</v>
      </c>
      <c r="V14" s="402">
        <v>0</v>
      </c>
      <c r="W14" s="403">
        <v>0</v>
      </c>
      <c r="X14" s="406">
        <v>4</v>
      </c>
      <c r="Y14" s="407">
        <v>0</v>
      </c>
      <c r="Z14" s="408">
        <v>4</v>
      </c>
    </row>
    <row r="15" spans="1:26" ht="12.75" customHeight="1" x14ac:dyDescent="0.2">
      <c r="A15" s="399" t="s">
        <v>23</v>
      </c>
      <c r="B15" s="400">
        <v>1085</v>
      </c>
      <c r="C15" s="401">
        <v>8</v>
      </c>
      <c r="D15" s="402">
        <v>12</v>
      </c>
      <c r="E15" s="403">
        <v>20</v>
      </c>
      <c r="F15" s="402">
        <v>1</v>
      </c>
      <c r="G15" s="402">
        <v>0</v>
      </c>
      <c r="H15" s="403">
        <v>1</v>
      </c>
      <c r="I15" s="401">
        <v>0</v>
      </c>
      <c r="J15" s="402">
        <v>0</v>
      </c>
      <c r="K15" s="403">
        <v>0</v>
      </c>
      <c r="L15" s="399">
        <v>0</v>
      </c>
      <c r="M15" s="404">
        <v>0</v>
      </c>
      <c r="N15" s="405">
        <v>0</v>
      </c>
      <c r="O15" s="401">
        <v>1</v>
      </c>
      <c r="P15" s="402">
        <v>0</v>
      </c>
      <c r="Q15" s="403">
        <v>1</v>
      </c>
      <c r="R15" s="402">
        <v>1</v>
      </c>
      <c r="S15" s="402">
        <v>0</v>
      </c>
      <c r="T15" s="405">
        <v>1</v>
      </c>
      <c r="U15" s="401">
        <v>0</v>
      </c>
      <c r="V15" s="402">
        <v>0</v>
      </c>
      <c r="W15" s="403">
        <v>0</v>
      </c>
      <c r="X15" s="406">
        <v>11</v>
      </c>
      <c r="Y15" s="407">
        <v>12</v>
      </c>
      <c r="Z15" s="408">
        <v>23</v>
      </c>
    </row>
    <row r="16" spans="1:26" ht="12.75" customHeight="1" x14ac:dyDescent="0.2">
      <c r="A16" s="399" t="s">
        <v>24</v>
      </c>
      <c r="B16" s="400">
        <v>1086</v>
      </c>
      <c r="C16" s="401">
        <v>2</v>
      </c>
      <c r="D16" s="402">
        <v>0</v>
      </c>
      <c r="E16" s="403">
        <v>2</v>
      </c>
      <c r="F16" s="402">
        <v>0</v>
      </c>
      <c r="G16" s="402">
        <v>0</v>
      </c>
      <c r="H16" s="403">
        <v>0</v>
      </c>
      <c r="I16" s="401">
        <v>0</v>
      </c>
      <c r="J16" s="402">
        <v>0</v>
      </c>
      <c r="K16" s="403">
        <v>0</v>
      </c>
      <c r="L16" s="399">
        <v>1</v>
      </c>
      <c r="M16" s="404">
        <v>0</v>
      </c>
      <c r="N16" s="403">
        <v>1</v>
      </c>
      <c r="O16" s="401">
        <v>0</v>
      </c>
      <c r="P16" s="402">
        <v>0</v>
      </c>
      <c r="Q16" s="403">
        <v>0</v>
      </c>
      <c r="R16" s="402">
        <v>0</v>
      </c>
      <c r="S16" s="402">
        <v>0</v>
      </c>
      <c r="T16" s="403">
        <v>0</v>
      </c>
      <c r="U16" s="401">
        <v>0</v>
      </c>
      <c r="V16" s="402">
        <v>0</v>
      </c>
      <c r="W16" s="403">
        <v>0</v>
      </c>
      <c r="X16" s="406">
        <v>3</v>
      </c>
      <c r="Y16" s="407">
        <v>0</v>
      </c>
      <c r="Z16" s="408">
        <v>3</v>
      </c>
    </row>
    <row r="17" spans="1:26" ht="12.75" customHeight="1" x14ac:dyDescent="0.2">
      <c r="A17" s="399" t="s">
        <v>26</v>
      </c>
      <c r="B17" s="400">
        <v>1090</v>
      </c>
      <c r="C17" s="401">
        <v>11</v>
      </c>
      <c r="D17" s="402">
        <v>10</v>
      </c>
      <c r="E17" s="403">
        <v>21</v>
      </c>
      <c r="F17" s="402">
        <v>1</v>
      </c>
      <c r="G17" s="402">
        <v>0</v>
      </c>
      <c r="H17" s="403">
        <v>1</v>
      </c>
      <c r="I17" s="401">
        <v>0</v>
      </c>
      <c r="J17" s="402">
        <v>0</v>
      </c>
      <c r="K17" s="403">
        <v>0</v>
      </c>
      <c r="L17" s="399">
        <v>0</v>
      </c>
      <c r="M17" s="404">
        <v>0</v>
      </c>
      <c r="N17" s="405">
        <v>0</v>
      </c>
      <c r="O17" s="401">
        <v>1</v>
      </c>
      <c r="P17" s="402">
        <v>0</v>
      </c>
      <c r="Q17" s="403">
        <v>1</v>
      </c>
      <c r="R17" s="402">
        <v>0</v>
      </c>
      <c r="S17" s="402">
        <v>0</v>
      </c>
      <c r="T17" s="405">
        <v>0</v>
      </c>
      <c r="U17" s="401">
        <v>1</v>
      </c>
      <c r="V17" s="402">
        <v>1</v>
      </c>
      <c r="W17" s="403">
        <v>2</v>
      </c>
      <c r="X17" s="406">
        <v>14</v>
      </c>
      <c r="Y17" s="407">
        <v>11</v>
      </c>
      <c r="Z17" s="408">
        <v>25</v>
      </c>
    </row>
    <row r="18" spans="1:26" ht="12.75" customHeight="1" x14ac:dyDescent="0.2">
      <c r="A18" s="404" t="s">
        <v>27</v>
      </c>
      <c r="B18" s="400">
        <v>1091</v>
      </c>
      <c r="C18" s="401">
        <v>1</v>
      </c>
      <c r="D18" s="402">
        <v>0</v>
      </c>
      <c r="E18" s="403">
        <v>1</v>
      </c>
      <c r="F18" s="402">
        <v>0</v>
      </c>
      <c r="G18" s="402">
        <v>0</v>
      </c>
      <c r="H18" s="403">
        <v>0</v>
      </c>
      <c r="I18" s="401">
        <v>0</v>
      </c>
      <c r="J18" s="402">
        <v>0</v>
      </c>
      <c r="K18" s="403">
        <v>0</v>
      </c>
      <c r="L18" s="399">
        <v>0</v>
      </c>
      <c r="M18" s="404">
        <v>0</v>
      </c>
      <c r="N18" s="403">
        <v>0</v>
      </c>
      <c r="O18" s="401">
        <v>0</v>
      </c>
      <c r="P18" s="402">
        <v>0</v>
      </c>
      <c r="Q18" s="403">
        <v>0</v>
      </c>
      <c r="R18" s="402">
        <v>0</v>
      </c>
      <c r="S18" s="402">
        <v>0</v>
      </c>
      <c r="T18" s="403">
        <v>0</v>
      </c>
      <c r="U18" s="401">
        <v>0</v>
      </c>
      <c r="V18" s="402">
        <v>0</v>
      </c>
      <c r="W18" s="403">
        <v>0</v>
      </c>
      <c r="X18" s="406">
        <v>1</v>
      </c>
      <c r="Y18" s="407">
        <v>0</v>
      </c>
      <c r="Z18" s="408">
        <v>1</v>
      </c>
    </row>
    <row r="19" spans="1:26" ht="12.75" customHeight="1" thickBot="1" x14ac:dyDescent="0.25">
      <c r="A19" s="404" t="s">
        <v>28</v>
      </c>
      <c r="B19" s="400">
        <v>1092</v>
      </c>
      <c r="C19" s="401">
        <v>1</v>
      </c>
      <c r="D19" s="402">
        <v>0</v>
      </c>
      <c r="E19" s="403">
        <v>1</v>
      </c>
      <c r="F19" s="402">
        <v>0</v>
      </c>
      <c r="G19" s="402">
        <v>0</v>
      </c>
      <c r="H19" s="403">
        <v>0</v>
      </c>
      <c r="I19" s="401">
        <v>0</v>
      </c>
      <c r="J19" s="402">
        <v>0</v>
      </c>
      <c r="K19" s="403">
        <v>0</v>
      </c>
      <c r="L19" s="399">
        <v>0</v>
      </c>
      <c r="M19" s="404">
        <v>0</v>
      </c>
      <c r="N19" s="403">
        <v>0</v>
      </c>
      <c r="O19" s="401">
        <v>0</v>
      </c>
      <c r="P19" s="402">
        <v>0</v>
      </c>
      <c r="Q19" s="403">
        <v>0</v>
      </c>
      <c r="R19" s="402">
        <v>0</v>
      </c>
      <c r="S19" s="402">
        <v>0</v>
      </c>
      <c r="T19" s="403">
        <v>0</v>
      </c>
      <c r="U19" s="401">
        <v>1</v>
      </c>
      <c r="V19" s="402">
        <v>0</v>
      </c>
      <c r="W19" s="403">
        <v>1</v>
      </c>
      <c r="X19" s="406">
        <v>2</v>
      </c>
      <c r="Y19" s="407">
        <v>0</v>
      </c>
      <c r="Z19" s="408">
        <v>2</v>
      </c>
    </row>
    <row r="20" spans="1:26" ht="12.75" customHeight="1" thickBot="1" x14ac:dyDescent="0.25">
      <c r="A20" s="392" t="s">
        <v>29</v>
      </c>
      <c r="B20" s="393"/>
      <c r="C20" s="409">
        <f>SUM(C5:C19)</f>
        <v>125</v>
      </c>
      <c r="D20" s="392">
        <f>SUM(D5:D19)</f>
        <v>48</v>
      </c>
      <c r="E20" s="410">
        <f>C20+D20</f>
        <v>173</v>
      </c>
      <c r="F20" s="392">
        <f>SUM(F5:F19)</f>
        <v>6</v>
      </c>
      <c r="G20" s="392">
        <f>SUM(G5:G19)</f>
        <v>4</v>
      </c>
      <c r="H20" s="392">
        <f>F20+G20</f>
        <v>10</v>
      </c>
      <c r="I20" s="409">
        <f>SUM(I5:I19)</f>
        <v>1</v>
      </c>
      <c r="J20" s="392">
        <f>SUM(J5:J19)</f>
        <v>0</v>
      </c>
      <c r="K20" s="410">
        <f>I20+J20</f>
        <v>1</v>
      </c>
      <c r="L20" s="409">
        <f>SUM(L5:L19)</f>
        <v>2</v>
      </c>
      <c r="M20" s="392">
        <f>SUM(M5:M19)</f>
        <v>1</v>
      </c>
      <c r="N20" s="392">
        <f>L20+M20</f>
        <v>3</v>
      </c>
      <c r="O20" s="409">
        <f>SUM(O5:O19)</f>
        <v>3</v>
      </c>
      <c r="P20" s="392">
        <f>SUM(P5:P19)</f>
        <v>2</v>
      </c>
      <c r="Q20" s="410">
        <f>O20+P20</f>
        <v>5</v>
      </c>
      <c r="R20" s="392">
        <f>SUM(R5:R19)</f>
        <v>1</v>
      </c>
      <c r="S20" s="392">
        <f>SUM(S5:S19)</f>
        <v>0</v>
      </c>
      <c r="T20" s="392">
        <f>R20+S20</f>
        <v>1</v>
      </c>
      <c r="U20" s="409">
        <f>SUM(U5:U19)</f>
        <v>13</v>
      </c>
      <c r="V20" s="392">
        <f>SUM(V5:V19)</f>
        <v>4</v>
      </c>
      <c r="W20" s="410">
        <f>U20+V20</f>
        <v>17</v>
      </c>
      <c r="X20" s="392">
        <f>SUM(X5:X19)</f>
        <v>151</v>
      </c>
      <c r="Y20" s="392">
        <f>SUM(Y5:Y19)</f>
        <v>59</v>
      </c>
      <c r="Z20" s="411">
        <f>X20+Y20</f>
        <v>210</v>
      </c>
    </row>
    <row r="21" spans="1:26" x14ac:dyDescent="0.2">
      <c r="E21" s="413" t="s">
        <v>330</v>
      </c>
      <c r="H21" s="403" t="s">
        <v>330</v>
      </c>
      <c r="K21" s="413" t="s">
        <v>330</v>
      </c>
      <c r="N21" s="406" t="s">
        <v>330</v>
      </c>
      <c r="Q21" s="413" t="s">
        <v>330</v>
      </c>
      <c r="T21" s="406" t="s">
        <v>330</v>
      </c>
      <c r="W21" s="413" t="s">
        <v>330</v>
      </c>
    </row>
    <row r="22" spans="1:26" x14ac:dyDescent="0.2">
      <c r="A22" s="406" t="s">
        <v>30</v>
      </c>
      <c r="B22" s="412">
        <v>1105</v>
      </c>
      <c r="C22" s="401">
        <v>202</v>
      </c>
      <c r="D22" s="402">
        <v>162</v>
      </c>
      <c r="E22" s="403">
        <v>364</v>
      </c>
      <c r="F22" s="415">
        <v>27</v>
      </c>
      <c r="G22" s="415">
        <v>8</v>
      </c>
      <c r="H22" s="403">
        <v>35</v>
      </c>
      <c r="I22" s="401">
        <v>2</v>
      </c>
      <c r="J22" s="402">
        <v>0</v>
      </c>
      <c r="K22" s="403">
        <v>2</v>
      </c>
      <c r="L22" s="399">
        <v>11</v>
      </c>
      <c r="M22" s="406">
        <v>12</v>
      </c>
      <c r="N22" s="403">
        <v>23</v>
      </c>
      <c r="O22" s="401">
        <v>5</v>
      </c>
      <c r="P22" s="402">
        <v>4</v>
      </c>
      <c r="Q22" s="403">
        <v>9</v>
      </c>
      <c r="R22" s="415">
        <v>5</v>
      </c>
      <c r="S22" s="415">
        <v>4</v>
      </c>
      <c r="T22" s="403">
        <v>9</v>
      </c>
      <c r="U22" s="401">
        <v>24</v>
      </c>
      <c r="V22" s="402">
        <v>14</v>
      </c>
      <c r="W22" s="403">
        <v>38</v>
      </c>
      <c r="X22" s="406">
        <v>276</v>
      </c>
      <c r="Y22" s="407">
        <v>204</v>
      </c>
      <c r="Z22" s="408">
        <v>480</v>
      </c>
    </row>
    <row r="23" spans="1:26" ht="13.5" customHeight="1" x14ac:dyDescent="0.2">
      <c r="A23" s="416" t="s">
        <v>32</v>
      </c>
      <c r="B23" s="417">
        <v>1125</v>
      </c>
      <c r="C23" s="401">
        <v>1</v>
      </c>
      <c r="D23" s="402">
        <v>0</v>
      </c>
      <c r="E23" s="403">
        <v>1</v>
      </c>
      <c r="F23" s="415">
        <v>0</v>
      </c>
      <c r="G23" s="415">
        <v>0</v>
      </c>
      <c r="H23" s="403">
        <v>0</v>
      </c>
      <c r="I23" s="401">
        <v>0</v>
      </c>
      <c r="J23" s="402">
        <v>0</v>
      </c>
      <c r="K23" s="403">
        <v>0</v>
      </c>
      <c r="L23" s="399">
        <v>0</v>
      </c>
      <c r="M23" s="406">
        <v>0</v>
      </c>
      <c r="N23" s="403">
        <v>0</v>
      </c>
      <c r="O23" s="401">
        <v>0</v>
      </c>
      <c r="P23" s="402">
        <v>0</v>
      </c>
      <c r="Q23" s="403">
        <v>0</v>
      </c>
      <c r="R23" s="415">
        <v>0</v>
      </c>
      <c r="S23" s="415">
        <v>0</v>
      </c>
      <c r="T23" s="403">
        <v>0</v>
      </c>
      <c r="U23" s="401">
        <v>0</v>
      </c>
      <c r="V23" s="402">
        <v>0</v>
      </c>
      <c r="W23" s="403">
        <v>0</v>
      </c>
      <c r="X23" s="406">
        <v>1</v>
      </c>
      <c r="Y23" s="407">
        <v>0</v>
      </c>
      <c r="Z23" s="408">
        <v>1</v>
      </c>
    </row>
    <row r="24" spans="1:26" ht="13.5" customHeight="1" x14ac:dyDescent="0.2">
      <c r="A24" s="416" t="s">
        <v>33</v>
      </c>
      <c r="B24" s="417">
        <v>1130</v>
      </c>
      <c r="C24" s="401">
        <v>0</v>
      </c>
      <c r="D24" s="402">
        <v>1</v>
      </c>
      <c r="E24" s="403">
        <v>1</v>
      </c>
      <c r="F24" s="415">
        <v>0</v>
      </c>
      <c r="G24" s="415">
        <v>0</v>
      </c>
      <c r="H24" s="403">
        <v>0</v>
      </c>
      <c r="I24" s="401">
        <v>0</v>
      </c>
      <c r="J24" s="402">
        <v>0</v>
      </c>
      <c r="K24" s="403">
        <v>0</v>
      </c>
      <c r="L24" s="399">
        <v>0</v>
      </c>
      <c r="M24" s="406">
        <v>0</v>
      </c>
      <c r="N24" s="403">
        <v>0</v>
      </c>
      <c r="O24" s="401">
        <v>0</v>
      </c>
      <c r="P24" s="402">
        <v>0</v>
      </c>
      <c r="Q24" s="403">
        <v>0</v>
      </c>
      <c r="R24" s="415">
        <v>0</v>
      </c>
      <c r="S24" s="415">
        <v>0</v>
      </c>
      <c r="T24" s="403">
        <v>0</v>
      </c>
      <c r="U24" s="401">
        <v>0</v>
      </c>
      <c r="V24" s="402">
        <v>0</v>
      </c>
      <c r="W24" s="403">
        <v>0</v>
      </c>
      <c r="X24" s="406">
        <v>0</v>
      </c>
      <c r="Y24" s="407">
        <v>1</v>
      </c>
      <c r="Z24" s="408">
        <v>1</v>
      </c>
    </row>
    <row r="25" spans="1:26" ht="13.5" thickBot="1" x14ac:dyDescent="0.25">
      <c r="A25" s="406" t="s">
        <v>331</v>
      </c>
      <c r="B25" s="412" t="s">
        <v>332</v>
      </c>
      <c r="C25" s="399">
        <v>15</v>
      </c>
      <c r="D25" s="404">
        <v>8</v>
      </c>
      <c r="E25" s="403">
        <v>23</v>
      </c>
      <c r="F25" s="399">
        <v>0</v>
      </c>
      <c r="G25" s="404">
        <v>0</v>
      </c>
      <c r="H25" s="403">
        <v>0</v>
      </c>
      <c r="I25" s="399">
        <v>0</v>
      </c>
      <c r="J25" s="404">
        <v>0</v>
      </c>
      <c r="K25" s="403">
        <v>0</v>
      </c>
      <c r="L25" s="399">
        <v>0</v>
      </c>
      <c r="M25" s="404">
        <v>0</v>
      </c>
      <c r="N25" s="403">
        <v>0</v>
      </c>
      <c r="O25" s="399">
        <v>0</v>
      </c>
      <c r="P25" s="404">
        <v>0</v>
      </c>
      <c r="Q25" s="403">
        <v>0</v>
      </c>
      <c r="R25" s="399">
        <v>1</v>
      </c>
      <c r="S25" s="404">
        <v>0</v>
      </c>
      <c r="T25" s="403">
        <v>1</v>
      </c>
      <c r="U25" s="399">
        <v>0</v>
      </c>
      <c r="V25" s="404">
        <v>1</v>
      </c>
      <c r="W25" s="403">
        <v>1</v>
      </c>
      <c r="X25" s="406">
        <v>16</v>
      </c>
      <c r="Y25" s="407">
        <v>10</v>
      </c>
      <c r="Z25" s="408">
        <v>26</v>
      </c>
    </row>
    <row r="26" spans="1:26" ht="13.5" thickBot="1" x14ac:dyDescent="0.25">
      <c r="A26" s="409" t="s">
        <v>35</v>
      </c>
      <c r="B26" s="393"/>
      <c r="C26" s="409">
        <f>SUM(C22:C25)</f>
        <v>218</v>
      </c>
      <c r="D26" s="409">
        <f>SUM(D22:D25)</f>
        <v>171</v>
      </c>
      <c r="E26" s="410">
        <f>C26+D26</f>
        <v>389</v>
      </c>
      <c r="F26" s="392">
        <f>SUM(F22:F25)</f>
        <v>27</v>
      </c>
      <c r="G26" s="392">
        <f>SUM(G22:G25)</f>
        <v>8</v>
      </c>
      <c r="H26" s="392">
        <f>F26+G26</f>
        <v>35</v>
      </c>
      <c r="I26" s="409">
        <f>SUM(I22:I25)</f>
        <v>2</v>
      </c>
      <c r="J26" s="392">
        <f>SUM(J22:J25)</f>
        <v>0</v>
      </c>
      <c r="K26" s="410">
        <f>I26+J26</f>
        <v>2</v>
      </c>
      <c r="L26" s="409">
        <f>SUM(L22:L25)</f>
        <v>11</v>
      </c>
      <c r="M26" s="392">
        <f>SUM(M22:M25)</f>
        <v>12</v>
      </c>
      <c r="N26" s="392">
        <f>L26+M26</f>
        <v>23</v>
      </c>
      <c r="O26" s="409">
        <f>SUM(O22:O25)</f>
        <v>5</v>
      </c>
      <c r="P26" s="392">
        <f>SUM(P22:P25)</f>
        <v>4</v>
      </c>
      <c r="Q26" s="392">
        <f>O26+P26</f>
        <v>9</v>
      </c>
      <c r="R26" s="409">
        <f>SUM(R22:R25)</f>
        <v>6</v>
      </c>
      <c r="S26" s="392">
        <f>SUM(S22:S25)</f>
        <v>4</v>
      </c>
      <c r="T26" s="392">
        <f>R26+S26</f>
        <v>10</v>
      </c>
      <c r="U26" s="409">
        <f>SUM(U22:U25)</f>
        <v>24</v>
      </c>
      <c r="V26" s="392">
        <f>SUM(V22:V25)</f>
        <v>15</v>
      </c>
      <c r="W26" s="410">
        <f>U26+V26</f>
        <v>39</v>
      </c>
      <c r="X26" s="392">
        <f>SUM(X22:X25)</f>
        <v>293</v>
      </c>
      <c r="Y26" s="418">
        <f>SUM(Y22:Y25)</f>
        <v>215</v>
      </c>
      <c r="Z26" s="411">
        <f>X26+Y26</f>
        <v>508</v>
      </c>
    </row>
    <row r="27" spans="1:26" ht="13.5" thickBot="1" x14ac:dyDescent="0.25">
      <c r="E27" s="413" t="s">
        <v>330</v>
      </c>
      <c r="H27" s="403" t="s">
        <v>330</v>
      </c>
      <c r="K27" s="413" t="s">
        <v>330</v>
      </c>
      <c r="N27" s="406" t="s">
        <v>330</v>
      </c>
      <c r="Q27" s="413" t="s">
        <v>330</v>
      </c>
      <c r="T27" s="406" t="s">
        <v>330</v>
      </c>
      <c r="W27" s="413" t="s">
        <v>330</v>
      </c>
    </row>
    <row r="28" spans="1:26" s="421" customFormat="1" ht="13.5" thickBot="1" x14ac:dyDescent="0.25">
      <c r="A28" s="392" t="s">
        <v>36</v>
      </c>
      <c r="B28" s="393">
        <v>1225</v>
      </c>
      <c r="C28" s="419">
        <v>23</v>
      </c>
      <c r="D28" s="420">
        <v>38</v>
      </c>
      <c r="E28" s="410">
        <v>61</v>
      </c>
      <c r="F28" s="420">
        <v>5</v>
      </c>
      <c r="G28" s="420">
        <v>0</v>
      </c>
      <c r="H28" s="410">
        <v>5</v>
      </c>
      <c r="I28" s="419">
        <v>0</v>
      </c>
      <c r="J28" s="420">
        <v>1</v>
      </c>
      <c r="K28" s="410">
        <v>1</v>
      </c>
      <c r="L28" s="394">
        <v>0</v>
      </c>
      <c r="M28" s="395">
        <v>2</v>
      </c>
      <c r="N28" s="392">
        <v>2</v>
      </c>
      <c r="O28" s="419">
        <v>0</v>
      </c>
      <c r="P28" s="420">
        <v>0</v>
      </c>
      <c r="Q28" s="410">
        <v>0</v>
      </c>
      <c r="R28" s="420">
        <v>0</v>
      </c>
      <c r="S28" s="420">
        <v>0</v>
      </c>
      <c r="T28" s="392">
        <v>0</v>
      </c>
      <c r="U28" s="419">
        <v>1</v>
      </c>
      <c r="V28" s="420">
        <v>4</v>
      </c>
      <c r="W28" s="410">
        <v>5</v>
      </c>
      <c r="X28" s="395">
        <v>29</v>
      </c>
      <c r="Y28" s="395">
        <v>45</v>
      </c>
      <c r="Z28" s="411">
        <v>74</v>
      </c>
    </row>
    <row r="29" spans="1:26" x14ac:dyDescent="0.2">
      <c r="C29" s="401"/>
      <c r="D29" s="402"/>
      <c r="E29" s="403"/>
      <c r="F29" s="415"/>
      <c r="G29" s="415"/>
      <c r="H29" s="403"/>
      <c r="I29" s="402"/>
      <c r="J29" s="402"/>
      <c r="K29" s="405"/>
      <c r="N29" s="422"/>
      <c r="O29" s="401"/>
      <c r="P29" s="402"/>
      <c r="Q29" s="423"/>
      <c r="R29" s="415"/>
      <c r="S29" s="415"/>
      <c r="T29" s="423"/>
      <c r="U29" s="402"/>
      <c r="V29" s="402"/>
      <c r="W29" s="403"/>
      <c r="Z29" s="408"/>
    </row>
    <row r="30" spans="1:26" ht="15" customHeight="1" x14ac:dyDescent="0.2">
      <c r="A30" s="406" t="s">
        <v>37</v>
      </c>
      <c r="B30" s="412">
        <v>1230</v>
      </c>
      <c r="C30" s="401">
        <v>16</v>
      </c>
      <c r="D30" s="402">
        <v>31</v>
      </c>
      <c r="E30" s="403">
        <v>47</v>
      </c>
      <c r="F30" s="401">
        <v>1</v>
      </c>
      <c r="G30" s="402">
        <v>1</v>
      </c>
      <c r="H30" s="403">
        <v>2</v>
      </c>
      <c r="I30" s="415">
        <v>0</v>
      </c>
      <c r="J30" s="415">
        <v>0</v>
      </c>
      <c r="K30" s="422">
        <v>0</v>
      </c>
      <c r="L30" s="399">
        <v>1</v>
      </c>
      <c r="M30" s="404">
        <v>2</v>
      </c>
      <c r="N30" s="422">
        <v>3</v>
      </c>
      <c r="O30" s="401">
        <v>0</v>
      </c>
      <c r="P30" s="415">
        <v>0</v>
      </c>
      <c r="Q30" s="422">
        <v>0</v>
      </c>
      <c r="R30" s="401">
        <v>0</v>
      </c>
      <c r="S30" s="402">
        <v>0</v>
      </c>
      <c r="T30" s="403">
        <v>0</v>
      </c>
      <c r="U30" s="415">
        <v>3</v>
      </c>
      <c r="V30" s="415">
        <v>2</v>
      </c>
      <c r="W30" s="403">
        <v>5</v>
      </c>
      <c r="X30" s="406">
        <v>21</v>
      </c>
      <c r="Y30" s="407">
        <v>36</v>
      </c>
      <c r="Z30" s="408">
        <v>57</v>
      </c>
    </row>
    <row r="31" spans="1:26" x14ac:dyDescent="0.2">
      <c r="A31" s="406" t="s">
        <v>38</v>
      </c>
      <c r="B31" s="412" t="s">
        <v>39</v>
      </c>
      <c r="C31" s="401">
        <v>0</v>
      </c>
      <c r="D31" s="402">
        <v>4</v>
      </c>
      <c r="E31" s="403">
        <v>4</v>
      </c>
      <c r="F31" s="415">
        <v>0</v>
      </c>
      <c r="G31" s="415">
        <v>0</v>
      </c>
      <c r="H31" s="403">
        <v>0</v>
      </c>
      <c r="I31" s="401">
        <v>0</v>
      </c>
      <c r="J31" s="402">
        <v>0</v>
      </c>
      <c r="K31" s="403">
        <v>0</v>
      </c>
      <c r="L31" s="399">
        <v>0</v>
      </c>
      <c r="M31" s="406">
        <v>0</v>
      </c>
      <c r="N31" s="422">
        <v>0</v>
      </c>
      <c r="O31" s="401">
        <v>0</v>
      </c>
      <c r="P31" s="402">
        <v>0</v>
      </c>
      <c r="Q31" s="403">
        <v>0</v>
      </c>
      <c r="R31" s="415">
        <v>0</v>
      </c>
      <c r="S31" s="415">
        <v>0</v>
      </c>
      <c r="T31" s="422">
        <v>0</v>
      </c>
      <c r="U31" s="401">
        <v>1</v>
      </c>
      <c r="V31" s="402">
        <v>0</v>
      </c>
      <c r="W31" s="403">
        <v>1</v>
      </c>
      <c r="X31" s="406">
        <v>1</v>
      </c>
      <c r="Y31" s="407">
        <v>4</v>
      </c>
      <c r="Z31" s="408">
        <v>5</v>
      </c>
    </row>
    <row r="32" spans="1:26" x14ac:dyDescent="0.2">
      <c r="A32" s="406" t="s">
        <v>279</v>
      </c>
      <c r="B32" s="412" t="s">
        <v>280</v>
      </c>
      <c r="C32" s="401">
        <v>2</v>
      </c>
      <c r="D32" s="402">
        <v>0</v>
      </c>
      <c r="E32" s="403">
        <v>2</v>
      </c>
      <c r="F32" s="415">
        <v>0</v>
      </c>
      <c r="G32" s="415">
        <v>0</v>
      </c>
      <c r="H32" s="403">
        <v>0</v>
      </c>
      <c r="I32" s="401">
        <v>0</v>
      </c>
      <c r="J32" s="402">
        <v>0</v>
      </c>
      <c r="K32" s="403">
        <v>0</v>
      </c>
      <c r="L32" s="399">
        <v>0</v>
      </c>
      <c r="M32" s="406">
        <v>0</v>
      </c>
      <c r="N32" s="422">
        <v>0</v>
      </c>
      <c r="O32" s="401">
        <v>0</v>
      </c>
      <c r="P32" s="402">
        <v>0</v>
      </c>
      <c r="Q32" s="403">
        <v>0</v>
      </c>
      <c r="R32" s="415">
        <v>0</v>
      </c>
      <c r="S32" s="415">
        <v>0</v>
      </c>
      <c r="T32" s="422">
        <v>0</v>
      </c>
      <c r="U32" s="401">
        <v>0</v>
      </c>
      <c r="V32" s="402">
        <v>0</v>
      </c>
      <c r="W32" s="403">
        <v>0</v>
      </c>
      <c r="X32" s="406">
        <v>2</v>
      </c>
      <c r="Y32" s="407">
        <v>0</v>
      </c>
      <c r="Z32" s="408">
        <v>2</v>
      </c>
    </row>
    <row r="33" spans="1:26" x14ac:dyDescent="0.2">
      <c r="A33" s="406" t="s">
        <v>281</v>
      </c>
      <c r="B33" s="412" t="s">
        <v>282</v>
      </c>
      <c r="C33" s="401">
        <v>10</v>
      </c>
      <c r="D33" s="402">
        <v>2</v>
      </c>
      <c r="E33" s="403">
        <v>12</v>
      </c>
      <c r="F33" s="415">
        <v>0</v>
      </c>
      <c r="G33" s="415">
        <v>1</v>
      </c>
      <c r="H33" s="403">
        <v>1</v>
      </c>
      <c r="I33" s="401">
        <v>0</v>
      </c>
      <c r="J33" s="402">
        <v>0</v>
      </c>
      <c r="K33" s="403">
        <v>0</v>
      </c>
      <c r="L33" s="399">
        <v>0</v>
      </c>
      <c r="M33" s="406">
        <v>0</v>
      </c>
      <c r="N33" s="422">
        <v>0</v>
      </c>
      <c r="O33" s="401">
        <v>0</v>
      </c>
      <c r="P33" s="402">
        <v>1</v>
      </c>
      <c r="Q33" s="403">
        <v>1</v>
      </c>
      <c r="R33" s="415">
        <v>0</v>
      </c>
      <c r="S33" s="415">
        <v>0</v>
      </c>
      <c r="T33" s="422">
        <v>0</v>
      </c>
      <c r="U33" s="401">
        <v>0</v>
      </c>
      <c r="V33" s="402">
        <v>1</v>
      </c>
      <c r="W33" s="403">
        <v>1</v>
      </c>
      <c r="X33" s="406">
        <f t="shared" ref="X33:X35" si="0">C33+F33+I33+L33+O33+R33+U33</f>
        <v>10</v>
      </c>
      <c r="Y33" s="407">
        <f t="shared" ref="Y33:Y35" si="1">D33+G33+J33+M33+P33+S33+V33</f>
        <v>5</v>
      </c>
      <c r="Z33" s="408">
        <f t="shared" ref="Z33:Z35" si="2">X33+Y33</f>
        <v>15</v>
      </c>
    </row>
    <row r="34" spans="1:26" x14ac:dyDescent="0.2">
      <c r="A34" s="406" t="s">
        <v>283</v>
      </c>
      <c r="B34" s="412" t="s">
        <v>284</v>
      </c>
      <c r="C34" s="401">
        <v>0</v>
      </c>
      <c r="D34" s="402">
        <v>0</v>
      </c>
      <c r="E34" s="403">
        <v>0</v>
      </c>
      <c r="F34" s="415">
        <v>0</v>
      </c>
      <c r="G34" s="415">
        <v>0</v>
      </c>
      <c r="H34" s="403">
        <v>0</v>
      </c>
      <c r="I34" s="401">
        <v>0</v>
      </c>
      <c r="J34" s="402">
        <v>0</v>
      </c>
      <c r="K34" s="403">
        <v>0</v>
      </c>
      <c r="L34" s="399">
        <v>0</v>
      </c>
      <c r="M34" s="406">
        <v>0</v>
      </c>
      <c r="N34" s="422">
        <v>0</v>
      </c>
      <c r="O34" s="401">
        <v>0</v>
      </c>
      <c r="P34" s="402">
        <v>0</v>
      </c>
      <c r="Q34" s="403">
        <v>0</v>
      </c>
      <c r="R34" s="415">
        <v>0</v>
      </c>
      <c r="S34" s="415">
        <v>0</v>
      </c>
      <c r="T34" s="422">
        <v>0</v>
      </c>
      <c r="U34" s="401">
        <v>0</v>
      </c>
      <c r="V34" s="402">
        <v>0</v>
      </c>
      <c r="W34" s="403">
        <v>0</v>
      </c>
      <c r="X34" s="406">
        <f t="shared" si="0"/>
        <v>0</v>
      </c>
      <c r="Y34" s="407">
        <f t="shared" si="1"/>
        <v>0</v>
      </c>
      <c r="Z34" s="408">
        <f t="shared" si="2"/>
        <v>0</v>
      </c>
    </row>
    <row r="35" spans="1:26" x14ac:dyDescent="0.2">
      <c r="A35" s="406" t="s">
        <v>285</v>
      </c>
      <c r="B35" s="412" t="s">
        <v>286</v>
      </c>
      <c r="C35" s="401">
        <v>0</v>
      </c>
      <c r="D35" s="402">
        <v>0</v>
      </c>
      <c r="E35" s="403">
        <v>0</v>
      </c>
      <c r="F35" s="415">
        <v>0</v>
      </c>
      <c r="G35" s="415">
        <v>0</v>
      </c>
      <c r="H35" s="403">
        <v>0</v>
      </c>
      <c r="I35" s="401">
        <v>0</v>
      </c>
      <c r="J35" s="402">
        <v>0</v>
      </c>
      <c r="K35" s="403">
        <v>0</v>
      </c>
      <c r="L35" s="399">
        <v>0</v>
      </c>
      <c r="M35" s="406">
        <v>0</v>
      </c>
      <c r="N35" s="422">
        <v>0</v>
      </c>
      <c r="O35" s="401">
        <v>0</v>
      </c>
      <c r="P35" s="402">
        <v>0</v>
      </c>
      <c r="Q35" s="403">
        <v>0</v>
      </c>
      <c r="R35" s="415">
        <v>0</v>
      </c>
      <c r="S35" s="415">
        <v>0</v>
      </c>
      <c r="T35" s="422">
        <v>0</v>
      </c>
      <c r="U35" s="401">
        <v>0</v>
      </c>
      <c r="V35" s="402">
        <v>0</v>
      </c>
      <c r="W35" s="403">
        <v>0</v>
      </c>
      <c r="X35" s="406">
        <f t="shared" si="0"/>
        <v>0</v>
      </c>
      <c r="Y35" s="407">
        <f t="shared" si="1"/>
        <v>0</v>
      </c>
      <c r="Z35" s="408">
        <f t="shared" si="2"/>
        <v>0</v>
      </c>
    </row>
    <row r="36" spans="1:26" ht="13.5" thickBot="1" x14ac:dyDescent="0.25">
      <c r="A36" s="406" t="s">
        <v>40</v>
      </c>
      <c r="B36" s="412" t="s">
        <v>41</v>
      </c>
      <c r="C36" s="401">
        <v>12</v>
      </c>
      <c r="D36" s="402">
        <v>7</v>
      </c>
      <c r="E36" s="403">
        <v>19</v>
      </c>
      <c r="F36" s="415">
        <v>0</v>
      </c>
      <c r="G36" s="415">
        <v>0</v>
      </c>
      <c r="H36" s="403">
        <v>0</v>
      </c>
      <c r="I36" s="401">
        <v>0</v>
      </c>
      <c r="J36" s="402">
        <v>0</v>
      </c>
      <c r="K36" s="403">
        <v>0</v>
      </c>
      <c r="L36" s="399">
        <v>0</v>
      </c>
      <c r="M36" s="406">
        <v>1</v>
      </c>
      <c r="N36" s="422">
        <v>1</v>
      </c>
      <c r="O36" s="401">
        <v>0</v>
      </c>
      <c r="P36" s="402">
        <v>0</v>
      </c>
      <c r="Q36" s="403">
        <v>0</v>
      </c>
      <c r="R36" s="415">
        <v>0</v>
      </c>
      <c r="S36" s="415">
        <v>0</v>
      </c>
      <c r="T36" s="422">
        <v>0</v>
      </c>
      <c r="U36" s="401">
        <v>1</v>
      </c>
      <c r="V36" s="402">
        <v>3</v>
      </c>
      <c r="W36" s="403">
        <v>4</v>
      </c>
      <c r="X36" s="406">
        <v>13</v>
      </c>
      <c r="Y36" s="407">
        <v>11</v>
      </c>
      <c r="Z36" s="408">
        <v>24</v>
      </c>
    </row>
    <row r="37" spans="1:26" ht="13.5" thickBot="1" x14ac:dyDescent="0.25">
      <c r="A37" s="409" t="s">
        <v>42</v>
      </c>
      <c r="B37" s="393"/>
      <c r="C37" s="409">
        <f>SUM(C30:C36)</f>
        <v>40</v>
      </c>
      <c r="D37" s="409">
        <f>SUM(D30:D36)</f>
        <v>44</v>
      </c>
      <c r="E37" s="410">
        <f>C37+D37</f>
        <v>84</v>
      </c>
      <c r="F37" s="409">
        <f>SUM(F30:F36)</f>
        <v>1</v>
      </c>
      <c r="G37" s="392">
        <f>SUM(G30:G36)</f>
        <v>2</v>
      </c>
      <c r="H37" s="410">
        <f>F37+G37</f>
        <v>3</v>
      </c>
      <c r="I37" s="409">
        <f>SUM(I30:I36)</f>
        <v>0</v>
      </c>
      <c r="J37" s="392">
        <f>SUM(J30:J36)</f>
        <v>0</v>
      </c>
      <c r="K37" s="410">
        <f>I37+J37</f>
        <v>0</v>
      </c>
      <c r="L37" s="409">
        <f>SUM(L30:L36)</f>
        <v>1</v>
      </c>
      <c r="M37" s="392">
        <f>SUM(M30:M36)</f>
        <v>3</v>
      </c>
      <c r="N37" s="410">
        <f>L37+M37</f>
        <v>4</v>
      </c>
      <c r="O37" s="409">
        <f>SUM(O30:O36)</f>
        <v>0</v>
      </c>
      <c r="P37" s="392">
        <f>SUM(P30:P36)</f>
        <v>1</v>
      </c>
      <c r="Q37" s="410">
        <f>O37+P37</f>
        <v>1</v>
      </c>
      <c r="R37" s="409">
        <f>SUM(R30:R36)</f>
        <v>0</v>
      </c>
      <c r="S37" s="392">
        <f>SUM(S30:S36)</f>
        <v>0</v>
      </c>
      <c r="T37" s="410">
        <f>R37+S37</f>
        <v>0</v>
      </c>
      <c r="U37" s="409">
        <f>SUM(U30:U36)</f>
        <v>5</v>
      </c>
      <c r="V37" s="392">
        <f>SUM(V30:V36)</f>
        <v>6</v>
      </c>
      <c r="W37" s="410">
        <f>U37+V37</f>
        <v>11</v>
      </c>
      <c r="X37" s="409">
        <f>SUM(X30:X36)</f>
        <v>47</v>
      </c>
      <c r="Y37" s="409">
        <f>SUM(Y30:Y36)</f>
        <v>56</v>
      </c>
      <c r="Z37" s="411">
        <f>X37+Y37</f>
        <v>103</v>
      </c>
    </row>
    <row r="38" spans="1:26" x14ac:dyDescent="0.2">
      <c r="E38" s="413" t="s">
        <v>330</v>
      </c>
      <c r="H38" s="403" t="s">
        <v>330</v>
      </c>
      <c r="K38" s="413" t="s">
        <v>330</v>
      </c>
      <c r="N38" s="406" t="s">
        <v>330</v>
      </c>
      <c r="Q38" s="413" t="s">
        <v>330</v>
      </c>
      <c r="T38" s="406" t="s">
        <v>330</v>
      </c>
      <c r="W38" s="413" t="s">
        <v>330</v>
      </c>
    </row>
    <row r="39" spans="1:26" ht="13.5" customHeight="1" x14ac:dyDescent="0.2">
      <c r="A39" s="406" t="s">
        <v>47</v>
      </c>
      <c r="B39" s="412">
        <v>1405</v>
      </c>
      <c r="C39" s="401">
        <v>157</v>
      </c>
      <c r="D39" s="402">
        <v>58</v>
      </c>
      <c r="E39" s="403">
        <v>215</v>
      </c>
      <c r="F39" s="415">
        <v>10</v>
      </c>
      <c r="G39" s="415">
        <v>4</v>
      </c>
      <c r="H39" s="403">
        <v>14</v>
      </c>
      <c r="I39" s="401">
        <v>2</v>
      </c>
      <c r="J39" s="402">
        <v>1</v>
      </c>
      <c r="K39" s="403">
        <v>3</v>
      </c>
      <c r="L39" s="399">
        <v>3</v>
      </c>
      <c r="M39" s="406">
        <v>1</v>
      </c>
      <c r="N39" s="422">
        <v>4</v>
      </c>
      <c r="O39" s="401">
        <v>1</v>
      </c>
      <c r="P39" s="402">
        <v>1</v>
      </c>
      <c r="Q39" s="403">
        <v>2</v>
      </c>
      <c r="R39" s="415">
        <v>1</v>
      </c>
      <c r="S39" s="415">
        <v>1</v>
      </c>
      <c r="T39" s="422">
        <v>2</v>
      </c>
      <c r="U39" s="401">
        <v>12</v>
      </c>
      <c r="V39" s="402">
        <v>7</v>
      </c>
      <c r="W39" s="403">
        <v>19</v>
      </c>
      <c r="X39" s="406">
        <v>186</v>
      </c>
      <c r="Y39" s="407">
        <v>73</v>
      </c>
      <c r="Z39" s="408">
        <v>259</v>
      </c>
    </row>
    <row r="40" spans="1:26" ht="13.5" customHeight="1" x14ac:dyDescent="0.2">
      <c r="A40" s="406" t="s">
        <v>288</v>
      </c>
      <c r="B40" s="412">
        <v>1410</v>
      </c>
      <c r="C40" s="401">
        <v>2</v>
      </c>
      <c r="D40" s="402">
        <v>0</v>
      </c>
      <c r="E40" s="403">
        <v>2</v>
      </c>
      <c r="F40" s="415">
        <v>0</v>
      </c>
      <c r="G40" s="415">
        <v>0</v>
      </c>
      <c r="H40" s="403">
        <v>0</v>
      </c>
      <c r="I40" s="401">
        <v>0</v>
      </c>
      <c r="J40" s="402">
        <v>0</v>
      </c>
      <c r="K40" s="403">
        <v>0</v>
      </c>
      <c r="L40" s="399">
        <v>0</v>
      </c>
      <c r="M40" s="406">
        <v>0</v>
      </c>
      <c r="N40" s="422">
        <v>0</v>
      </c>
      <c r="O40" s="401">
        <v>0</v>
      </c>
      <c r="P40" s="402">
        <v>0</v>
      </c>
      <c r="Q40" s="403">
        <v>0</v>
      </c>
      <c r="R40" s="415">
        <v>0</v>
      </c>
      <c r="S40" s="415">
        <v>0</v>
      </c>
      <c r="T40" s="422">
        <v>0</v>
      </c>
      <c r="U40" s="401">
        <v>2</v>
      </c>
      <c r="V40" s="402">
        <v>0</v>
      </c>
      <c r="W40" s="403">
        <v>2</v>
      </c>
      <c r="X40" s="406">
        <v>4</v>
      </c>
      <c r="Y40" s="407">
        <v>0</v>
      </c>
      <c r="Z40" s="408">
        <v>4</v>
      </c>
    </row>
    <row r="41" spans="1:26" ht="13.5" customHeight="1" thickBot="1" x14ac:dyDescent="0.25">
      <c r="A41" s="406" t="s">
        <v>333</v>
      </c>
      <c r="B41" s="417" t="s">
        <v>334</v>
      </c>
      <c r="C41" s="404">
        <v>84</v>
      </c>
      <c r="D41" s="404">
        <v>17</v>
      </c>
      <c r="E41" s="403">
        <v>101</v>
      </c>
      <c r="F41" s="404">
        <v>5</v>
      </c>
      <c r="G41" s="404">
        <v>1</v>
      </c>
      <c r="H41" s="403">
        <v>6</v>
      </c>
      <c r="I41" s="404">
        <v>0</v>
      </c>
      <c r="J41" s="404">
        <v>0</v>
      </c>
      <c r="K41" s="403">
        <v>0</v>
      </c>
      <c r="L41" s="404">
        <v>1</v>
      </c>
      <c r="M41" s="404">
        <v>1</v>
      </c>
      <c r="N41" s="403">
        <v>2</v>
      </c>
      <c r="O41" s="404">
        <v>0</v>
      </c>
      <c r="P41" s="404">
        <v>2</v>
      </c>
      <c r="Q41" s="403">
        <v>2</v>
      </c>
      <c r="R41" s="404">
        <v>1</v>
      </c>
      <c r="S41" s="404">
        <v>0</v>
      </c>
      <c r="T41" s="403">
        <v>1</v>
      </c>
      <c r="U41" s="404">
        <v>7</v>
      </c>
      <c r="V41" s="404">
        <v>2</v>
      </c>
      <c r="W41" s="403">
        <v>9</v>
      </c>
      <c r="X41" s="406">
        <f t="shared" ref="X41" si="3">C41+F41+I41+L41+O41+R41+U41</f>
        <v>98</v>
      </c>
      <c r="Y41" s="407">
        <f t="shared" ref="Y41" si="4">D41+G41+J41+M41+P41+S41+V41</f>
        <v>23</v>
      </c>
      <c r="Z41" s="408">
        <f t="shared" ref="Z41" si="5">X41+Y41</f>
        <v>121</v>
      </c>
    </row>
    <row r="42" spans="1:26" ht="13.5" thickBot="1" x14ac:dyDescent="0.25">
      <c r="A42" s="409" t="s">
        <v>51</v>
      </c>
      <c r="B42" s="393"/>
      <c r="C42" s="409">
        <f>SUM(C39:C41)</f>
        <v>243</v>
      </c>
      <c r="D42" s="409">
        <f>SUM(D39:D41)</f>
        <v>75</v>
      </c>
      <c r="E42" s="410">
        <f>C42+D42</f>
        <v>318</v>
      </c>
      <c r="F42" s="409">
        <f>SUM(F39:F41)</f>
        <v>15</v>
      </c>
      <c r="G42" s="392">
        <f>SUM(G39:G41)</f>
        <v>5</v>
      </c>
      <c r="H42" s="392">
        <f>F42+G42</f>
        <v>20</v>
      </c>
      <c r="I42" s="409">
        <f>SUM(I39:I41)</f>
        <v>2</v>
      </c>
      <c r="J42" s="392">
        <f>SUM(J39:J41)</f>
        <v>1</v>
      </c>
      <c r="K42" s="410">
        <f>I42+J42</f>
        <v>3</v>
      </c>
      <c r="L42" s="409">
        <f>SUM(L39:L41)</f>
        <v>4</v>
      </c>
      <c r="M42" s="392">
        <f>SUM(M39:M41)</f>
        <v>2</v>
      </c>
      <c r="N42" s="423">
        <f>L42+M42</f>
        <v>6</v>
      </c>
      <c r="O42" s="409">
        <f>SUM(O39:O41)</f>
        <v>1</v>
      </c>
      <c r="P42" s="392">
        <f>SUM(P39:P41)</f>
        <v>3</v>
      </c>
      <c r="Q42" s="410">
        <f>O42+P42</f>
        <v>4</v>
      </c>
      <c r="R42" s="409">
        <f>SUM(R39:R41)</f>
        <v>2</v>
      </c>
      <c r="S42" s="392">
        <f>SUM(S39:S41)</f>
        <v>1</v>
      </c>
      <c r="T42" s="410">
        <f>R42+S42</f>
        <v>3</v>
      </c>
      <c r="U42" s="409">
        <f>SUM(U39:U41)</f>
        <v>21</v>
      </c>
      <c r="V42" s="392">
        <f>SUM(V39:V41)</f>
        <v>9</v>
      </c>
      <c r="W42" s="410">
        <f>U42+V42</f>
        <v>30</v>
      </c>
      <c r="X42" s="409">
        <f>SUM(X39:X41)</f>
        <v>288</v>
      </c>
      <c r="Y42" s="418">
        <f>SUM(Y39:Y41)</f>
        <v>96</v>
      </c>
      <c r="Z42" s="411">
        <f>X42+Y42</f>
        <v>384</v>
      </c>
    </row>
    <row r="43" spans="1:26" x14ac:dyDescent="0.2">
      <c r="E43" s="413" t="s">
        <v>330</v>
      </c>
      <c r="H43" s="403" t="s">
        <v>330</v>
      </c>
      <c r="K43" s="413" t="s">
        <v>330</v>
      </c>
      <c r="N43" s="424" t="s">
        <v>330</v>
      </c>
      <c r="Q43" s="413" t="s">
        <v>330</v>
      </c>
      <c r="T43" s="406" t="s">
        <v>330</v>
      </c>
      <c r="W43" s="413" t="s">
        <v>330</v>
      </c>
    </row>
    <row r="44" spans="1:26" ht="13.5" customHeight="1" x14ac:dyDescent="0.2">
      <c r="A44" s="406" t="s">
        <v>52</v>
      </c>
      <c r="B44" s="412">
        <v>1505</v>
      </c>
      <c r="C44" s="401">
        <v>41</v>
      </c>
      <c r="D44" s="402">
        <v>83</v>
      </c>
      <c r="E44" s="403">
        <v>124</v>
      </c>
      <c r="F44" s="415">
        <v>1</v>
      </c>
      <c r="G44" s="415">
        <v>2</v>
      </c>
      <c r="H44" s="403">
        <v>3</v>
      </c>
      <c r="I44" s="401">
        <v>0</v>
      </c>
      <c r="J44" s="402">
        <v>2</v>
      </c>
      <c r="K44" s="403">
        <v>2</v>
      </c>
      <c r="L44" s="399">
        <v>2</v>
      </c>
      <c r="M44" s="406">
        <v>1</v>
      </c>
      <c r="N44" s="403">
        <v>3</v>
      </c>
      <c r="O44" s="401">
        <v>3</v>
      </c>
      <c r="P44" s="402">
        <v>3</v>
      </c>
      <c r="Q44" s="403">
        <v>6</v>
      </c>
      <c r="R44" s="415">
        <v>0</v>
      </c>
      <c r="S44" s="415">
        <v>0</v>
      </c>
      <c r="T44" s="403">
        <v>0</v>
      </c>
      <c r="U44" s="401">
        <v>5</v>
      </c>
      <c r="V44" s="402">
        <v>9</v>
      </c>
      <c r="W44" s="403">
        <v>14</v>
      </c>
      <c r="X44" s="406">
        <v>52</v>
      </c>
      <c r="Y44" s="407">
        <v>100</v>
      </c>
      <c r="Z44" s="408">
        <v>152</v>
      </c>
    </row>
    <row r="45" spans="1:26" ht="13.5" customHeight="1" thickBot="1" x14ac:dyDescent="0.25">
      <c r="A45" s="406" t="s">
        <v>335</v>
      </c>
      <c r="B45" s="417" t="s">
        <v>336</v>
      </c>
      <c r="C45" s="404">
        <v>53</v>
      </c>
      <c r="D45" s="404">
        <v>79</v>
      </c>
      <c r="E45" s="403">
        <v>132</v>
      </c>
      <c r="F45" s="404">
        <v>1</v>
      </c>
      <c r="G45" s="404">
        <v>0</v>
      </c>
      <c r="H45" s="403">
        <v>1</v>
      </c>
      <c r="I45" s="404">
        <v>0</v>
      </c>
      <c r="J45" s="404">
        <v>3</v>
      </c>
      <c r="K45" s="403">
        <v>3</v>
      </c>
      <c r="L45" s="404">
        <v>0</v>
      </c>
      <c r="M45" s="404">
        <v>0</v>
      </c>
      <c r="N45" s="422">
        <v>0</v>
      </c>
      <c r="O45" s="404">
        <v>0</v>
      </c>
      <c r="P45" s="404">
        <v>0</v>
      </c>
      <c r="Q45" s="403">
        <v>0</v>
      </c>
      <c r="R45" s="404">
        <v>0</v>
      </c>
      <c r="S45" s="404">
        <v>0</v>
      </c>
      <c r="T45" s="403">
        <v>0</v>
      </c>
      <c r="U45" s="404">
        <v>5</v>
      </c>
      <c r="V45" s="404">
        <v>6</v>
      </c>
      <c r="W45" s="403">
        <v>11</v>
      </c>
      <c r="X45" s="406">
        <v>59</v>
      </c>
      <c r="Y45" s="407">
        <v>88</v>
      </c>
      <c r="Z45" s="408">
        <v>147</v>
      </c>
    </row>
    <row r="46" spans="1:26" ht="13.5" hidden="1" customHeight="1" x14ac:dyDescent="0.2">
      <c r="A46" s="406" t="s">
        <v>53</v>
      </c>
      <c r="B46" s="412">
        <v>1515</v>
      </c>
      <c r="C46" s="401">
        <v>47</v>
      </c>
      <c r="D46" s="402">
        <v>77</v>
      </c>
      <c r="E46" s="403">
        <v>124</v>
      </c>
      <c r="F46" s="415">
        <v>1</v>
      </c>
      <c r="G46" s="415">
        <v>0</v>
      </c>
      <c r="H46" s="403">
        <v>1</v>
      </c>
      <c r="I46" s="401">
        <v>0</v>
      </c>
      <c r="J46" s="402">
        <v>2</v>
      </c>
      <c r="K46" s="403">
        <v>2</v>
      </c>
      <c r="L46" s="399">
        <v>0</v>
      </c>
      <c r="M46" s="406">
        <v>0</v>
      </c>
      <c r="N46" s="422">
        <v>0</v>
      </c>
      <c r="O46" s="401">
        <v>0</v>
      </c>
      <c r="P46" s="402">
        <v>0</v>
      </c>
      <c r="Q46" s="403">
        <v>0</v>
      </c>
      <c r="R46" s="415">
        <v>0</v>
      </c>
      <c r="S46" s="415">
        <v>0</v>
      </c>
      <c r="T46" s="422">
        <v>0</v>
      </c>
      <c r="U46" s="401">
        <v>5</v>
      </c>
      <c r="V46" s="402">
        <v>6</v>
      </c>
      <c r="W46" s="403">
        <v>11</v>
      </c>
      <c r="X46" s="406">
        <v>53</v>
      </c>
      <c r="Y46" s="407">
        <v>85</v>
      </c>
      <c r="Z46" s="408">
        <v>138</v>
      </c>
    </row>
    <row r="47" spans="1:26" ht="15" hidden="1" customHeight="1" x14ac:dyDescent="0.2">
      <c r="A47" s="406" t="s">
        <v>54</v>
      </c>
      <c r="B47" s="412">
        <v>1516</v>
      </c>
      <c r="C47" s="401">
        <v>7</v>
      </c>
      <c r="D47" s="402">
        <v>4</v>
      </c>
      <c r="E47" s="403">
        <v>11</v>
      </c>
      <c r="F47" s="415">
        <v>0</v>
      </c>
      <c r="G47" s="415">
        <v>0</v>
      </c>
      <c r="H47" s="403">
        <v>0</v>
      </c>
      <c r="I47" s="401">
        <v>0</v>
      </c>
      <c r="J47" s="402">
        <v>1</v>
      </c>
      <c r="K47" s="403">
        <v>1</v>
      </c>
      <c r="L47" s="399">
        <v>0</v>
      </c>
      <c r="M47" s="406">
        <v>0</v>
      </c>
      <c r="N47" s="422">
        <v>0</v>
      </c>
      <c r="O47" s="401">
        <v>0</v>
      </c>
      <c r="P47" s="402">
        <v>0</v>
      </c>
      <c r="Q47" s="403">
        <v>0</v>
      </c>
      <c r="R47" s="415">
        <v>0</v>
      </c>
      <c r="S47" s="415">
        <v>0</v>
      </c>
      <c r="T47" s="422">
        <v>0</v>
      </c>
      <c r="U47" s="401">
        <v>0</v>
      </c>
      <c r="V47" s="402">
        <v>0</v>
      </c>
      <c r="W47" s="403">
        <v>0</v>
      </c>
      <c r="X47" s="406">
        <v>7</v>
      </c>
      <c r="Y47" s="407">
        <v>5</v>
      </c>
      <c r="Z47" s="408">
        <v>12</v>
      </c>
    </row>
    <row r="48" spans="1:26" ht="13.5" thickBot="1" x14ac:dyDescent="0.25">
      <c r="A48" s="409" t="s">
        <v>55</v>
      </c>
      <c r="B48" s="393"/>
      <c r="C48" s="409">
        <f>SUM(C44:C45)</f>
        <v>94</v>
      </c>
      <c r="D48" s="409">
        <f>SUM(D44:D45)</f>
        <v>162</v>
      </c>
      <c r="E48" s="410">
        <f>C48+D48</f>
        <v>256</v>
      </c>
      <c r="F48" s="392">
        <f>SUM(F44:F45)</f>
        <v>2</v>
      </c>
      <c r="G48" s="392">
        <f>SUM(G44:G45)</f>
        <v>2</v>
      </c>
      <c r="H48" s="392">
        <f>F48+G48</f>
        <v>4</v>
      </c>
      <c r="I48" s="409">
        <f>SUM(I44:I45)</f>
        <v>0</v>
      </c>
      <c r="J48" s="392">
        <f>SUM(J44:J45)</f>
        <v>5</v>
      </c>
      <c r="K48" s="410">
        <f>I48+J48</f>
        <v>5</v>
      </c>
      <c r="L48" s="409">
        <f>SUM(L44:L45)</f>
        <v>2</v>
      </c>
      <c r="M48" s="392">
        <f>SUM(M44:M45)</f>
        <v>1</v>
      </c>
      <c r="N48" s="392">
        <f>L48+M48</f>
        <v>3</v>
      </c>
      <c r="O48" s="409">
        <f>SUM(O44:O45)</f>
        <v>3</v>
      </c>
      <c r="P48" s="392">
        <f>SUM(P44:P45)</f>
        <v>3</v>
      </c>
      <c r="Q48" s="410">
        <f>O48+P48</f>
        <v>6</v>
      </c>
      <c r="R48" s="392">
        <f>SUM(R44:R45)</f>
        <v>0</v>
      </c>
      <c r="S48" s="392">
        <f>SUM(S44:S45)</f>
        <v>0</v>
      </c>
      <c r="T48" s="392">
        <f>R48+S48</f>
        <v>0</v>
      </c>
      <c r="U48" s="409">
        <f>SUM(U44:U45)</f>
        <v>10</v>
      </c>
      <c r="V48" s="392">
        <f>SUM(V44:V45)</f>
        <v>15</v>
      </c>
      <c r="W48" s="410">
        <f>U48+V48</f>
        <v>25</v>
      </c>
      <c r="X48" s="392">
        <f>SUM(X44:X45)</f>
        <v>111</v>
      </c>
      <c r="Y48" s="392">
        <f>SUM(Y44:Y45)</f>
        <v>188</v>
      </c>
      <c r="Z48" s="411">
        <f>X48+Y48</f>
        <v>299</v>
      </c>
    </row>
    <row r="49" spans="1:26" ht="12" customHeight="1" x14ac:dyDescent="0.2">
      <c r="E49" s="413" t="s">
        <v>330</v>
      </c>
      <c r="H49" s="403" t="s">
        <v>330</v>
      </c>
      <c r="K49" s="413" t="s">
        <v>330</v>
      </c>
      <c r="N49" s="406" t="s">
        <v>330</v>
      </c>
      <c r="Q49" s="403" t="s">
        <v>330</v>
      </c>
      <c r="T49" s="406" t="s">
        <v>330</v>
      </c>
      <c r="W49" s="413" t="s">
        <v>330</v>
      </c>
    </row>
    <row r="50" spans="1:26" x14ac:dyDescent="0.2">
      <c r="A50" s="406" t="s">
        <v>56</v>
      </c>
      <c r="B50" s="412">
        <v>1600</v>
      </c>
      <c r="C50" s="401">
        <v>1</v>
      </c>
      <c r="D50" s="402">
        <v>0</v>
      </c>
      <c r="E50" s="403">
        <v>1</v>
      </c>
      <c r="F50" s="415">
        <v>0</v>
      </c>
      <c r="G50" s="415">
        <v>0</v>
      </c>
      <c r="H50" s="403">
        <v>0</v>
      </c>
      <c r="I50" s="401">
        <v>0</v>
      </c>
      <c r="J50" s="402">
        <v>0</v>
      </c>
      <c r="K50" s="403">
        <v>0</v>
      </c>
      <c r="L50" s="399">
        <v>0</v>
      </c>
      <c r="M50" s="406">
        <v>0</v>
      </c>
      <c r="N50" s="422">
        <v>0</v>
      </c>
      <c r="O50" s="401">
        <v>0</v>
      </c>
      <c r="P50" s="402">
        <v>0</v>
      </c>
      <c r="Q50" s="403">
        <v>0</v>
      </c>
      <c r="R50" s="415">
        <v>0</v>
      </c>
      <c r="S50" s="415">
        <v>0</v>
      </c>
      <c r="T50" s="422">
        <v>0</v>
      </c>
      <c r="U50" s="401">
        <v>0</v>
      </c>
      <c r="V50" s="402">
        <v>0</v>
      </c>
      <c r="W50" s="403">
        <v>0</v>
      </c>
      <c r="X50" s="406">
        <v>1</v>
      </c>
      <c r="Y50" s="407">
        <v>0</v>
      </c>
      <c r="Z50" s="408">
        <v>1</v>
      </c>
    </row>
    <row r="51" spans="1:26" x14ac:dyDescent="0.2">
      <c r="A51" s="406" t="s">
        <v>289</v>
      </c>
      <c r="B51" s="412">
        <v>1605</v>
      </c>
      <c r="C51" s="401">
        <v>0</v>
      </c>
      <c r="D51" s="402">
        <v>0</v>
      </c>
      <c r="E51" s="403">
        <v>0</v>
      </c>
      <c r="F51" s="415">
        <v>0</v>
      </c>
      <c r="G51" s="415">
        <v>0</v>
      </c>
      <c r="H51" s="403">
        <v>0</v>
      </c>
      <c r="I51" s="401">
        <v>0</v>
      </c>
      <c r="J51" s="402">
        <v>0</v>
      </c>
      <c r="K51" s="403">
        <v>0</v>
      </c>
      <c r="L51" s="399">
        <v>0</v>
      </c>
      <c r="M51" s="406">
        <v>0</v>
      </c>
      <c r="N51" s="422">
        <v>0</v>
      </c>
      <c r="O51" s="401">
        <v>0</v>
      </c>
      <c r="P51" s="402">
        <v>0</v>
      </c>
      <c r="Q51" s="403">
        <v>0</v>
      </c>
      <c r="R51" s="415">
        <v>0</v>
      </c>
      <c r="S51" s="415">
        <v>0</v>
      </c>
      <c r="T51" s="422">
        <v>0</v>
      </c>
      <c r="U51" s="401">
        <v>0</v>
      </c>
      <c r="V51" s="402">
        <v>0</v>
      </c>
      <c r="W51" s="403">
        <v>0</v>
      </c>
      <c r="X51" s="406">
        <f t="shared" ref="X51:X56" si="6">C51+F51+I51+L51+O51+R51+U51</f>
        <v>0</v>
      </c>
      <c r="Y51" s="407">
        <f t="shared" ref="Y51:Y56" si="7">D51+G51+J51+M51+P51+S51+V51</f>
        <v>0</v>
      </c>
      <c r="Z51" s="408">
        <f t="shared" ref="Z51:Z56" si="8">X51+Y51</f>
        <v>0</v>
      </c>
    </row>
    <row r="52" spans="1:26" x14ac:dyDescent="0.2">
      <c r="A52" s="406" t="s">
        <v>57</v>
      </c>
      <c r="B52" s="412">
        <v>1610</v>
      </c>
      <c r="C52" s="401">
        <v>2</v>
      </c>
      <c r="D52" s="402">
        <v>1</v>
      </c>
      <c r="E52" s="403">
        <v>3</v>
      </c>
      <c r="F52" s="415">
        <v>0</v>
      </c>
      <c r="G52" s="415">
        <v>0</v>
      </c>
      <c r="H52" s="403">
        <v>0</v>
      </c>
      <c r="I52" s="401">
        <v>0</v>
      </c>
      <c r="J52" s="402">
        <v>0</v>
      </c>
      <c r="K52" s="403">
        <v>0</v>
      </c>
      <c r="L52" s="399">
        <v>0</v>
      </c>
      <c r="M52" s="406">
        <v>0</v>
      </c>
      <c r="N52" s="422">
        <v>0</v>
      </c>
      <c r="O52" s="401">
        <v>0</v>
      </c>
      <c r="P52" s="402">
        <v>0</v>
      </c>
      <c r="Q52" s="403">
        <v>0</v>
      </c>
      <c r="R52" s="415">
        <v>0</v>
      </c>
      <c r="S52" s="415">
        <v>0</v>
      </c>
      <c r="T52" s="422">
        <v>0</v>
      </c>
      <c r="U52" s="401">
        <v>0</v>
      </c>
      <c r="V52" s="402">
        <v>0</v>
      </c>
      <c r="W52" s="403">
        <v>0</v>
      </c>
      <c r="X52" s="406">
        <v>2</v>
      </c>
      <c r="Y52" s="407">
        <v>1</v>
      </c>
      <c r="Z52" s="408">
        <v>3</v>
      </c>
    </row>
    <row r="53" spans="1:26" ht="13.5" customHeight="1" x14ac:dyDescent="0.2">
      <c r="A53" s="406" t="s">
        <v>58</v>
      </c>
      <c r="B53" s="412">
        <v>1615</v>
      </c>
      <c r="C53" s="401">
        <v>17</v>
      </c>
      <c r="D53" s="402">
        <v>8</v>
      </c>
      <c r="E53" s="403">
        <v>25</v>
      </c>
      <c r="F53" s="415">
        <v>2</v>
      </c>
      <c r="G53" s="415">
        <v>2</v>
      </c>
      <c r="H53" s="403">
        <v>4</v>
      </c>
      <c r="I53" s="401">
        <v>0</v>
      </c>
      <c r="J53" s="402">
        <v>0</v>
      </c>
      <c r="K53" s="403">
        <v>0</v>
      </c>
      <c r="L53" s="399">
        <v>2</v>
      </c>
      <c r="M53" s="406">
        <v>0</v>
      </c>
      <c r="N53" s="422">
        <v>2</v>
      </c>
      <c r="O53" s="401">
        <v>0</v>
      </c>
      <c r="P53" s="402">
        <v>0</v>
      </c>
      <c r="Q53" s="403">
        <v>0</v>
      </c>
      <c r="R53" s="415">
        <v>0</v>
      </c>
      <c r="S53" s="415">
        <v>0</v>
      </c>
      <c r="T53" s="422">
        <v>0</v>
      </c>
      <c r="U53" s="401">
        <v>1</v>
      </c>
      <c r="V53" s="402">
        <v>1</v>
      </c>
      <c r="W53" s="403">
        <v>2</v>
      </c>
      <c r="X53" s="406">
        <v>22</v>
      </c>
      <c r="Y53" s="407">
        <v>11</v>
      </c>
      <c r="Z53" s="408">
        <v>33</v>
      </c>
    </row>
    <row r="54" spans="1:26" ht="13.5" customHeight="1" x14ac:dyDescent="0.2">
      <c r="A54" s="406" t="s">
        <v>290</v>
      </c>
      <c r="B54" s="412">
        <v>1620</v>
      </c>
      <c r="C54" s="401">
        <v>0</v>
      </c>
      <c r="D54" s="402">
        <v>0</v>
      </c>
      <c r="E54" s="403">
        <v>0</v>
      </c>
      <c r="F54" s="415">
        <v>0</v>
      </c>
      <c r="G54" s="415">
        <v>0</v>
      </c>
      <c r="H54" s="403">
        <v>0</v>
      </c>
      <c r="I54" s="401">
        <v>0</v>
      </c>
      <c r="J54" s="402">
        <v>0</v>
      </c>
      <c r="K54" s="403">
        <v>0</v>
      </c>
      <c r="L54" s="399">
        <v>0</v>
      </c>
      <c r="M54" s="406">
        <v>0</v>
      </c>
      <c r="N54" s="422">
        <v>0</v>
      </c>
      <c r="O54" s="401">
        <v>0</v>
      </c>
      <c r="P54" s="402">
        <v>0</v>
      </c>
      <c r="Q54" s="403">
        <v>0</v>
      </c>
      <c r="R54" s="415">
        <v>0</v>
      </c>
      <c r="S54" s="415">
        <v>0</v>
      </c>
      <c r="T54" s="422">
        <v>0</v>
      </c>
      <c r="U54" s="401">
        <v>1</v>
      </c>
      <c r="V54" s="402">
        <v>0</v>
      </c>
      <c r="W54" s="403">
        <v>1</v>
      </c>
      <c r="X54" s="406">
        <v>1</v>
      </c>
      <c r="Y54" s="407">
        <v>0</v>
      </c>
      <c r="Z54" s="408">
        <v>1</v>
      </c>
    </row>
    <row r="55" spans="1:26" ht="13.5" customHeight="1" x14ac:dyDescent="0.2">
      <c r="A55" s="406" t="s">
        <v>59</v>
      </c>
      <c r="B55" s="412">
        <v>1625</v>
      </c>
      <c r="C55" s="401">
        <v>1</v>
      </c>
      <c r="D55" s="402">
        <v>0</v>
      </c>
      <c r="E55" s="403">
        <v>1</v>
      </c>
      <c r="F55" s="415">
        <v>0</v>
      </c>
      <c r="G55" s="415">
        <v>0</v>
      </c>
      <c r="H55" s="403">
        <v>0</v>
      </c>
      <c r="I55" s="401">
        <v>0</v>
      </c>
      <c r="J55" s="402">
        <v>0</v>
      </c>
      <c r="K55" s="403">
        <v>0</v>
      </c>
      <c r="L55" s="399">
        <v>0</v>
      </c>
      <c r="M55" s="406">
        <v>0</v>
      </c>
      <c r="N55" s="422">
        <v>0</v>
      </c>
      <c r="O55" s="401">
        <v>0</v>
      </c>
      <c r="P55" s="402">
        <v>0</v>
      </c>
      <c r="Q55" s="403">
        <v>0</v>
      </c>
      <c r="R55" s="415">
        <v>0</v>
      </c>
      <c r="S55" s="415">
        <v>0</v>
      </c>
      <c r="T55" s="422">
        <v>0</v>
      </c>
      <c r="U55" s="401">
        <v>0</v>
      </c>
      <c r="V55" s="402">
        <v>0</v>
      </c>
      <c r="W55" s="403">
        <v>0</v>
      </c>
      <c r="X55" s="406">
        <v>1</v>
      </c>
      <c r="Y55" s="407">
        <v>0</v>
      </c>
      <c r="Z55" s="408">
        <v>1</v>
      </c>
    </row>
    <row r="56" spans="1:26" ht="13.5" customHeight="1" thickBot="1" x14ac:dyDescent="0.25">
      <c r="A56" s="406" t="s">
        <v>291</v>
      </c>
      <c r="B56" s="412">
        <v>1630</v>
      </c>
      <c r="C56" s="401">
        <v>0</v>
      </c>
      <c r="D56" s="402">
        <v>0</v>
      </c>
      <c r="E56" s="403">
        <v>0</v>
      </c>
      <c r="F56" s="415">
        <v>0</v>
      </c>
      <c r="G56" s="415">
        <v>0</v>
      </c>
      <c r="H56" s="403">
        <v>0</v>
      </c>
      <c r="I56" s="401">
        <v>0</v>
      </c>
      <c r="J56" s="402">
        <v>0</v>
      </c>
      <c r="K56" s="403">
        <v>0</v>
      </c>
      <c r="L56" s="399">
        <v>0</v>
      </c>
      <c r="M56" s="406">
        <v>0</v>
      </c>
      <c r="N56" s="422">
        <v>0</v>
      </c>
      <c r="O56" s="401">
        <v>0</v>
      </c>
      <c r="P56" s="402">
        <v>0</v>
      </c>
      <c r="Q56" s="403">
        <v>0</v>
      </c>
      <c r="R56" s="415">
        <v>0</v>
      </c>
      <c r="S56" s="415">
        <v>0</v>
      </c>
      <c r="T56" s="422">
        <v>0</v>
      </c>
      <c r="U56" s="401">
        <v>0</v>
      </c>
      <c r="V56" s="402">
        <v>0</v>
      </c>
      <c r="W56" s="403">
        <v>0</v>
      </c>
      <c r="X56" s="406">
        <f t="shared" si="6"/>
        <v>0</v>
      </c>
      <c r="Y56" s="407">
        <f t="shared" si="7"/>
        <v>0</v>
      </c>
      <c r="Z56" s="408">
        <f t="shared" si="8"/>
        <v>0</v>
      </c>
    </row>
    <row r="57" spans="1:26" ht="13.5" thickBot="1" x14ac:dyDescent="0.25">
      <c r="A57" s="409" t="s">
        <v>60</v>
      </c>
      <c r="B57" s="393"/>
      <c r="C57" s="409">
        <f>SUM(C50:C56)</f>
        <v>21</v>
      </c>
      <c r="D57" s="409">
        <f>SUM(D50:D56)</f>
        <v>9</v>
      </c>
      <c r="E57" s="410">
        <f>C57+D57</f>
        <v>30</v>
      </c>
      <c r="F57" s="392">
        <f>SUM(F50:F56)</f>
        <v>2</v>
      </c>
      <c r="G57" s="392">
        <f>SUM(G50:G56)</f>
        <v>2</v>
      </c>
      <c r="H57" s="392">
        <f>F57+G57</f>
        <v>4</v>
      </c>
      <c r="I57" s="409">
        <f>SUM(I50:I56)</f>
        <v>0</v>
      </c>
      <c r="J57" s="392">
        <f>SUM(J50:J56)</f>
        <v>0</v>
      </c>
      <c r="K57" s="410">
        <f>I57+J57</f>
        <v>0</v>
      </c>
      <c r="L57" s="409">
        <f>SUM(L50:L56)</f>
        <v>2</v>
      </c>
      <c r="M57" s="392">
        <f>SUM(M50:M56)</f>
        <v>0</v>
      </c>
      <c r="N57" s="392">
        <f>L57+M57</f>
        <v>2</v>
      </c>
      <c r="O57" s="409">
        <f>SUM(O50:O56)</f>
        <v>0</v>
      </c>
      <c r="P57" s="392">
        <f>SUM(P50:P56)</f>
        <v>0</v>
      </c>
      <c r="Q57" s="410">
        <f>O57+P57</f>
        <v>0</v>
      </c>
      <c r="R57" s="392">
        <f>SUM(R50:R56)</f>
        <v>0</v>
      </c>
      <c r="S57" s="392">
        <f>SUM(S50:S56)</f>
        <v>0</v>
      </c>
      <c r="T57" s="392">
        <f>R57+S57</f>
        <v>0</v>
      </c>
      <c r="U57" s="409">
        <f>SUM(U50:U56)</f>
        <v>2</v>
      </c>
      <c r="V57" s="392">
        <f>SUM(V50:V56)</f>
        <v>1</v>
      </c>
      <c r="W57" s="410">
        <f>U57+V57</f>
        <v>3</v>
      </c>
      <c r="X57" s="392">
        <f>SUM(X50:X56)</f>
        <v>27</v>
      </c>
      <c r="Y57" s="392">
        <f>SUM(Y50:Y56)</f>
        <v>12</v>
      </c>
      <c r="Z57" s="411">
        <f>X57+Y57</f>
        <v>39</v>
      </c>
    </row>
    <row r="58" spans="1:26" ht="13.5" customHeight="1" x14ac:dyDescent="0.2">
      <c r="A58" s="425"/>
      <c r="B58" s="426"/>
      <c r="C58" s="427"/>
      <c r="D58" s="425"/>
      <c r="E58" s="424" t="s">
        <v>330</v>
      </c>
      <c r="F58" s="425"/>
      <c r="G58" s="425"/>
      <c r="H58" s="403" t="s">
        <v>330</v>
      </c>
      <c r="I58" s="427"/>
      <c r="J58" s="425"/>
      <c r="K58" s="424" t="s">
        <v>330</v>
      </c>
      <c r="L58" s="427"/>
      <c r="M58" s="425"/>
      <c r="N58" s="425" t="s">
        <v>330</v>
      </c>
      <c r="O58" s="427"/>
      <c r="P58" s="425"/>
      <c r="Q58" s="424" t="s">
        <v>330</v>
      </c>
      <c r="R58" s="425"/>
      <c r="S58" s="425"/>
      <c r="T58" s="425" t="s">
        <v>330</v>
      </c>
      <c r="U58" s="427"/>
      <c r="V58" s="425"/>
      <c r="W58" s="424" t="s">
        <v>330</v>
      </c>
      <c r="X58" s="425"/>
      <c r="Y58" s="428"/>
      <c r="Z58" s="429"/>
    </row>
    <row r="59" spans="1:26" ht="13.5" customHeight="1" x14ac:dyDescent="0.2">
      <c r="A59" s="404" t="s">
        <v>61</v>
      </c>
      <c r="B59" s="417">
        <v>1705</v>
      </c>
      <c r="C59" s="399">
        <v>16</v>
      </c>
      <c r="D59" s="404">
        <v>8</v>
      </c>
      <c r="E59" s="413">
        <v>24</v>
      </c>
      <c r="F59" s="404">
        <v>1</v>
      </c>
      <c r="G59" s="404">
        <v>0</v>
      </c>
      <c r="H59" s="413">
        <v>1</v>
      </c>
      <c r="I59" s="399">
        <v>0</v>
      </c>
      <c r="J59" s="404">
        <v>0</v>
      </c>
      <c r="K59" s="413">
        <v>0</v>
      </c>
      <c r="L59" s="399">
        <v>0</v>
      </c>
      <c r="M59" s="404">
        <v>0</v>
      </c>
      <c r="N59" s="413">
        <v>0</v>
      </c>
      <c r="O59" s="399">
        <v>1</v>
      </c>
      <c r="P59" s="404">
        <v>0</v>
      </c>
      <c r="Q59" s="413">
        <v>1</v>
      </c>
      <c r="R59" s="404">
        <v>0</v>
      </c>
      <c r="S59" s="404">
        <v>0</v>
      </c>
      <c r="T59" s="413">
        <v>0</v>
      </c>
      <c r="U59" s="399">
        <v>3</v>
      </c>
      <c r="V59" s="404">
        <v>0</v>
      </c>
      <c r="W59" s="413">
        <v>3</v>
      </c>
      <c r="X59" s="406">
        <v>21</v>
      </c>
      <c r="Y59" s="407">
        <v>8</v>
      </c>
      <c r="Z59" s="408">
        <v>29</v>
      </c>
    </row>
    <row r="60" spans="1:26" ht="13.5" customHeight="1" thickBot="1" x14ac:dyDescent="0.25">
      <c r="A60" s="430" t="s">
        <v>292</v>
      </c>
      <c r="B60" s="431">
        <v>1710</v>
      </c>
      <c r="C60" s="432">
        <v>0</v>
      </c>
      <c r="D60" s="430">
        <v>1</v>
      </c>
      <c r="E60" s="413">
        <v>1</v>
      </c>
      <c r="F60" s="430">
        <v>0</v>
      </c>
      <c r="G60" s="430">
        <v>0</v>
      </c>
      <c r="H60" s="413">
        <v>0</v>
      </c>
      <c r="I60" s="432">
        <v>0</v>
      </c>
      <c r="J60" s="430">
        <v>0</v>
      </c>
      <c r="K60" s="413">
        <v>0</v>
      </c>
      <c r="L60" s="432">
        <v>0</v>
      </c>
      <c r="M60" s="430">
        <v>0</v>
      </c>
      <c r="N60" s="413">
        <v>0</v>
      </c>
      <c r="O60" s="432">
        <v>0</v>
      </c>
      <c r="P60" s="430">
        <v>0</v>
      </c>
      <c r="Q60" s="413">
        <v>0</v>
      </c>
      <c r="R60" s="430">
        <v>0</v>
      </c>
      <c r="S60" s="430">
        <v>0</v>
      </c>
      <c r="T60" s="413">
        <v>0</v>
      </c>
      <c r="U60" s="432">
        <v>0</v>
      </c>
      <c r="V60" s="430">
        <v>0</v>
      </c>
      <c r="W60" s="413">
        <v>0</v>
      </c>
      <c r="X60" s="406">
        <v>0</v>
      </c>
      <c r="Y60" s="407">
        <v>1</v>
      </c>
      <c r="Z60" s="408">
        <v>1</v>
      </c>
    </row>
    <row r="61" spans="1:26" ht="13.5" thickBot="1" x14ac:dyDescent="0.25">
      <c r="A61" s="409" t="s">
        <v>62</v>
      </c>
      <c r="B61" s="393"/>
      <c r="C61" s="433">
        <f>SUM(C59:C60)</f>
        <v>16</v>
      </c>
      <c r="D61" s="433">
        <f>SUM(D59:D60)</f>
        <v>9</v>
      </c>
      <c r="E61" s="434">
        <f>C61+D61</f>
        <v>25</v>
      </c>
      <c r="F61" s="433">
        <f>SUM(F59:F60)</f>
        <v>1</v>
      </c>
      <c r="G61" s="434">
        <f>SUM(G59:G60)</f>
        <v>0</v>
      </c>
      <c r="H61" s="434">
        <f>F61+G61</f>
        <v>1</v>
      </c>
      <c r="I61" s="433">
        <f>SUM(I59:I60)</f>
        <v>0</v>
      </c>
      <c r="J61" s="434">
        <f>SUM(J59:J60)</f>
        <v>0</v>
      </c>
      <c r="K61" s="434">
        <f>I61+J61</f>
        <v>0</v>
      </c>
      <c r="L61" s="433">
        <f>SUM(L59:L60)</f>
        <v>0</v>
      </c>
      <c r="M61" s="434">
        <f>SUM(M59:M60)</f>
        <v>0</v>
      </c>
      <c r="N61" s="434">
        <f>L61+M61</f>
        <v>0</v>
      </c>
      <c r="O61" s="433">
        <f>SUM(O59:O60)</f>
        <v>1</v>
      </c>
      <c r="P61" s="434">
        <f>SUM(P59:P60)</f>
        <v>0</v>
      </c>
      <c r="Q61" s="434">
        <f>O61+P61</f>
        <v>1</v>
      </c>
      <c r="R61" s="433">
        <f>SUM(R59:R60)</f>
        <v>0</v>
      </c>
      <c r="S61" s="434">
        <f>SUM(S59:S60)</f>
        <v>0</v>
      </c>
      <c r="T61" s="434">
        <f>R61+S61</f>
        <v>0</v>
      </c>
      <c r="U61" s="433">
        <f>SUM(U59:U60)</f>
        <v>3</v>
      </c>
      <c r="V61" s="434">
        <f>SUM(V59:V60)</f>
        <v>0</v>
      </c>
      <c r="W61" s="435">
        <f>U61+V61</f>
        <v>3</v>
      </c>
      <c r="X61" s="392">
        <f>SUM(X59:X60)</f>
        <v>21</v>
      </c>
      <c r="Y61" s="418">
        <f>SUM(Y59:Y60)</f>
        <v>9</v>
      </c>
      <c r="Z61" s="435">
        <f>X61+Y61</f>
        <v>30</v>
      </c>
    </row>
    <row r="62" spans="1:26" x14ac:dyDescent="0.2">
      <c r="E62" s="413" t="s">
        <v>330</v>
      </c>
      <c r="H62" s="403" t="s">
        <v>330</v>
      </c>
      <c r="K62" s="413" t="s">
        <v>330</v>
      </c>
      <c r="N62" s="406" t="s">
        <v>330</v>
      </c>
      <c r="Q62" s="413" t="s">
        <v>330</v>
      </c>
      <c r="T62" s="406" t="s">
        <v>330</v>
      </c>
      <c r="W62" s="413" t="s">
        <v>330</v>
      </c>
    </row>
    <row r="63" spans="1:26" x14ac:dyDescent="0.2">
      <c r="A63" s="406" t="s">
        <v>63</v>
      </c>
      <c r="B63" s="412">
        <v>1805</v>
      </c>
      <c r="C63" s="401">
        <v>11</v>
      </c>
      <c r="D63" s="402">
        <v>27</v>
      </c>
      <c r="E63" s="403">
        <v>38</v>
      </c>
      <c r="F63" s="415">
        <v>2</v>
      </c>
      <c r="G63" s="415">
        <v>0</v>
      </c>
      <c r="H63" s="403">
        <v>2</v>
      </c>
      <c r="I63" s="401">
        <v>1</v>
      </c>
      <c r="J63" s="402">
        <v>0</v>
      </c>
      <c r="K63" s="403">
        <v>1</v>
      </c>
      <c r="L63" s="399">
        <v>2</v>
      </c>
      <c r="M63" s="406">
        <v>2</v>
      </c>
      <c r="N63" s="422">
        <v>4</v>
      </c>
      <c r="O63" s="401">
        <v>0</v>
      </c>
      <c r="P63" s="402">
        <v>2</v>
      </c>
      <c r="Q63" s="403">
        <v>2</v>
      </c>
      <c r="R63" s="415">
        <v>0</v>
      </c>
      <c r="S63" s="415">
        <v>0</v>
      </c>
      <c r="T63" s="422">
        <v>0</v>
      </c>
      <c r="U63" s="401">
        <v>1</v>
      </c>
      <c r="V63" s="402">
        <v>5</v>
      </c>
      <c r="W63" s="403">
        <v>6</v>
      </c>
      <c r="X63" s="406">
        <v>17</v>
      </c>
      <c r="Y63" s="407">
        <v>36</v>
      </c>
      <c r="Z63" s="408">
        <v>53</v>
      </c>
    </row>
    <row r="64" spans="1:26" ht="12.75" customHeight="1" x14ac:dyDescent="0.2">
      <c r="A64" s="406" t="s">
        <v>337</v>
      </c>
      <c r="B64" s="412" t="s">
        <v>338</v>
      </c>
      <c r="C64" s="399">
        <v>28</v>
      </c>
      <c r="D64" s="404">
        <v>29</v>
      </c>
      <c r="E64" s="403">
        <v>57</v>
      </c>
      <c r="F64" s="406">
        <v>2</v>
      </c>
      <c r="G64" s="406">
        <v>0</v>
      </c>
      <c r="H64" s="403">
        <v>2</v>
      </c>
      <c r="I64" s="399">
        <v>0</v>
      </c>
      <c r="J64" s="404">
        <v>0</v>
      </c>
      <c r="K64" s="403">
        <v>0</v>
      </c>
      <c r="L64" s="399">
        <v>0</v>
      </c>
      <c r="M64" s="406">
        <v>2</v>
      </c>
      <c r="N64" s="422">
        <v>2</v>
      </c>
      <c r="O64" s="399">
        <v>0</v>
      </c>
      <c r="P64" s="404">
        <v>0</v>
      </c>
      <c r="Q64" s="403">
        <v>0</v>
      </c>
      <c r="R64" s="406">
        <v>0</v>
      </c>
      <c r="S64" s="406">
        <v>0</v>
      </c>
      <c r="T64" s="422">
        <v>0</v>
      </c>
      <c r="U64" s="399">
        <v>0</v>
      </c>
      <c r="V64" s="404">
        <v>3</v>
      </c>
      <c r="W64" s="403">
        <v>3</v>
      </c>
      <c r="X64" s="406">
        <v>30</v>
      </c>
      <c r="Y64" s="407">
        <v>34</v>
      </c>
      <c r="Z64" s="408">
        <v>64</v>
      </c>
    </row>
    <row r="65" spans="1:26" ht="13.5" thickBot="1" x14ac:dyDescent="0.25">
      <c r="A65" s="406" t="s">
        <v>66</v>
      </c>
      <c r="B65" s="412">
        <v>1835</v>
      </c>
      <c r="C65" s="401">
        <v>1</v>
      </c>
      <c r="D65" s="402">
        <v>3</v>
      </c>
      <c r="E65" s="403">
        <v>4</v>
      </c>
      <c r="F65" s="415">
        <v>0</v>
      </c>
      <c r="G65" s="415">
        <v>0</v>
      </c>
      <c r="H65" s="403">
        <v>0</v>
      </c>
      <c r="I65" s="401">
        <v>0</v>
      </c>
      <c r="J65" s="402">
        <v>0</v>
      </c>
      <c r="K65" s="403">
        <v>0</v>
      </c>
      <c r="L65" s="399">
        <v>0</v>
      </c>
      <c r="M65" s="406">
        <v>0</v>
      </c>
      <c r="N65" s="422">
        <v>0</v>
      </c>
      <c r="O65" s="401">
        <v>0</v>
      </c>
      <c r="P65" s="402">
        <v>0</v>
      </c>
      <c r="Q65" s="403">
        <v>0</v>
      </c>
      <c r="R65" s="415">
        <v>0</v>
      </c>
      <c r="S65" s="415">
        <v>0</v>
      </c>
      <c r="T65" s="422">
        <v>0</v>
      </c>
      <c r="U65" s="401">
        <v>1</v>
      </c>
      <c r="V65" s="402">
        <v>0</v>
      </c>
      <c r="W65" s="403">
        <v>1</v>
      </c>
      <c r="X65" s="406">
        <v>2</v>
      </c>
      <c r="Y65" s="407">
        <v>3</v>
      </c>
      <c r="Z65" s="408">
        <v>5</v>
      </c>
    </row>
    <row r="66" spans="1:26" ht="13.5" thickBot="1" x14ac:dyDescent="0.25">
      <c r="A66" s="409" t="s">
        <v>68</v>
      </c>
      <c r="B66" s="393"/>
      <c r="C66" s="409">
        <f>SUM(C63:C65)</f>
        <v>40</v>
      </c>
      <c r="D66" s="409">
        <f>SUM(D63:D65)</f>
        <v>59</v>
      </c>
      <c r="E66" s="410">
        <f>C66+D66</f>
        <v>99</v>
      </c>
      <c r="F66" s="409">
        <f>SUM(F63:F65)</f>
        <v>4</v>
      </c>
      <c r="G66" s="392">
        <f>SUM(G63:G65)</f>
        <v>0</v>
      </c>
      <c r="H66" s="392">
        <f>F66+G66</f>
        <v>4</v>
      </c>
      <c r="I66" s="409">
        <f>SUM(I63:I65)</f>
        <v>1</v>
      </c>
      <c r="J66" s="392">
        <f>SUM(J63:J65)</f>
        <v>0</v>
      </c>
      <c r="K66" s="410">
        <f>I66+J66</f>
        <v>1</v>
      </c>
      <c r="L66" s="409">
        <f>SUM(L63:L65)</f>
        <v>2</v>
      </c>
      <c r="M66" s="392">
        <f>SUM(M63:M65)</f>
        <v>4</v>
      </c>
      <c r="N66" s="410">
        <f>L66+M66</f>
        <v>6</v>
      </c>
      <c r="O66" s="409">
        <f>SUM(O63:O65)</f>
        <v>0</v>
      </c>
      <c r="P66" s="392">
        <f>SUM(P63:P65)</f>
        <v>2</v>
      </c>
      <c r="Q66" s="410">
        <f>O66+P66</f>
        <v>2</v>
      </c>
      <c r="R66" s="392">
        <f>SUM(R63:R65)</f>
        <v>0</v>
      </c>
      <c r="S66" s="392">
        <f>SUM(S63:S65)</f>
        <v>0</v>
      </c>
      <c r="T66" s="410">
        <f>R66+S66</f>
        <v>0</v>
      </c>
      <c r="U66" s="409">
        <f>SUM(U63:U65)</f>
        <v>2</v>
      </c>
      <c r="V66" s="392">
        <f>SUM(V63:V65)</f>
        <v>8</v>
      </c>
      <c r="W66" s="410">
        <f>U66+V66</f>
        <v>10</v>
      </c>
      <c r="X66" s="392">
        <f>SUM(X63:X65)</f>
        <v>49</v>
      </c>
      <c r="Y66" s="418">
        <f>SUM(Y63:Y65)</f>
        <v>73</v>
      </c>
      <c r="Z66" s="411">
        <f>X66+Y66</f>
        <v>122</v>
      </c>
    </row>
    <row r="67" spans="1:26" x14ac:dyDescent="0.2">
      <c r="E67" s="413" t="s">
        <v>330</v>
      </c>
      <c r="H67" s="403" t="s">
        <v>330</v>
      </c>
      <c r="K67" s="413" t="s">
        <v>330</v>
      </c>
      <c r="N67" s="406" t="s">
        <v>330</v>
      </c>
      <c r="Q67" s="413" t="s">
        <v>330</v>
      </c>
      <c r="T67" s="406" t="s">
        <v>330</v>
      </c>
      <c r="W67" s="413" t="s">
        <v>330</v>
      </c>
    </row>
    <row r="68" spans="1:26" x14ac:dyDescent="0.2">
      <c r="A68" s="406" t="s">
        <v>69</v>
      </c>
      <c r="B68" s="412">
        <v>1955</v>
      </c>
      <c r="C68" s="401">
        <v>0</v>
      </c>
      <c r="D68" s="402">
        <v>0</v>
      </c>
      <c r="E68" s="403">
        <v>0</v>
      </c>
      <c r="F68" s="415">
        <v>0</v>
      </c>
      <c r="G68" s="415">
        <v>0</v>
      </c>
      <c r="H68" s="403">
        <v>0</v>
      </c>
      <c r="I68" s="401">
        <v>0</v>
      </c>
      <c r="J68" s="402">
        <v>0</v>
      </c>
      <c r="K68" s="403">
        <v>0</v>
      </c>
      <c r="L68" s="399">
        <v>0</v>
      </c>
      <c r="M68" s="406">
        <v>0</v>
      </c>
      <c r="N68" s="422">
        <v>0</v>
      </c>
      <c r="O68" s="401">
        <v>0</v>
      </c>
      <c r="P68" s="402">
        <v>0</v>
      </c>
      <c r="Q68" s="403">
        <v>0</v>
      </c>
      <c r="R68" s="415">
        <v>0</v>
      </c>
      <c r="S68" s="415">
        <v>0</v>
      </c>
      <c r="T68" s="422">
        <v>0</v>
      </c>
      <c r="U68" s="401">
        <v>0</v>
      </c>
      <c r="V68" s="402">
        <v>0</v>
      </c>
      <c r="W68" s="403">
        <v>0</v>
      </c>
      <c r="X68" s="406">
        <f t="shared" ref="X68:X80" si="9">C68+F68+I68+L68+O68+R68+U68</f>
        <v>0</v>
      </c>
      <c r="Y68" s="407">
        <f t="shared" ref="Y68:Y80" si="10">D68+G68+J68+M68+P68+S68+V68</f>
        <v>0</v>
      </c>
      <c r="Z68" s="408">
        <f t="shared" ref="Z68:Z80" si="11">X68+Y68</f>
        <v>0</v>
      </c>
    </row>
    <row r="69" spans="1:26" ht="13.5" customHeight="1" x14ac:dyDescent="0.2">
      <c r="A69" s="404" t="s">
        <v>70</v>
      </c>
      <c r="B69" s="412">
        <v>1980</v>
      </c>
      <c r="C69" s="401">
        <v>19</v>
      </c>
      <c r="D69" s="402">
        <v>3</v>
      </c>
      <c r="E69" s="403">
        <v>22</v>
      </c>
      <c r="F69" s="415">
        <v>2</v>
      </c>
      <c r="G69" s="415">
        <v>0</v>
      </c>
      <c r="H69" s="403">
        <v>2</v>
      </c>
      <c r="I69" s="401">
        <v>0</v>
      </c>
      <c r="J69" s="402">
        <v>0</v>
      </c>
      <c r="K69" s="403">
        <v>0</v>
      </c>
      <c r="L69" s="399">
        <v>0</v>
      </c>
      <c r="M69" s="406">
        <v>0</v>
      </c>
      <c r="N69" s="422">
        <v>0</v>
      </c>
      <c r="O69" s="401">
        <v>0</v>
      </c>
      <c r="P69" s="402">
        <v>0</v>
      </c>
      <c r="Q69" s="403">
        <v>0</v>
      </c>
      <c r="R69" s="415">
        <v>0</v>
      </c>
      <c r="S69" s="415">
        <v>0</v>
      </c>
      <c r="T69" s="422">
        <v>0</v>
      </c>
      <c r="U69" s="401">
        <v>0</v>
      </c>
      <c r="V69" s="402">
        <v>0</v>
      </c>
      <c r="W69" s="403">
        <v>0</v>
      </c>
      <c r="X69" s="406">
        <v>21</v>
      </c>
      <c r="Y69" s="407">
        <v>3</v>
      </c>
      <c r="Z69" s="408">
        <v>24</v>
      </c>
    </row>
    <row r="70" spans="1:26" x14ac:dyDescent="0.2">
      <c r="A70" s="404" t="s">
        <v>293</v>
      </c>
      <c r="B70" s="412">
        <v>1985</v>
      </c>
      <c r="C70" s="401">
        <v>0</v>
      </c>
      <c r="D70" s="402">
        <v>0</v>
      </c>
      <c r="E70" s="403">
        <v>0</v>
      </c>
      <c r="F70" s="415">
        <v>0</v>
      </c>
      <c r="G70" s="415">
        <v>0</v>
      </c>
      <c r="H70" s="403">
        <v>0</v>
      </c>
      <c r="I70" s="401">
        <v>0</v>
      </c>
      <c r="J70" s="402">
        <v>0</v>
      </c>
      <c r="K70" s="403">
        <v>0</v>
      </c>
      <c r="L70" s="399">
        <v>0</v>
      </c>
      <c r="M70" s="406">
        <v>0</v>
      </c>
      <c r="N70" s="422">
        <v>0</v>
      </c>
      <c r="O70" s="401">
        <v>0</v>
      </c>
      <c r="P70" s="402">
        <v>0</v>
      </c>
      <c r="Q70" s="403">
        <v>0</v>
      </c>
      <c r="R70" s="415">
        <v>0</v>
      </c>
      <c r="S70" s="415">
        <v>0</v>
      </c>
      <c r="T70" s="422">
        <v>0</v>
      </c>
      <c r="U70" s="401">
        <v>0</v>
      </c>
      <c r="V70" s="402">
        <v>0</v>
      </c>
      <c r="W70" s="403">
        <v>0</v>
      </c>
      <c r="X70" s="406">
        <f t="shared" si="9"/>
        <v>0</v>
      </c>
      <c r="Y70" s="407">
        <f t="shared" si="10"/>
        <v>0</v>
      </c>
      <c r="Z70" s="408">
        <f t="shared" si="11"/>
        <v>0</v>
      </c>
    </row>
    <row r="71" spans="1:26" x14ac:dyDescent="0.2">
      <c r="A71" s="404" t="s">
        <v>339</v>
      </c>
      <c r="B71" s="412" t="s">
        <v>340</v>
      </c>
      <c r="C71" s="399">
        <v>11</v>
      </c>
      <c r="D71" s="404">
        <v>1</v>
      </c>
      <c r="E71" s="403">
        <v>12</v>
      </c>
      <c r="F71" s="406">
        <v>0</v>
      </c>
      <c r="G71" s="406">
        <v>0</v>
      </c>
      <c r="H71" s="403">
        <v>0</v>
      </c>
      <c r="I71" s="399">
        <v>0</v>
      </c>
      <c r="J71" s="404">
        <v>0</v>
      </c>
      <c r="K71" s="403">
        <v>0</v>
      </c>
      <c r="L71" s="399">
        <v>0</v>
      </c>
      <c r="M71" s="406">
        <v>0</v>
      </c>
      <c r="N71" s="422">
        <v>0</v>
      </c>
      <c r="O71" s="399">
        <v>0</v>
      </c>
      <c r="P71" s="404">
        <v>0</v>
      </c>
      <c r="Q71" s="403">
        <v>0</v>
      </c>
      <c r="R71" s="406">
        <v>0</v>
      </c>
      <c r="S71" s="406">
        <v>0</v>
      </c>
      <c r="T71" s="422">
        <v>0</v>
      </c>
      <c r="U71" s="399">
        <v>0</v>
      </c>
      <c r="V71" s="404">
        <v>0</v>
      </c>
      <c r="W71" s="403">
        <v>0</v>
      </c>
      <c r="X71" s="406">
        <v>11</v>
      </c>
      <c r="Y71" s="407">
        <v>1</v>
      </c>
      <c r="Z71" s="408">
        <v>12</v>
      </c>
    </row>
    <row r="72" spans="1:26" x14ac:dyDescent="0.2">
      <c r="A72" s="404" t="s">
        <v>72</v>
      </c>
      <c r="B72" s="412">
        <v>2010</v>
      </c>
      <c r="C72" s="401">
        <v>11</v>
      </c>
      <c r="D72" s="402">
        <v>3</v>
      </c>
      <c r="E72" s="403">
        <v>14</v>
      </c>
      <c r="F72" s="415">
        <v>0</v>
      </c>
      <c r="G72" s="415">
        <v>0</v>
      </c>
      <c r="H72" s="403">
        <v>0</v>
      </c>
      <c r="I72" s="401">
        <v>0</v>
      </c>
      <c r="J72" s="402">
        <v>0</v>
      </c>
      <c r="K72" s="403">
        <v>0</v>
      </c>
      <c r="L72" s="399">
        <v>0</v>
      </c>
      <c r="M72" s="406">
        <v>0</v>
      </c>
      <c r="N72" s="422">
        <v>0</v>
      </c>
      <c r="O72" s="401">
        <v>0</v>
      </c>
      <c r="P72" s="402">
        <v>0</v>
      </c>
      <c r="Q72" s="403">
        <v>0</v>
      </c>
      <c r="R72" s="415">
        <v>0</v>
      </c>
      <c r="S72" s="415">
        <v>0</v>
      </c>
      <c r="T72" s="422">
        <v>0</v>
      </c>
      <c r="U72" s="401">
        <v>2</v>
      </c>
      <c r="V72" s="402">
        <v>0</v>
      </c>
      <c r="W72" s="403">
        <v>2</v>
      </c>
      <c r="X72" s="406">
        <v>13</v>
      </c>
      <c r="Y72" s="407">
        <v>3</v>
      </c>
      <c r="Z72" s="408">
        <v>16</v>
      </c>
    </row>
    <row r="73" spans="1:26" x14ac:dyDescent="0.2">
      <c r="A73" s="404" t="s">
        <v>296</v>
      </c>
      <c r="B73" s="412">
        <v>2015</v>
      </c>
      <c r="C73" s="401">
        <v>0</v>
      </c>
      <c r="D73" s="402">
        <v>1</v>
      </c>
      <c r="E73" s="403">
        <v>1</v>
      </c>
      <c r="F73" s="415">
        <v>0</v>
      </c>
      <c r="G73" s="415">
        <v>0</v>
      </c>
      <c r="H73" s="403">
        <v>0</v>
      </c>
      <c r="I73" s="401">
        <v>0</v>
      </c>
      <c r="J73" s="402">
        <v>0</v>
      </c>
      <c r="K73" s="403">
        <v>0</v>
      </c>
      <c r="L73" s="399">
        <v>0</v>
      </c>
      <c r="M73" s="406">
        <v>0</v>
      </c>
      <c r="N73" s="422">
        <v>0</v>
      </c>
      <c r="O73" s="401">
        <v>0</v>
      </c>
      <c r="P73" s="402">
        <v>0</v>
      </c>
      <c r="Q73" s="403">
        <v>0</v>
      </c>
      <c r="R73" s="415">
        <v>0</v>
      </c>
      <c r="S73" s="415">
        <v>0</v>
      </c>
      <c r="T73" s="422">
        <v>0</v>
      </c>
      <c r="U73" s="401">
        <v>0</v>
      </c>
      <c r="V73" s="402">
        <v>0</v>
      </c>
      <c r="W73" s="403">
        <v>0</v>
      </c>
      <c r="X73" s="406">
        <v>0</v>
      </c>
      <c r="Y73" s="407">
        <v>1</v>
      </c>
      <c r="Z73" s="408">
        <v>1</v>
      </c>
    </row>
    <row r="74" spans="1:26" x14ac:dyDescent="0.2">
      <c r="A74" s="404" t="s">
        <v>297</v>
      </c>
      <c r="B74" s="412">
        <v>2020</v>
      </c>
      <c r="C74" s="401">
        <v>0</v>
      </c>
      <c r="D74" s="402">
        <v>0</v>
      </c>
      <c r="E74" s="403">
        <v>0</v>
      </c>
      <c r="F74" s="415">
        <v>0</v>
      </c>
      <c r="G74" s="415">
        <v>0</v>
      </c>
      <c r="H74" s="403">
        <v>0</v>
      </c>
      <c r="I74" s="401">
        <v>0</v>
      </c>
      <c r="J74" s="402">
        <v>0</v>
      </c>
      <c r="K74" s="403">
        <v>0</v>
      </c>
      <c r="L74" s="399">
        <v>0</v>
      </c>
      <c r="M74" s="406">
        <v>0</v>
      </c>
      <c r="N74" s="422">
        <v>0</v>
      </c>
      <c r="O74" s="401">
        <v>0</v>
      </c>
      <c r="P74" s="402">
        <v>0</v>
      </c>
      <c r="Q74" s="403">
        <v>0</v>
      </c>
      <c r="R74" s="415">
        <v>0</v>
      </c>
      <c r="S74" s="415">
        <v>0</v>
      </c>
      <c r="T74" s="422">
        <v>0</v>
      </c>
      <c r="U74" s="401">
        <v>0</v>
      </c>
      <c r="V74" s="402">
        <v>0</v>
      </c>
      <c r="W74" s="403">
        <v>0</v>
      </c>
      <c r="X74" s="406">
        <f t="shared" si="9"/>
        <v>0</v>
      </c>
      <c r="Y74" s="407">
        <f t="shared" si="10"/>
        <v>0</v>
      </c>
      <c r="Z74" s="408">
        <f t="shared" si="11"/>
        <v>0</v>
      </c>
    </row>
    <row r="75" spans="1:26" x14ac:dyDescent="0.2">
      <c r="A75" s="404" t="s">
        <v>73</v>
      </c>
      <c r="B75" s="412">
        <v>2025</v>
      </c>
      <c r="C75" s="401">
        <v>1</v>
      </c>
      <c r="D75" s="402">
        <v>2</v>
      </c>
      <c r="E75" s="403">
        <v>3</v>
      </c>
      <c r="F75" s="415">
        <v>0</v>
      </c>
      <c r="G75" s="415">
        <v>0</v>
      </c>
      <c r="H75" s="403">
        <v>0</v>
      </c>
      <c r="I75" s="401">
        <v>0</v>
      </c>
      <c r="J75" s="402">
        <v>0</v>
      </c>
      <c r="K75" s="403">
        <v>0</v>
      </c>
      <c r="L75" s="399">
        <v>0</v>
      </c>
      <c r="M75" s="406">
        <v>0</v>
      </c>
      <c r="N75" s="422">
        <v>0</v>
      </c>
      <c r="O75" s="401">
        <v>0</v>
      </c>
      <c r="P75" s="402">
        <v>0</v>
      </c>
      <c r="Q75" s="403">
        <v>0</v>
      </c>
      <c r="R75" s="415">
        <v>0</v>
      </c>
      <c r="S75" s="415">
        <v>0</v>
      </c>
      <c r="T75" s="422">
        <v>0</v>
      </c>
      <c r="U75" s="401">
        <v>0</v>
      </c>
      <c r="V75" s="402">
        <v>0</v>
      </c>
      <c r="W75" s="403">
        <v>0</v>
      </c>
      <c r="X75" s="406">
        <v>1</v>
      </c>
      <c r="Y75" s="407">
        <v>2</v>
      </c>
      <c r="Z75" s="408">
        <v>3</v>
      </c>
    </row>
    <row r="76" spans="1:26" x14ac:dyDescent="0.2">
      <c r="A76" s="404" t="s">
        <v>74</v>
      </c>
      <c r="B76" s="412">
        <v>2040</v>
      </c>
      <c r="C76" s="401">
        <v>5</v>
      </c>
      <c r="D76" s="402">
        <v>7</v>
      </c>
      <c r="E76" s="403">
        <v>12</v>
      </c>
      <c r="F76" s="415">
        <v>0</v>
      </c>
      <c r="G76" s="415">
        <v>1</v>
      </c>
      <c r="H76" s="403">
        <v>1</v>
      </c>
      <c r="I76" s="401">
        <v>0</v>
      </c>
      <c r="J76" s="402">
        <v>0</v>
      </c>
      <c r="K76" s="403">
        <v>0</v>
      </c>
      <c r="L76" s="399">
        <v>2</v>
      </c>
      <c r="M76" s="406">
        <v>0</v>
      </c>
      <c r="N76" s="422">
        <v>2</v>
      </c>
      <c r="O76" s="401">
        <v>0</v>
      </c>
      <c r="P76" s="402">
        <v>1</v>
      </c>
      <c r="Q76" s="403">
        <v>1</v>
      </c>
      <c r="R76" s="415">
        <v>0</v>
      </c>
      <c r="S76" s="415">
        <v>0</v>
      </c>
      <c r="T76" s="422">
        <v>0</v>
      </c>
      <c r="U76" s="401">
        <v>1</v>
      </c>
      <c r="V76" s="402">
        <v>0</v>
      </c>
      <c r="W76" s="403">
        <v>1</v>
      </c>
      <c r="X76" s="406">
        <v>8</v>
      </c>
      <c r="Y76" s="407">
        <v>9</v>
      </c>
      <c r="Z76" s="408">
        <v>17</v>
      </c>
    </row>
    <row r="77" spans="1:26" x14ac:dyDescent="0.2">
      <c r="A77" s="404" t="s">
        <v>75</v>
      </c>
      <c r="B77" s="412">
        <v>2060</v>
      </c>
      <c r="C77" s="401">
        <v>0</v>
      </c>
      <c r="D77" s="402">
        <v>0</v>
      </c>
      <c r="E77" s="403">
        <v>0</v>
      </c>
      <c r="F77" s="415">
        <v>0</v>
      </c>
      <c r="G77" s="415">
        <v>0</v>
      </c>
      <c r="H77" s="403">
        <v>0</v>
      </c>
      <c r="I77" s="401">
        <v>0</v>
      </c>
      <c r="J77" s="402">
        <v>0</v>
      </c>
      <c r="K77" s="403">
        <v>0</v>
      </c>
      <c r="L77" s="399">
        <v>0</v>
      </c>
      <c r="M77" s="406">
        <v>0</v>
      </c>
      <c r="N77" s="422">
        <v>0</v>
      </c>
      <c r="O77" s="401">
        <v>0</v>
      </c>
      <c r="P77" s="402">
        <v>0</v>
      </c>
      <c r="Q77" s="403">
        <v>0</v>
      </c>
      <c r="R77" s="415">
        <v>0</v>
      </c>
      <c r="S77" s="415">
        <v>0</v>
      </c>
      <c r="T77" s="422">
        <v>0</v>
      </c>
      <c r="U77" s="401">
        <v>0</v>
      </c>
      <c r="V77" s="402">
        <v>0</v>
      </c>
      <c r="W77" s="403">
        <v>0</v>
      </c>
      <c r="X77" s="406">
        <f t="shared" si="9"/>
        <v>0</v>
      </c>
      <c r="Y77" s="407">
        <f t="shared" si="10"/>
        <v>0</v>
      </c>
      <c r="Z77" s="408">
        <f t="shared" si="11"/>
        <v>0</v>
      </c>
    </row>
    <row r="78" spans="1:26" x14ac:dyDescent="0.2">
      <c r="A78" s="404" t="s">
        <v>327</v>
      </c>
      <c r="B78" s="412">
        <v>2070</v>
      </c>
      <c r="C78" s="401">
        <v>0</v>
      </c>
      <c r="D78" s="402">
        <v>0</v>
      </c>
      <c r="E78" s="403">
        <v>0</v>
      </c>
      <c r="F78" s="415">
        <v>0</v>
      </c>
      <c r="G78" s="415">
        <v>0</v>
      </c>
      <c r="H78" s="403">
        <v>0</v>
      </c>
      <c r="I78" s="401">
        <v>0</v>
      </c>
      <c r="J78" s="402">
        <v>0</v>
      </c>
      <c r="K78" s="403">
        <v>0</v>
      </c>
      <c r="L78" s="399">
        <v>0</v>
      </c>
      <c r="M78" s="406">
        <v>0</v>
      </c>
      <c r="N78" s="422">
        <v>0</v>
      </c>
      <c r="O78" s="401">
        <v>0</v>
      </c>
      <c r="P78" s="402">
        <v>0</v>
      </c>
      <c r="Q78" s="403">
        <v>0</v>
      </c>
      <c r="R78" s="415">
        <v>0</v>
      </c>
      <c r="S78" s="415">
        <v>0</v>
      </c>
      <c r="T78" s="422">
        <v>0</v>
      </c>
      <c r="U78" s="401">
        <v>0</v>
      </c>
      <c r="V78" s="402">
        <v>0</v>
      </c>
      <c r="W78" s="403">
        <v>0</v>
      </c>
      <c r="X78" s="406">
        <f t="shared" si="9"/>
        <v>0</v>
      </c>
      <c r="Y78" s="407">
        <f t="shared" si="10"/>
        <v>0</v>
      </c>
      <c r="Z78" s="408">
        <f t="shared" si="11"/>
        <v>0</v>
      </c>
    </row>
    <row r="79" spans="1:26" x14ac:dyDescent="0.2">
      <c r="A79" s="404" t="s">
        <v>328</v>
      </c>
      <c r="B79" s="412">
        <v>2075</v>
      </c>
      <c r="C79" s="401">
        <v>0</v>
      </c>
      <c r="D79" s="402">
        <v>0</v>
      </c>
      <c r="E79" s="403">
        <v>0</v>
      </c>
      <c r="F79" s="415">
        <v>0</v>
      </c>
      <c r="G79" s="415">
        <v>0</v>
      </c>
      <c r="H79" s="403">
        <v>0</v>
      </c>
      <c r="I79" s="401">
        <v>0</v>
      </c>
      <c r="J79" s="402">
        <v>0</v>
      </c>
      <c r="K79" s="403">
        <v>0</v>
      </c>
      <c r="L79" s="399">
        <v>0</v>
      </c>
      <c r="M79" s="406">
        <v>0</v>
      </c>
      <c r="N79" s="422">
        <v>0</v>
      </c>
      <c r="O79" s="401">
        <v>0</v>
      </c>
      <c r="P79" s="402">
        <v>0</v>
      </c>
      <c r="Q79" s="403">
        <v>0</v>
      </c>
      <c r="R79" s="415">
        <v>0</v>
      </c>
      <c r="S79" s="415">
        <v>0</v>
      </c>
      <c r="T79" s="422">
        <v>0</v>
      </c>
      <c r="U79" s="401">
        <v>0</v>
      </c>
      <c r="V79" s="402">
        <v>0</v>
      </c>
      <c r="W79" s="403">
        <v>0</v>
      </c>
      <c r="X79" s="406">
        <f t="shared" si="9"/>
        <v>0</v>
      </c>
      <c r="Y79" s="407">
        <f t="shared" si="10"/>
        <v>0</v>
      </c>
      <c r="Z79" s="408">
        <f t="shared" si="11"/>
        <v>0</v>
      </c>
    </row>
    <row r="80" spans="1:26" x14ac:dyDescent="0.2">
      <c r="A80" s="404" t="s">
        <v>329</v>
      </c>
      <c r="B80" s="412">
        <v>2080</v>
      </c>
      <c r="C80" s="401">
        <v>0</v>
      </c>
      <c r="D80" s="402">
        <v>0</v>
      </c>
      <c r="E80" s="403">
        <v>0</v>
      </c>
      <c r="F80" s="415">
        <v>0</v>
      </c>
      <c r="G80" s="415">
        <v>0</v>
      </c>
      <c r="H80" s="403">
        <v>0</v>
      </c>
      <c r="I80" s="401">
        <v>0</v>
      </c>
      <c r="J80" s="402">
        <v>0</v>
      </c>
      <c r="K80" s="403">
        <v>0</v>
      </c>
      <c r="L80" s="399">
        <v>0</v>
      </c>
      <c r="M80" s="406">
        <v>0</v>
      </c>
      <c r="N80" s="422">
        <v>0</v>
      </c>
      <c r="O80" s="401">
        <v>0</v>
      </c>
      <c r="P80" s="402">
        <v>0</v>
      </c>
      <c r="Q80" s="403">
        <v>0</v>
      </c>
      <c r="R80" s="415">
        <v>0</v>
      </c>
      <c r="S80" s="415">
        <v>0</v>
      </c>
      <c r="T80" s="422">
        <v>0</v>
      </c>
      <c r="U80" s="401">
        <v>0</v>
      </c>
      <c r="V80" s="402">
        <v>0</v>
      </c>
      <c r="W80" s="403">
        <v>0</v>
      </c>
      <c r="X80" s="406">
        <f t="shared" si="9"/>
        <v>0</v>
      </c>
      <c r="Y80" s="407">
        <f t="shared" si="10"/>
        <v>0</v>
      </c>
      <c r="Z80" s="408">
        <f t="shared" si="11"/>
        <v>0</v>
      </c>
    </row>
    <row r="81" spans="1:26" x14ac:dyDescent="0.2">
      <c r="A81" s="404" t="s">
        <v>76</v>
      </c>
      <c r="B81" s="412">
        <v>2100</v>
      </c>
      <c r="C81" s="401">
        <v>27</v>
      </c>
      <c r="D81" s="402">
        <v>7</v>
      </c>
      <c r="E81" s="403">
        <v>34</v>
      </c>
      <c r="F81" s="415">
        <v>2</v>
      </c>
      <c r="G81" s="415">
        <v>0</v>
      </c>
      <c r="H81" s="403">
        <v>2</v>
      </c>
      <c r="I81" s="401">
        <v>0</v>
      </c>
      <c r="J81" s="402">
        <v>1</v>
      </c>
      <c r="K81" s="403">
        <v>1</v>
      </c>
      <c r="L81" s="399">
        <v>0</v>
      </c>
      <c r="M81" s="406">
        <v>1</v>
      </c>
      <c r="N81" s="422">
        <v>1</v>
      </c>
      <c r="O81" s="401">
        <v>4</v>
      </c>
      <c r="P81" s="402">
        <v>1</v>
      </c>
      <c r="Q81" s="403">
        <v>5</v>
      </c>
      <c r="R81" s="415">
        <v>0</v>
      </c>
      <c r="S81" s="415">
        <v>0</v>
      </c>
      <c r="T81" s="422">
        <v>0</v>
      </c>
      <c r="U81" s="401">
        <v>6</v>
      </c>
      <c r="V81" s="402">
        <v>1</v>
      </c>
      <c r="W81" s="403">
        <v>7</v>
      </c>
      <c r="X81" s="406">
        <v>39</v>
      </c>
      <c r="Y81" s="407">
        <v>11</v>
      </c>
      <c r="Z81" s="408">
        <v>50</v>
      </c>
    </row>
    <row r="82" spans="1:26" x14ac:dyDescent="0.2">
      <c r="A82" s="404" t="s">
        <v>298</v>
      </c>
      <c r="B82" s="412">
        <v>2110</v>
      </c>
      <c r="C82" s="401">
        <v>2</v>
      </c>
      <c r="D82" s="402">
        <v>0</v>
      </c>
      <c r="E82" s="403">
        <v>2</v>
      </c>
      <c r="F82" s="415">
        <v>0</v>
      </c>
      <c r="G82" s="415">
        <v>0</v>
      </c>
      <c r="H82" s="403">
        <v>0</v>
      </c>
      <c r="I82" s="401">
        <v>0</v>
      </c>
      <c r="J82" s="402">
        <v>0</v>
      </c>
      <c r="K82" s="403">
        <v>0</v>
      </c>
      <c r="L82" s="399">
        <v>0</v>
      </c>
      <c r="M82" s="406">
        <v>0</v>
      </c>
      <c r="N82" s="422">
        <v>0</v>
      </c>
      <c r="O82" s="401">
        <v>0</v>
      </c>
      <c r="P82" s="402">
        <v>0</v>
      </c>
      <c r="Q82" s="403">
        <v>0</v>
      </c>
      <c r="R82" s="415">
        <v>0</v>
      </c>
      <c r="S82" s="415">
        <v>0</v>
      </c>
      <c r="T82" s="422">
        <v>0</v>
      </c>
      <c r="U82" s="401">
        <v>0</v>
      </c>
      <c r="V82" s="402">
        <v>0</v>
      </c>
      <c r="W82" s="403">
        <v>0</v>
      </c>
      <c r="X82" s="406">
        <v>2</v>
      </c>
      <c r="Y82" s="407">
        <v>0</v>
      </c>
      <c r="Z82" s="408">
        <v>2</v>
      </c>
    </row>
    <row r="83" spans="1:26" x14ac:dyDescent="0.2">
      <c r="A83" s="404" t="s">
        <v>341</v>
      </c>
      <c r="B83" s="412" t="s">
        <v>342</v>
      </c>
      <c r="C83" s="399">
        <v>23</v>
      </c>
      <c r="D83" s="404">
        <v>3</v>
      </c>
      <c r="E83" s="403">
        <v>26</v>
      </c>
      <c r="F83" s="406">
        <v>0</v>
      </c>
      <c r="G83" s="406">
        <v>0</v>
      </c>
      <c r="H83" s="403">
        <v>0</v>
      </c>
      <c r="I83" s="399">
        <v>0</v>
      </c>
      <c r="J83" s="404">
        <v>0</v>
      </c>
      <c r="K83" s="403">
        <v>0</v>
      </c>
      <c r="L83" s="399">
        <v>0</v>
      </c>
      <c r="M83" s="406">
        <v>0</v>
      </c>
      <c r="N83" s="422">
        <v>0</v>
      </c>
      <c r="O83" s="399">
        <v>2</v>
      </c>
      <c r="P83" s="404">
        <v>1</v>
      </c>
      <c r="Q83" s="403">
        <v>3</v>
      </c>
      <c r="R83" s="406">
        <v>0</v>
      </c>
      <c r="S83" s="406">
        <v>0</v>
      </c>
      <c r="T83" s="422">
        <v>0</v>
      </c>
      <c r="U83" s="399">
        <v>4</v>
      </c>
      <c r="V83" s="404">
        <v>0</v>
      </c>
      <c r="W83" s="403">
        <v>4</v>
      </c>
      <c r="X83" s="406">
        <v>29</v>
      </c>
      <c r="Y83" s="407">
        <v>4</v>
      </c>
      <c r="Z83" s="408">
        <v>33</v>
      </c>
    </row>
    <row r="84" spans="1:26" ht="12.75" customHeight="1" x14ac:dyDescent="0.2">
      <c r="A84" s="404" t="s">
        <v>78</v>
      </c>
      <c r="B84" s="412">
        <v>2122</v>
      </c>
      <c r="C84" s="401">
        <v>1</v>
      </c>
      <c r="D84" s="402">
        <v>0</v>
      </c>
      <c r="E84" s="403">
        <v>1</v>
      </c>
      <c r="F84" s="415">
        <v>0</v>
      </c>
      <c r="G84" s="415">
        <v>0</v>
      </c>
      <c r="H84" s="403">
        <v>0</v>
      </c>
      <c r="I84" s="401">
        <v>0</v>
      </c>
      <c r="J84" s="402">
        <v>0</v>
      </c>
      <c r="K84" s="403">
        <v>0</v>
      </c>
      <c r="L84" s="399">
        <v>0</v>
      </c>
      <c r="M84" s="406">
        <v>0</v>
      </c>
      <c r="N84" s="422">
        <v>0</v>
      </c>
      <c r="O84" s="401">
        <v>0</v>
      </c>
      <c r="P84" s="402">
        <v>0</v>
      </c>
      <c r="Q84" s="403">
        <v>0</v>
      </c>
      <c r="R84" s="415">
        <v>0</v>
      </c>
      <c r="S84" s="415">
        <v>0</v>
      </c>
      <c r="T84" s="422">
        <v>0</v>
      </c>
      <c r="U84" s="401">
        <v>0</v>
      </c>
      <c r="V84" s="402">
        <v>0</v>
      </c>
      <c r="W84" s="403">
        <v>0</v>
      </c>
      <c r="X84" s="406">
        <v>1</v>
      </c>
      <c r="Y84" s="407">
        <v>0</v>
      </c>
      <c r="Z84" s="408">
        <v>1</v>
      </c>
    </row>
    <row r="85" spans="1:26" ht="13.5" thickBot="1" x14ac:dyDescent="0.25">
      <c r="A85" s="404" t="s">
        <v>79</v>
      </c>
      <c r="B85" s="412">
        <v>2130</v>
      </c>
      <c r="C85" s="401">
        <v>2</v>
      </c>
      <c r="D85" s="402">
        <v>0</v>
      </c>
      <c r="E85" s="403">
        <v>2</v>
      </c>
      <c r="F85" s="415">
        <v>0</v>
      </c>
      <c r="G85" s="415">
        <v>0</v>
      </c>
      <c r="H85" s="403">
        <v>0</v>
      </c>
      <c r="I85" s="401">
        <v>0</v>
      </c>
      <c r="J85" s="402">
        <v>0</v>
      </c>
      <c r="K85" s="403">
        <v>0</v>
      </c>
      <c r="L85" s="399">
        <v>0</v>
      </c>
      <c r="M85" s="406">
        <v>0</v>
      </c>
      <c r="N85" s="422">
        <v>0</v>
      </c>
      <c r="O85" s="401">
        <v>0</v>
      </c>
      <c r="P85" s="402">
        <v>0</v>
      </c>
      <c r="Q85" s="403">
        <v>0</v>
      </c>
      <c r="R85" s="415">
        <v>0</v>
      </c>
      <c r="S85" s="415">
        <v>0</v>
      </c>
      <c r="T85" s="422">
        <v>0</v>
      </c>
      <c r="U85" s="401">
        <v>0</v>
      </c>
      <c r="V85" s="402">
        <v>0</v>
      </c>
      <c r="W85" s="403">
        <v>0</v>
      </c>
      <c r="X85" s="406">
        <v>2</v>
      </c>
      <c r="Y85" s="407">
        <v>0</v>
      </c>
      <c r="Z85" s="408">
        <v>2</v>
      </c>
    </row>
    <row r="86" spans="1:26" ht="13.5" thickBot="1" x14ac:dyDescent="0.25">
      <c r="A86" s="409" t="s">
        <v>80</v>
      </c>
      <c r="B86" s="393"/>
      <c r="C86" s="409">
        <f>SUM(C68:C85)</f>
        <v>102</v>
      </c>
      <c r="D86" s="409">
        <f>SUM(D68:D85)</f>
        <v>27</v>
      </c>
      <c r="E86" s="410">
        <f>C86+D86</f>
        <v>129</v>
      </c>
      <c r="F86" s="392">
        <f>SUM(F68:F85)</f>
        <v>4</v>
      </c>
      <c r="G86" s="392">
        <f>SUM(G68:G85)</f>
        <v>1</v>
      </c>
      <c r="H86" s="392">
        <f>F86+G86</f>
        <v>5</v>
      </c>
      <c r="I86" s="409">
        <f>SUM(I68:I85)</f>
        <v>0</v>
      </c>
      <c r="J86" s="392">
        <f>SUM(J68:J85)</f>
        <v>1</v>
      </c>
      <c r="K86" s="410">
        <f>I86+J86</f>
        <v>1</v>
      </c>
      <c r="L86" s="392">
        <f>SUM(L68:L85)</f>
        <v>2</v>
      </c>
      <c r="M86" s="392">
        <f>SUM(M68:M85)</f>
        <v>1</v>
      </c>
      <c r="N86" s="392">
        <f>L86+M86</f>
        <v>3</v>
      </c>
      <c r="O86" s="409">
        <f>SUM(O68:O85)</f>
        <v>6</v>
      </c>
      <c r="P86" s="392">
        <f>SUM(P68:P85)</f>
        <v>3</v>
      </c>
      <c r="Q86" s="410">
        <f>O86+P86</f>
        <v>9</v>
      </c>
      <c r="R86" s="392">
        <f>SUM(R68:R85)</f>
        <v>0</v>
      </c>
      <c r="S86" s="392">
        <f>SUM(S68:S85)</f>
        <v>0</v>
      </c>
      <c r="T86" s="392">
        <f>R86+S86</f>
        <v>0</v>
      </c>
      <c r="U86" s="409">
        <f>SUM(U68:U85)</f>
        <v>13</v>
      </c>
      <c r="V86" s="392">
        <f>SUM(V68:V85)</f>
        <v>1</v>
      </c>
      <c r="W86" s="392">
        <f>U86+V86</f>
        <v>14</v>
      </c>
      <c r="X86" s="409">
        <f>SUM(X68:X85)</f>
        <v>127</v>
      </c>
      <c r="Y86" s="418">
        <f>SUM(Y68:Y85)</f>
        <v>34</v>
      </c>
      <c r="Z86" s="411">
        <f>X86+Y86</f>
        <v>161</v>
      </c>
    </row>
    <row r="87" spans="1:26" x14ac:dyDescent="0.2">
      <c r="E87" s="413" t="s">
        <v>330</v>
      </c>
      <c r="H87" s="403" t="s">
        <v>330</v>
      </c>
      <c r="K87" s="413" t="s">
        <v>330</v>
      </c>
      <c r="N87" s="406" t="s">
        <v>330</v>
      </c>
      <c r="Q87" s="413" t="s">
        <v>330</v>
      </c>
      <c r="T87" s="406" t="s">
        <v>330</v>
      </c>
      <c r="W87" s="413" t="s">
        <v>330</v>
      </c>
    </row>
    <row r="88" spans="1:26" x14ac:dyDescent="0.2">
      <c r="A88" s="406" t="s">
        <v>343</v>
      </c>
      <c r="C88" s="399">
        <f>SUM(C89:C102)</f>
        <v>92</v>
      </c>
      <c r="D88" s="404">
        <f>SUM(D89:D102)</f>
        <v>50</v>
      </c>
      <c r="E88" s="405">
        <f>C88+D88</f>
        <v>142</v>
      </c>
      <c r="F88" s="436">
        <f>SUM(F89:F102)</f>
        <v>9</v>
      </c>
      <c r="G88" s="437">
        <f>SUM(G89:G102)</f>
        <v>2</v>
      </c>
      <c r="H88" s="403">
        <f>F88+G88</f>
        <v>11</v>
      </c>
      <c r="I88" s="436">
        <f>SUM(I89:I102)</f>
        <v>0</v>
      </c>
      <c r="J88" s="437">
        <f>SUM(J89:J102)</f>
        <v>0</v>
      </c>
      <c r="K88" s="405">
        <f>I88+J88</f>
        <v>0</v>
      </c>
      <c r="L88" s="399">
        <f>SUM(L89:L102)</f>
        <v>0</v>
      </c>
      <c r="M88" s="404">
        <f>SUM(M89:M102)</f>
        <v>2</v>
      </c>
      <c r="N88" s="405">
        <f>L88+M88</f>
        <v>2</v>
      </c>
      <c r="O88" s="399">
        <f>SUM(O89:O102)</f>
        <v>2</v>
      </c>
      <c r="P88" s="404">
        <f>SUM(P89:P102)</f>
        <v>1</v>
      </c>
      <c r="Q88" s="405">
        <f>O88+P88</f>
        <v>3</v>
      </c>
      <c r="R88" s="399">
        <f>SUM(R89:R102)</f>
        <v>0</v>
      </c>
      <c r="S88" s="404">
        <f>SUM(S89:S102)</f>
        <v>0</v>
      </c>
      <c r="T88" s="405">
        <f>R88+S88</f>
        <v>0</v>
      </c>
      <c r="U88" s="399">
        <f>SUM(U89:U102)</f>
        <v>6</v>
      </c>
      <c r="V88" s="404">
        <f>SUM(V89:V102)</f>
        <v>3</v>
      </c>
      <c r="W88" s="405">
        <f>U88+V88</f>
        <v>9</v>
      </c>
      <c r="X88" s="399">
        <f>SUM(X89:X102)</f>
        <v>109</v>
      </c>
      <c r="Y88" s="438">
        <f>SUM(Y89:Y102)</f>
        <v>58</v>
      </c>
      <c r="Z88" s="408">
        <f>X88+Y88</f>
        <v>167</v>
      </c>
    </row>
    <row r="89" spans="1:26" x14ac:dyDescent="0.2">
      <c r="A89" s="406" t="s">
        <v>81</v>
      </c>
      <c r="B89" s="412">
        <v>2201</v>
      </c>
      <c r="C89" s="401">
        <v>13</v>
      </c>
      <c r="D89" s="402">
        <v>5</v>
      </c>
      <c r="E89" s="403">
        <v>18</v>
      </c>
      <c r="F89" s="415">
        <v>3</v>
      </c>
      <c r="G89" s="415">
        <v>2</v>
      </c>
      <c r="H89" s="403">
        <v>5</v>
      </c>
      <c r="I89" s="401">
        <v>0</v>
      </c>
      <c r="J89" s="402">
        <v>0</v>
      </c>
      <c r="K89" s="403">
        <v>0</v>
      </c>
      <c r="L89" s="399">
        <v>0</v>
      </c>
      <c r="M89" s="406">
        <v>0</v>
      </c>
      <c r="N89" s="422">
        <v>0</v>
      </c>
      <c r="O89" s="401">
        <v>0</v>
      </c>
      <c r="P89" s="402">
        <v>0</v>
      </c>
      <c r="Q89" s="403">
        <v>0</v>
      </c>
      <c r="R89" s="415">
        <v>0</v>
      </c>
      <c r="S89" s="415">
        <v>0</v>
      </c>
      <c r="T89" s="422">
        <v>0</v>
      </c>
      <c r="U89" s="401">
        <v>3</v>
      </c>
      <c r="V89" s="402">
        <v>0</v>
      </c>
      <c r="W89" s="403">
        <v>3</v>
      </c>
      <c r="X89" s="406">
        <v>19</v>
      </c>
      <c r="Y89" s="407">
        <v>7</v>
      </c>
      <c r="Z89" s="408">
        <v>26</v>
      </c>
    </row>
    <row r="90" spans="1:26" x14ac:dyDescent="0.2">
      <c r="A90" s="406" t="s">
        <v>82</v>
      </c>
      <c r="B90" s="412">
        <v>2202</v>
      </c>
      <c r="C90" s="401">
        <v>24</v>
      </c>
      <c r="D90" s="402">
        <v>20</v>
      </c>
      <c r="E90" s="403">
        <v>44</v>
      </c>
      <c r="F90" s="415">
        <v>2</v>
      </c>
      <c r="G90" s="415">
        <v>0</v>
      </c>
      <c r="H90" s="403">
        <v>2</v>
      </c>
      <c r="I90" s="401">
        <v>0</v>
      </c>
      <c r="J90" s="402">
        <v>0</v>
      </c>
      <c r="K90" s="403">
        <v>0</v>
      </c>
      <c r="L90" s="399">
        <v>0</v>
      </c>
      <c r="M90" s="406">
        <v>1</v>
      </c>
      <c r="N90" s="422">
        <v>1</v>
      </c>
      <c r="O90" s="401">
        <v>0</v>
      </c>
      <c r="P90" s="402">
        <v>1</v>
      </c>
      <c r="Q90" s="403">
        <v>1</v>
      </c>
      <c r="R90" s="415">
        <v>0</v>
      </c>
      <c r="S90" s="415">
        <v>0</v>
      </c>
      <c r="T90" s="422">
        <v>0</v>
      </c>
      <c r="U90" s="401">
        <v>1</v>
      </c>
      <c r="V90" s="402">
        <v>0</v>
      </c>
      <c r="W90" s="403">
        <v>1</v>
      </c>
      <c r="X90" s="406">
        <v>27</v>
      </c>
      <c r="Y90" s="407">
        <v>22</v>
      </c>
      <c r="Z90" s="408">
        <v>49</v>
      </c>
    </row>
    <row r="91" spans="1:26" x14ac:dyDescent="0.2">
      <c r="A91" s="406" t="s">
        <v>83</v>
      </c>
      <c r="B91" s="412" t="s">
        <v>344</v>
      </c>
      <c r="C91" s="399">
        <v>23</v>
      </c>
      <c r="D91" s="404">
        <v>10</v>
      </c>
      <c r="E91" s="403">
        <v>33</v>
      </c>
      <c r="F91" s="439">
        <v>4</v>
      </c>
      <c r="G91" s="439">
        <v>0</v>
      </c>
      <c r="H91" s="403">
        <v>4</v>
      </c>
      <c r="I91" s="399">
        <v>0</v>
      </c>
      <c r="J91" s="404">
        <v>0</v>
      </c>
      <c r="K91" s="403">
        <v>0</v>
      </c>
      <c r="L91" s="399">
        <v>0</v>
      </c>
      <c r="M91" s="406">
        <v>0</v>
      </c>
      <c r="N91" s="422">
        <v>0</v>
      </c>
      <c r="O91" s="399">
        <v>2</v>
      </c>
      <c r="P91" s="404">
        <v>0</v>
      </c>
      <c r="Q91" s="403">
        <v>2</v>
      </c>
      <c r="R91" s="406">
        <v>0</v>
      </c>
      <c r="S91" s="406">
        <v>0</v>
      </c>
      <c r="T91" s="422">
        <v>0</v>
      </c>
      <c r="U91" s="399">
        <v>2</v>
      </c>
      <c r="V91" s="404">
        <v>1</v>
      </c>
      <c r="W91" s="403">
        <v>3</v>
      </c>
      <c r="X91" s="406">
        <v>31</v>
      </c>
      <c r="Y91" s="407">
        <v>11</v>
      </c>
      <c r="Z91" s="408">
        <v>42</v>
      </c>
    </row>
    <row r="92" spans="1:26" x14ac:dyDescent="0.2">
      <c r="A92" s="406" t="s">
        <v>84</v>
      </c>
      <c r="B92" s="412">
        <v>2240</v>
      </c>
      <c r="C92" s="401">
        <v>5</v>
      </c>
      <c r="D92" s="402">
        <v>0</v>
      </c>
      <c r="E92" s="403">
        <v>5</v>
      </c>
      <c r="F92" s="415">
        <v>0</v>
      </c>
      <c r="G92" s="415">
        <v>0</v>
      </c>
      <c r="H92" s="403">
        <v>0</v>
      </c>
      <c r="I92" s="401">
        <v>0</v>
      </c>
      <c r="J92" s="402">
        <v>0</v>
      </c>
      <c r="K92" s="403">
        <v>0</v>
      </c>
      <c r="L92" s="399">
        <v>0</v>
      </c>
      <c r="M92" s="406">
        <v>0</v>
      </c>
      <c r="N92" s="422">
        <v>0</v>
      </c>
      <c r="O92" s="401">
        <v>0</v>
      </c>
      <c r="P92" s="402">
        <v>0</v>
      </c>
      <c r="Q92" s="403">
        <v>0</v>
      </c>
      <c r="R92" s="415">
        <v>0</v>
      </c>
      <c r="S92" s="415">
        <v>0</v>
      </c>
      <c r="T92" s="422">
        <v>0</v>
      </c>
      <c r="U92" s="401">
        <v>0</v>
      </c>
      <c r="V92" s="402">
        <v>0</v>
      </c>
      <c r="W92" s="403">
        <v>0</v>
      </c>
      <c r="X92" s="406">
        <v>5</v>
      </c>
      <c r="Y92" s="407">
        <v>0</v>
      </c>
      <c r="Z92" s="408">
        <v>5</v>
      </c>
    </row>
    <row r="93" spans="1:26" x14ac:dyDescent="0.2">
      <c r="A93" s="406" t="s">
        <v>85</v>
      </c>
      <c r="B93" s="412">
        <v>2245</v>
      </c>
      <c r="C93" s="401">
        <v>2</v>
      </c>
      <c r="D93" s="402">
        <v>1</v>
      </c>
      <c r="E93" s="403">
        <v>3</v>
      </c>
      <c r="F93" s="415">
        <v>0</v>
      </c>
      <c r="G93" s="415">
        <v>0</v>
      </c>
      <c r="H93" s="403">
        <v>0</v>
      </c>
      <c r="I93" s="401">
        <v>0</v>
      </c>
      <c r="J93" s="402">
        <v>0</v>
      </c>
      <c r="K93" s="403">
        <v>0</v>
      </c>
      <c r="L93" s="399">
        <v>0</v>
      </c>
      <c r="M93" s="406">
        <v>0</v>
      </c>
      <c r="N93" s="422">
        <v>0</v>
      </c>
      <c r="O93" s="401">
        <v>0</v>
      </c>
      <c r="P93" s="402">
        <v>0</v>
      </c>
      <c r="Q93" s="403">
        <v>0</v>
      </c>
      <c r="R93" s="415">
        <v>0</v>
      </c>
      <c r="S93" s="415">
        <v>0</v>
      </c>
      <c r="T93" s="422">
        <v>0</v>
      </c>
      <c r="U93" s="401">
        <v>0</v>
      </c>
      <c r="V93" s="402">
        <v>0</v>
      </c>
      <c r="W93" s="403">
        <v>0</v>
      </c>
      <c r="X93" s="406">
        <v>2</v>
      </c>
      <c r="Y93" s="407">
        <v>1</v>
      </c>
      <c r="Z93" s="408">
        <v>3</v>
      </c>
    </row>
    <row r="94" spans="1:26" x14ac:dyDescent="0.2">
      <c r="A94" s="406" t="s">
        <v>300</v>
      </c>
      <c r="B94" s="412">
        <v>2250</v>
      </c>
      <c r="C94" s="401">
        <v>0</v>
      </c>
      <c r="D94" s="402">
        <v>0</v>
      </c>
      <c r="E94" s="403">
        <v>0</v>
      </c>
      <c r="F94" s="415">
        <v>0</v>
      </c>
      <c r="G94" s="415">
        <v>0</v>
      </c>
      <c r="H94" s="403">
        <v>0</v>
      </c>
      <c r="I94" s="401">
        <v>0</v>
      </c>
      <c r="J94" s="402">
        <v>0</v>
      </c>
      <c r="K94" s="403">
        <v>0</v>
      </c>
      <c r="L94" s="399">
        <v>0</v>
      </c>
      <c r="M94" s="406">
        <v>0</v>
      </c>
      <c r="N94" s="422">
        <v>0</v>
      </c>
      <c r="O94" s="401">
        <v>0</v>
      </c>
      <c r="P94" s="402">
        <v>0</v>
      </c>
      <c r="Q94" s="403">
        <v>0</v>
      </c>
      <c r="R94" s="415">
        <v>0</v>
      </c>
      <c r="S94" s="415">
        <v>0</v>
      </c>
      <c r="T94" s="422">
        <v>0</v>
      </c>
      <c r="U94" s="401">
        <v>0</v>
      </c>
      <c r="V94" s="402">
        <v>0</v>
      </c>
      <c r="W94" s="403">
        <v>0</v>
      </c>
      <c r="X94" s="406">
        <f t="shared" ref="X94:X95" si="12">C94+F94+I94+L94+O94+R94+U94</f>
        <v>0</v>
      </c>
      <c r="Y94" s="407">
        <f t="shared" ref="Y94:Y95" si="13">D94+G94+J94+M94+P94+S94+V94</f>
        <v>0</v>
      </c>
      <c r="Z94" s="408">
        <f t="shared" ref="Z94:Z95" si="14">X94+Y94</f>
        <v>0</v>
      </c>
    </row>
    <row r="95" spans="1:26" x14ac:dyDescent="0.2">
      <c r="A95" s="406" t="s">
        <v>345</v>
      </c>
      <c r="B95" s="412">
        <v>2255</v>
      </c>
      <c r="C95" s="401">
        <v>0</v>
      </c>
      <c r="D95" s="402">
        <v>0</v>
      </c>
      <c r="E95" s="403">
        <v>0</v>
      </c>
      <c r="F95" s="415">
        <v>0</v>
      </c>
      <c r="G95" s="415">
        <v>0</v>
      </c>
      <c r="H95" s="403">
        <v>0</v>
      </c>
      <c r="I95" s="401">
        <v>0</v>
      </c>
      <c r="J95" s="402">
        <v>0</v>
      </c>
      <c r="K95" s="403">
        <v>0</v>
      </c>
      <c r="L95" s="399">
        <v>0</v>
      </c>
      <c r="M95" s="406">
        <v>0</v>
      </c>
      <c r="N95" s="422">
        <v>0</v>
      </c>
      <c r="O95" s="401">
        <v>0</v>
      </c>
      <c r="P95" s="402">
        <v>0</v>
      </c>
      <c r="Q95" s="403">
        <v>0</v>
      </c>
      <c r="R95" s="415">
        <v>0</v>
      </c>
      <c r="S95" s="415">
        <v>0</v>
      </c>
      <c r="T95" s="422">
        <v>0</v>
      </c>
      <c r="U95" s="401">
        <v>0</v>
      </c>
      <c r="V95" s="402">
        <v>0</v>
      </c>
      <c r="W95" s="403">
        <v>0</v>
      </c>
      <c r="X95" s="406">
        <f t="shared" si="12"/>
        <v>0</v>
      </c>
      <c r="Y95" s="407">
        <f t="shared" si="13"/>
        <v>0</v>
      </c>
      <c r="Z95" s="408">
        <f t="shared" si="14"/>
        <v>0</v>
      </c>
    </row>
    <row r="96" spans="1:26" x14ac:dyDescent="0.2">
      <c r="A96" s="406" t="s">
        <v>301</v>
      </c>
      <c r="B96" s="412">
        <v>2260</v>
      </c>
      <c r="C96" s="401">
        <v>0</v>
      </c>
      <c r="D96" s="402">
        <v>1</v>
      </c>
      <c r="E96" s="403">
        <v>1</v>
      </c>
      <c r="F96" s="415">
        <v>0</v>
      </c>
      <c r="G96" s="415">
        <v>0</v>
      </c>
      <c r="H96" s="403">
        <v>0</v>
      </c>
      <c r="I96" s="401">
        <v>0</v>
      </c>
      <c r="J96" s="402">
        <v>0</v>
      </c>
      <c r="K96" s="403">
        <v>0</v>
      </c>
      <c r="L96" s="399">
        <v>0</v>
      </c>
      <c r="M96" s="406">
        <v>0</v>
      </c>
      <c r="N96" s="422">
        <v>0</v>
      </c>
      <c r="O96" s="401">
        <v>0</v>
      </c>
      <c r="P96" s="402">
        <v>0</v>
      </c>
      <c r="Q96" s="403">
        <v>0</v>
      </c>
      <c r="R96" s="415">
        <v>0</v>
      </c>
      <c r="S96" s="415">
        <v>0</v>
      </c>
      <c r="T96" s="422">
        <v>0</v>
      </c>
      <c r="U96" s="401">
        <v>0</v>
      </c>
      <c r="V96" s="402">
        <v>0</v>
      </c>
      <c r="W96" s="403">
        <v>0</v>
      </c>
      <c r="X96" s="406">
        <v>0</v>
      </c>
      <c r="Y96" s="407">
        <v>1</v>
      </c>
      <c r="Z96" s="408">
        <v>1</v>
      </c>
    </row>
    <row r="97" spans="1:26" x14ac:dyDescent="0.2">
      <c r="A97" s="406" t="s">
        <v>86</v>
      </c>
      <c r="B97" s="412">
        <v>2265</v>
      </c>
      <c r="C97" s="401">
        <v>2</v>
      </c>
      <c r="D97" s="402">
        <v>2</v>
      </c>
      <c r="E97" s="403">
        <v>4</v>
      </c>
      <c r="F97" s="415">
        <v>0</v>
      </c>
      <c r="G97" s="415">
        <v>0</v>
      </c>
      <c r="H97" s="403">
        <v>0</v>
      </c>
      <c r="I97" s="401">
        <v>0</v>
      </c>
      <c r="J97" s="402">
        <v>0</v>
      </c>
      <c r="K97" s="403">
        <v>0</v>
      </c>
      <c r="L97" s="399">
        <v>0</v>
      </c>
      <c r="M97" s="406">
        <v>0</v>
      </c>
      <c r="N97" s="422">
        <v>0</v>
      </c>
      <c r="O97" s="401">
        <v>0</v>
      </c>
      <c r="P97" s="402">
        <v>0</v>
      </c>
      <c r="Q97" s="403">
        <v>0</v>
      </c>
      <c r="R97" s="415">
        <v>0</v>
      </c>
      <c r="S97" s="415">
        <v>0</v>
      </c>
      <c r="T97" s="422">
        <v>0</v>
      </c>
      <c r="U97" s="401">
        <v>0</v>
      </c>
      <c r="V97" s="402">
        <v>1</v>
      </c>
      <c r="W97" s="403">
        <v>1</v>
      </c>
      <c r="X97" s="406">
        <v>2</v>
      </c>
      <c r="Y97" s="407">
        <v>3</v>
      </c>
      <c r="Z97" s="408">
        <v>5</v>
      </c>
    </row>
    <row r="98" spans="1:26" x14ac:dyDescent="0.2">
      <c r="A98" s="406" t="s">
        <v>87</v>
      </c>
      <c r="B98" s="412">
        <v>2270</v>
      </c>
      <c r="C98" s="401">
        <v>3</v>
      </c>
      <c r="D98" s="402">
        <v>0</v>
      </c>
      <c r="E98" s="403">
        <v>3</v>
      </c>
      <c r="F98" s="415">
        <v>0</v>
      </c>
      <c r="G98" s="415">
        <v>0</v>
      </c>
      <c r="H98" s="403">
        <v>0</v>
      </c>
      <c r="I98" s="401">
        <v>0</v>
      </c>
      <c r="J98" s="402">
        <v>0</v>
      </c>
      <c r="K98" s="403">
        <v>0</v>
      </c>
      <c r="L98" s="399">
        <v>0</v>
      </c>
      <c r="M98" s="406">
        <v>1</v>
      </c>
      <c r="N98" s="422">
        <v>1</v>
      </c>
      <c r="O98" s="401">
        <v>0</v>
      </c>
      <c r="P98" s="402">
        <v>0</v>
      </c>
      <c r="Q98" s="403">
        <v>0</v>
      </c>
      <c r="R98" s="415">
        <v>0</v>
      </c>
      <c r="S98" s="415">
        <v>0</v>
      </c>
      <c r="T98" s="422">
        <v>0</v>
      </c>
      <c r="U98" s="401">
        <v>0</v>
      </c>
      <c r="V98" s="402">
        <v>1</v>
      </c>
      <c r="W98" s="403">
        <v>1</v>
      </c>
      <c r="X98" s="406">
        <v>3</v>
      </c>
      <c r="Y98" s="407">
        <v>2</v>
      </c>
      <c r="Z98" s="408">
        <v>5</v>
      </c>
    </row>
    <row r="99" spans="1:26" x14ac:dyDescent="0.2">
      <c r="A99" s="406" t="s">
        <v>88</v>
      </c>
      <c r="B99" s="412">
        <v>2272</v>
      </c>
      <c r="C99" s="401">
        <v>7</v>
      </c>
      <c r="D99" s="402">
        <v>5</v>
      </c>
      <c r="E99" s="403">
        <v>12</v>
      </c>
      <c r="F99" s="415">
        <v>0</v>
      </c>
      <c r="G99" s="415">
        <v>0</v>
      </c>
      <c r="H99" s="403">
        <v>0</v>
      </c>
      <c r="I99" s="401">
        <v>0</v>
      </c>
      <c r="J99" s="402">
        <v>0</v>
      </c>
      <c r="K99" s="403">
        <v>0</v>
      </c>
      <c r="L99" s="399">
        <v>0</v>
      </c>
      <c r="M99" s="406">
        <v>0</v>
      </c>
      <c r="N99" s="422">
        <v>0</v>
      </c>
      <c r="O99" s="401">
        <v>0</v>
      </c>
      <c r="P99" s="402">
        <v>0</v>
      </c>
      <c r="Q99" s="403">
        <v>0</v>
      </c>
      <c r="R99" s="415">
        <v>0</v>
      </c>
      <c r="S99" s="415">
        <v>0</v>
      </c>
      <c r="T99" s="422">
        <v>0</v>
      </c>
      <c r="U99" s="401">
        <v>0</v>
      </c>
      <c r="V99" s="402">
        <v>0</v>
      </c>
      <c r="W99" s="403">
        <v>0</v>
      </c>
      <c r="X99" s="406">
        <v>7</v>
      </c>
      <c r="Y99" s="407">
        <v>5</v>
      </c>
      <c r="Z99" s="408">
        <v>12</v>
      </c>
    </row>
    <row r="100" spans="1:26" x14ac:dyDescent="0.2">
      <c r="A100" s="406" t="s">
        <v>302</v>
      </c>
      <c r="B100" s="412" t="s">
        <v>346</v>
      </c>
      <c r="C100" s="399">
        <v>11</v>
      </c>
      <c r="D100" s="404">
        <v>5</v>
      </c>
      <c r="E100" s="403">
        <v>16</v>
      </c>
      <c r="F100" s="406">
        <v>0</v>
      </c>
      <c r="G100" s="406">
        <v>0</v>
      </c>
      <c r="H100" s="403">
        <v>0</v>
      </c>
      <c r="I100" s="399">
        <v>0</v>
      </c>
      <c r="J100" s="404">
        <v>0</v>
      </c>
      <c r="K100" s="403">
        <v>0</v>
      </c>
      <c r="L100" s="399">
        <v>0</v>
      </c>
      <c r="M100" s="406">
        <v>0</v>
      </c>
      <c r="N100" s="422">
        <v>0</v>
      </c>
      <c r="O100" s="399">
        <v>0</v>
      </c>
      <c r="P100" s="404">
        <v>0</v>
      </c>
      <c r="Q100" s="403">
        <v>0</v>
      </c>
      <c r="R100" s="406">
        <v>0</v>
      </c>
      <c r="S100" s="406">
        <v>0</v>
      </c>
      <c r="T100" s="422">
        <v>0</v>
      </c>
      <c r="U100" s="399">
        <v>0</v>
      </c>
      <c r="V100" s="404">
        <v>0</v>
      </c>
      <c r="W100" s="403">
        <v>0</v>
      </c>
      <c r="X100" s="406">
        <v>11</v>
      </c>
      <c r="Y100" s="407">
        <v>5</v>
      </c>
      <c r="Z100" s="408">
        <v>16</v>
      </c>
    </row>
    <row r="101" spans="1:26" x14ac:dyDescent="0.2">
      <c r="A101" s="406" t="s">
        <v>90</v>
      </c>
      <c r="B101" s="412">
        <v>2278</v>
      </c>
      <c r="C101" s="399">
        <v>1</v>
      </c>
      <c r="D101" s="404">
        <v>1</v>
      </c>
      <c r="E101" s="403">
        <v>2</v>
      </c>
      <c r="F101" s="406">
        <v>0</v>
      </c>
      <c r="G101" s="406">
        <v>0</v>
      </c>
      <c r="H101" s="403">
        <v>0</v>
      </c>
      <c r="I101" s="399">
        <v>0</v>
      </c>
      <c r="J101" s="404">
        <v>0</v>
      </c>
      <c r="K101" s="403">
        <v>0</v>
      </c>
      <c r="L101" s="399">
        <v>0</v>
      </c>
      <c r="M101" s="406">
        <v>0</v>
      </c>
      <c r="N101" s="422">
        <v>0</v>
      </c>
      <c r="O101" s="399">
        <v>0</v>
      </c>
      <c r="P101" s="404">
        <v>0</v>
      </c>
      <c r="Q101" s="403">
        <v>0</v>
      </c>
      <c r="R101" s="406">
        <v>0</v>
      </c>
      <c r="S101" s="406">
        <v>0</v>
      </c>
      <c r="T101" s="422">
        <v>0</v>
      </c>
      <c r="U101" s="399">
        <v>0</v>
      </c>
      <c r="V101" s="404">
        <v>0</v>
      </c>
      <c r="W101" s="403">
        <v>0</v>
      </c>
      <c r="X101" s="406">
        <v>1</v>
      </c>
      <c r="Y101" s="407">
        <v>1</v>
      </c>
      <c r="Z101" s="408">
        <v>2</v>
      </c>
    </row>
    <row r="102" spans="1:26" x14ac:dyDescent="0.2">
      <c r="A102" s="406" t="s">
        <v>91</v>
      </c>
      <c r="B102" s="412">
        <v>2279</v>
      </c>
      <c r="C102" s="399">
        <v>1</v>
      </c>
      <c r="D102" s="404">
        <v>0</v>
      </c>
      <c r="E102" s="403">
        <v>1</v>
      </c>
      <c r="F102" s="406">
        <v>0</v>
      </c>
      <c r="G102" s="406">
        <v>0</v>
      </c>
      <c r="H102" s="403">
        <v>0</v>
      </c>
      <c r="I102" s="399">
        <v>0</v>
      </c>
      <c r="J102" s="404">
        <v>0</v>
      </c>
      <c r="K102" s="403">
        <v>0</v>
      </c>
      <c r="L102" s="399">
        <v>0</v>
      </c>
      <c r="M102" s="406">
        <v>0</v>
      </c>
      <c r="N102" s="422">
        <v>0</v>
      </c>
      <c r="O102" s="399">
        <v>0</v>
      </c>
      <c r="P102" s="404">
        <v>0</v>
      </c>
      <c r="Q102" s="403">
        <v>0</v>
      </c>
      <c r="R102" s="406">
        <v>0</v>
      </c>
      <c r="S102" s="406">
        <v>0</v>
      </c>
      <c r="T102" s="422">
        <v>0</v>
      </c>
      <c r="U102" s="399">
        <v>0</v>
      </c>
      <c r="V102" s="404">
        <v>0</v>
      </c>
      <c r="W102" s="403">
        <v>0</v>
      </c>
      <c r="X102" s="406">
        <v>1</v>
      </c>
      <c r="Y102" s="407">
        <v>0</v>
      </c>
      <c r="Z102" s="408">
        <v>1</v>
      </c>
    </row>
    <row r="103" spans="1:26" x14ac:dyDescent="0.2">
      <c r="A103" s="406" t="s">
        <v>303</v>
      </c>
      <c r="C103" s="436">
        <f>SUM(C104:C117)</f>
        <v>91</v>
      </c>
      <c r="D103" s="436">
        <f>SUM(D104:D117)</f>
        <v>40</v>
      </c>
      <c r="E103" s="403">
        <f>C103+D103</f>
        <v>131</v>
      </c>
      <c r="F103" s="439">
        <f>SUM(F104:F117)</f>
        <v>11</v>
      </c>
      <c r="G103" s="439">
        <f>SUM(G104:G117)</f>
        <v>8</v>
      </c>
      <c r="H103" s="403">
        <f>F103+G103</f>
        <v>19</v>
      </c>
      <c r="I103" s="399">
        <f>SUM(I104:I117)</f>
        <v>0</v>
      </c>
      <c r="J103" s="404">
        <f>SUM(J104:J117)</f>
        <v>0</v>
      </c>
      <c r="K103" s="403">
        <f>I103+J103</f>
        <v>0</v>
      </c>
      <c r="L103" s="399">
        <f>SUM(L104:L117)</f>
        <v>0</v>
      </c>
      <c r="M103" s="406">
        <f>SUM(M104:M117)</f>
        <v>1</v>
      </c>
      <c r="N103" s="422">
        <f>L103+M103</f>
        <v>1</v>
      </c>
      <c r="O103" s="401">
        <f>SUM(O104:O117)</f>
        <v>1</v>
      </c>
      <c r="P103" s="402">
        <f>SUM(P104:P117)</f>
        <v>1</v>
      </c>
      <c r="Q103" s="403">
        <f>O103+P103</f>
        <v>2</v>
      </c>
      <c r="R103" s="406">
        <f>SUM(R104:R117)</f>
        <v>0</v>
      </c>
      <c r="S103" s="406">
        <f>SUM(S104:S117)</f>
        <v>0</v>
      </c>
      <c r="T103" s="422">
        <f>R103+S103</f>
        <v>0</v>
      </c>
      <c r="U103" s="399">
        <f>SUM(U104:U117)</f>
        <v>12</v>
      </c>
      <c r="V103" s="404">
        <f>SUM(V104:V117)</f>
        <v>4</v>
      </c>
      <c r="W103" s="403">
        <f>U103+V103</f>
        <v>16</v>
      </c>
      <c r="X103" s="406">
        <f>SUM(X104:X117)</f>
        <v>115</v>
      </c>
      <c r="Y103" s="407">
        <f>SUM(Y104:Y117)</f>
        <v>54</v>
      </c>
      <c r="Z103" s="408">
        <f>X103+Y103</f>
        <v>169</v>
      </c>
    </row>
    <row r="104" spans="1:26" x14ac:dyDescent="0.2">
      <c r="A104" s="406" t="s">
        <v>303</v>
      </c>
      <c r="B104" s="412">
        <v>2200</v>
      </c>
      <c r="C104" s="401">
        <v>1</v>
      </c>
      <c r="D104" s="402">
        <v>1</v>
      </c>
      <c r="E104" s="403">
        <v>2</v>
      </c>
      <c r="F104" s="415">
        <v>0</v>
      </c>
      <c r="G104" s="415">
        <v>0</v>
      </c>
      <c r="H104" s="403">
        <v>0</v>
      </c>
      <c r="I104" s="401">
        <v>0</v>
      </c>
      <c r="J104" s="402">
        <v>0</v>
      </c>
      <c r="K104" s="403">
        <v>0</v>
      </c>
      <c r="L104" s="399">
        <v>0</v>
      </c>
      <c r="M104" s="406">
        <v>0</v>
      </c>
      <c r="N104" s="422">
        <v>0</v>
      </c>
      <c r="O104" s="401">
        <v>0</v>
      </c>
      <c r="P104" s="402">
        <v>0</v>
      </c>
      <c r="Q104" s="403">
        <v>0</v>
      </c>
      <c r="R104" s="415">
        <v>0</v>
      </c>
      <c r="S104" s="415">
        <v>0</v>
      </c>
      <c r="T104" s="422">
        <v>0</v>
      </c>
      <c r="U104" s="401">
        <v>0</v>
      </c>
      <c r="V104" s="402">
        <v>0</v>
      </c>
      <c r="W104" s="403">
        <v>0</v>
      </c>
      <c r="X104" s="406">
        <v>1</v>
      </c>
      <c r="Y104" s="407">
        <v>1</v>
      </c>
      <c r="Z104" s="408">
        <v>2</v>
      </c>
    </row>
    <row r="105" spans="1:26" x14ac:dyDescent="0.2">
      <c r="A105" s="406" t="s">
        <v>93</v>
      </c>
      <c r="B105" s="412">
        <v>2209</v>
      </c>
      <c r="C105" s="401">
        <v>21</v>
      </c>
      <c r="D105" s="402">
        <v>2</v>
      </c>
      <c r="E105" s="403">
        <v>23</v>
      </c>
      <c r="F105" s="415">
        <v>2</v>
      </c>
      <c r="G105" s="415">
        <v>3</v>
      </c>
      <c r="H105" s="403">
        <v>5</v>
      </c>
      <c r="I105" s="401">
        <v>0</v>
      </c>
      <c r="J105" s="402">
        <v>0</v>
      </c>
      <c r="K105" s="403">
        <v>0</v>
      </c>
      <c r="L105" s="399">
        <v>0</v>
      </c>
      <c r="M105" s="406">
        <v>0</v>
      </c>
      <c r="N105" s="403">
        <v>0</v>
      </c>
      <c r="O105" s="401">
        <v>0</v>
      </c>
      <c r="P105" s="402">
        <v>0</v>
      </c>
      <c r="Q105" s="403">
        <v>0</v>
      </c>
      <c r="R105" s="415">
        <v>0</v>
      </c>
      <c r="S105" s="415">
        <v>0</v>
      </c>
      <c r="T105" s="403">
        <v>0</v>
      </c>
      <c r="U105" s="401">
        <v>4</v>
      </c>
      <c r="V105" s="402">
        <v>1</v>
      </c>
      <c r="W105" s="403">
        <v>5</v>
      </c>
      <c r="X105" s="406">
        <v>27</v>
      </c>
      <c r="Y105" s="407">
        <v>6</v>
      </c>
      <c r="Z105" s="408">
        <v>33</v>
      </c>
    </row>
    <row r="106" spans="1:26" x14ac:dyDescent="0.2">
      <c r="A106" s="406" t="s">
        <v>304</v>
      </c>
      <c r="B106" s="412">
        <v>2210</v>
      </c>
      <c r="C106" s="401">
        <v>6</v>
      </c>
      <c r="D106" s="402">
        <v>0</v>
      </c>
      <c r="E106" s="403">
        <v>6</v>
      </c>
      <c r="F106" s="415">
        <v>2</v>
      </c>
      <c r="G106" s="415">
        <v>0</v>
      </c>
      <c r="H106" s="403">
        <v>2</v>
      </c>
      <c r="I106" s="401">
        <v>0</v>
      </c>
      <c r="J106" s="402">
        <v>0</v>
      </c>
      <c r="K106" s="403">
        <v>0</v>
      </c>
      <c r="L106" s="399">
        <v>0</v>
      </c>
      <c r="M106" s="406">
        <v>0</v>
      </c>
      <c r="N106" s="422">
        <v>0</v>
      </c>
      <c r="O106" s="401">
        <v>0</v>
      </c>
      <c r="P106" s="402">
        <v>0</v>
      </c>
      <c r="Q106" s="403">
        <v>0</v>
      </c>
      <c r="R106" s="415">
        <v>0</v>
      </c>
      <c r="S106" s="415">
        <v>0</v>
      </c>
      <c r="T106" s="422">
        <v>0</v>
      </c>
      <c r="U106" s="401">
        <v>0</v>
      </c>
      <c r="V106" s="402">
        <v>0</v>
      </c>
      <c r="W106" s="403">
        <v>0</v>
      </c>
      <c r="X106" s="406">
        <v>8</v>
      </c>
      <c r="Y106" s="407">
        <v>0</v>
      </c>
      <c r="Z106" s="408">
        <v>8</v>
      </c>
    </row>
    <row r="107" spans="1:26" x14ac:dyDescent="0.2">
      <c r="A107" s="406" t="s">
        <v>94</v>
      </c>
      <c r="B107" s="412">
        <v>2290</v>
      </c>
      <c r="C107" s="401">
        <v>12</v>
      </c>
      <c r="D107" s="402">
        <v>2</v>
      </c>
      <c r="E107" s="403">
        <v>14</v>
      </c>
      <c r="F107" s="415">
        <v>1</v>
      </c>
      <c r="G107" s="415">
        <v>0</v>
      </c>
      <c r="H107" s="403">
        <v>1</v>
      </c>
      <c r="I107" s="401">
        <v>0</v>
      </c>
      <c r="J107" s="402">
        <v>0</v>
      </c>
      <c r="K107" s="403">
        <v>0</v>
      </c>
      <c r="L107" s="399">
        <v>0</v>
      </c>
      <c r="M107" s="406">
        <v>0</v>
      </c>
      <c r="N107" s="403">
        <v>0</v>
      </c>
      <c r="O107" s="401">
        <v>0</v>
      </c>
      <c r="P107" s="402">
        <v>0</v>
      </c>
      <c r="Q107" s="403">
        <v>0</v>
      </c>
      <c r="R107" s="415">
        <v>0</v>
      </c>
      <c r="S107" s="415">
        <v>0</v>
      </c>
      <c r="T107" s="403">
        <v>0</v>
      </c>
      <c r="U107" s="401">
        <v>0</v>
      </c>
      <c r="V107" s="402">
        <v>0</v>
      </c>
      <c r="W107" s="403">
        <v>0</v>
      </c>
      <c r="X107" s="406">
        <v>13</v>
      </c>
      <c r="Y107" s="407">
        <v>2</v>
      </c>
      <c r="Z107" s="408">
        <v>15</v>
      </c>
    </row>
    <row r="108" spans="1:26" x14ac:dyDescent="0.2">
      <c r="A108" s="406" t="s">
        <v>305</v>
      </c>
      <c r="B108" s="412">
        <v>2211</v>
      </c>
      <c r="C108" s="401">
        <v>3</v>
      </c>
      <c r="D108" s="402">
        <v>2</v>
      </c>
      <c r="E108" s="403">
        <v>5</v>
      </c>
      <c r="F108" s="415">
        <v>0</v>
      </c>
      <c r="G108" s="415">
        <v>0</v>
      </c>
      <c r="H108" s="403">
        <v>0</v>
      </c>
      <c r="I108" s="401">
        <v>0</v>
      </c>
      <c r="J108" s="402">
        <v>0</v>
      </c>
      <c r="K108" s="403">
        <v>0</v>
      </c>
      <c r="L108" s="399">
        <v>0</v>
      </c>
      <c r="M108" s="406">
        <v>0</v>
      </c>
      <c r="N108" s="422">
        <v>0</v>
      </c>
      <c r="O108" s="401">
        <v>0</v>
      </c>
      <c r="P108" s="402">
        <v>0</v>
      </c>
      <c r="Q108" s="403">
        <v>0</v>
      </c>
      <c r="R108" s="415">
        <v>0</v>
      </c>
      <c r="S108" s="415">
        <v>0</v>
      </c>
      <c r="T108" s="422">
        <v>0</v>
      </c>
      <c r="U108" s="401">
        <v>0</v>
      </c>
      <c r="V108" s="402">
        <v>0</v>
      </c>
      <c r="W108" s="403">
        <v>0</v>
      </c>
      <c r="X108" s="406">
        <v>3</v>
      </c>
      <c r="Y108" s="407">
        <v>2</v>
      </c>
      <c r="Z108" s="408">
        <v>5</v>
      </c>
    </row>
    <row r="109" spans="1:26" x14ac:dyDescent="0.2">
      <c r="A109" s="406" t="s">
        <v>306</v>
      </c>
      <c r="B109" s="412">
        <v>2212</v>
      </c>
      <c r="C109" s="401">
        <v>4</v>
      </c>
      <c r="D109" s="402">
        <v>3</v>
      </c>
      <c r="E109" s="403">
        <v>7</v>
      </c>
      <c r="F109" s="415">
        <v>2</v>
      </c>
      <c r="G109" s="415">
        <v>1</v>
      </c>
      <c r="H109" s="403">
        <v>3</v>
      </c>
      <c r="I109" s="401">
        <v>0</v>
      </c>
      <c r="J109" s="402">
        <v>0</v>
      </c>
      <c r="K109" s="403">
        <v>0</v>
      </c>
      <c r="L109" s="399">
        <v>0</v>
      </c>
      <c r="M109" s="406">
        <v>0</v>
      </c>
      <c r="N109" s="422">
        <v>0</v>
      </c>
      <c r="O109" s="401">
        <v>0</v>
      </c>
      <c r="P109" s="402">
        <v>0</v>
      </c>
      <c r="Q109" s="403">
        <v>0</v>
      </c>
      <c r="R109" s="415">
        <v>0</v>
      </c>
      <c r="S109" s="415">
        <v>0</v>
      </c>
      <c r="T109" s="422">
        <v>0</v>
      </c>
      <c r="U109" s="401">
        <v>1</v>
      </c>
      <c r="V109" s="402">
        <v>0</v>
      </c>
      <c r="W109" s="403">
        <v>1</v>
      </c>
      <c r="X109" s="406">
        <v>7</v>
      </c>
      <c r="Y109" s="407">
        <v>4</v>
      </c>
      <c r="Z109" s="408">
        <v>11</v>
      </c>
    </row>
    <row r="110" spans="1:26" x14ac:dyDescent="0.2">
      <c r="A110" s="406" t="s">
        <v>96</v>
      </c>
      <c r="B110" s="412">
        <v>2214</v>
      </c>
      <c r="C110" s="401">
        <v>2</v>
      </c>
      <c r="D110" s="402">
        <v>2</v>
      </c>
      <c r="E110" s="403">
        <v>4</v>
      </c>
      <c r="F110" s="415">
        <v>0</v>
      </c>
      <c r="G110" s="415">
        <v>0</v>
      </c>
      <c r="H110" s="403">
        <v>0</v>
      </c>
      <c r="I110" s="401">
        <v>0</v>
      </c>
      <c r="J110" s="402">
        <v>0</v>
      </c>
      <c r="K110" s="403">
        <v>0</v>
      </c>
      <c r="L110" s="399">
        <v>0</v>
      </c>
      <c r="M110" s="406">
        <v>0</v>
      </c>
      <c r="N110" s="422">
        <v>0</v>
      </c>
      <c r="O110" s="401">
        <v>0</v>
      </c>
      <c r="P110" s="402">
        <v>0</v>
      </c>
      <c r="Q110" s="403">
        <v>0</v>
      </c>
      <c r="R110" s="415">
        <v>0</v>
      </c>
      <c r="S110" s="415">
        <v>0</v>
      </c>
      <c r="T110" s="422">
        <v>0</v>
      </c>
      <c r="U110" s="401">
        <v>0</v>
      </c>
      <c r="V110" s="402">
        <v>0</v>
      </c>
      <c r="W110" s="403">
        <v>0</v>
      </c>
      <c r="X110" s="406">
        <v>2</v>
      </c>
      <c r="Y110" s="407">
        <v>2</v>
      </c>
      <c r="Z110" s="408">
        <v>4</v>
      </c>
    </row>
    <row r="111" spans="1:26" x14ac:dyDescent="0.2">
      <c r="A111" s="406" t="s">
        <v>97</v>
      </c>
      <c r="B111" s="412">
        <v>2282</v>
      </c>
      <c r="C111" s="401">
        <v>4</v>
      </c>
      <c r="D111" s="402">
        <v>9</v>
      </c>
      <c r="E111" s="403">
        <v>13</v>
      </c>
      <c r="F111" s="415">
        <v>2</v>
      </c>
      <c r="G111" s="415">
        <v>1</v>
      </c>
      <c r="H111" s="405">
        <v>3</v>
      </c>
      <c r="I111" s="401">
        <v>0</v>
      </c>
      <c r="J111" s="402">
        <v>0</v>
      </c>
      <c r="K111" s="403">
        <v>0</v>
      </c>
      <c r="L111" s="399">
        <v>0</v>
      </c>
      <c r="M111" s="406">
        <v>0</v>
      </c>
      <c r="N111" s="422">
        <v>0</v>
      </c>
      <c r="O111" s="401">
        <v>0</v>
      </c>
      <c r="P111" s="402">
        <v>0</v>
      </c>
      <c r="Q111" s="403">
        <v>0</v>
      </c>
      <c r="R111" s="415">
        <v>0</v>
      </c>
      <c r="S111" s="415">
        <v>0</v>
      </c>
      <c r="T111" s="422">
        <v>0</v>
      </c>
      <c r="U111" s="401">
        <v>1</v>
      </c>
      <c r="V111" s="402">
        <v>1</v>
      </c>
      <c r="W111" s="403">
        <v>2</v>
      </c>
      <c r="X111" s="406">
        <v>7</v>
      </c>
      <c r="Y111" s="407">
        <v>11</v>
      </c>
      <c r="Z111" s="408">
        <v>18</v>
      </c>
    </row>
    <row r="112" spans="1:26" x14ac:dyDescent="0.2">
      <c r="A112" s="406" t="s">
        <v>98</v>
      </c>
      <c r="B112" s="412">
        <v>2283</v>
      </c>
      <c r="C112" s="401">
        <v>0</v>
      </c>
      <c r="D112" s="402">
        <v>1</v>
      </c>
      <c r="E112" s="403">
        <v>1</v>
      </c>
      <c r="F112" s="415">
        <v>0</v>
      </c>
      <c r="G112" s="415">
        <v>0</v>
      </c>
      <c r="H112" s="405">
        <v>0</v>
      </c>
      <c r="I112" s="401">
        <v>0</v>
      </c>
      <c r="J112" s="402">
        <v>0</v>
      </c>
      <c r="K112" s="403">
        <v>0</v>
      </c>
      <c r="L112" s="399">
        <v>0</v>
      </c>
      <c r="M112" s="406">
        <v>0</v>
      </c>
      <c r="N112" s="422">
        <v>0</v>
      </c>
      <c r="O112" s="401">
        <v>0</v>
      </c>
      <c r="P112" s="402">
        <v>0</v>
      </c>
      <c r="Q112" s="403">
        <v>0</v>
      </c>
      <c r="R112" s="415">
        <v>0</v>
      </c>
      <c r="S112" s="415">
        <v>0</v>
      </c>
      <c r="T112" s="422">
        <v>0</v>
      </c>
      <c r="U112" s="401">
        <v>0</v>
      </c>
      <c r="V112" s="402">
        <v>0</v>
      </c>
      <c r="W112" s="403">
        <v>0</v>
      </c>
      <c r="X112" s="406">
        <v>0</v>
      </c>
      <c r="Y112" s="407">
        <v>1</v>
      </c>
      <c r="Z112" s="408">
        <v>1</v>
      </c>
    </row>
    <row r="113" spans="1:26" x14ac:dyDescent="0.2">
      <c r="A113" s="406" t="s">
        <v>99</v>
      </c>
      <c r="B113" s="412">
        <v>2284</v>
      </c>
      <c r="C113" s="401">
        <v>15</v>
      </c>
      <c r="D113" s="402">
        <v>3</v>
      </c>
      <c r="E113" s="403">
        <v>18</v>
      </c>
      <c r="F113" s="415">
        <v>0</v>
      </c>
      <c r="G113" s="415">
        <v>1</v>
      </c>
      <c r="H113" s="405">
        <v>1</v>
      </c>
      <c r="I113" s="401">
        <v>0</v>
      </c>
      <c r="J113" s="402">
        <v>0</v>
      </c>
      <c r="K113" s="403">
        <v>0</v>
      </c>
      <c r="L113" s="399">
        <v>0</v>
      </c>
      <c r="M113" s="406">
        <v>0</v>
      </c>
      <c r="N113" s="422">
        <v>0</v>
      </c>
      <c r="O113" s="401">
        <v>1</v>
      </c>
      <c r="P113" s="402">
        <v>0</v>
      </c>
      <c r="Q113" s="403">
        <v>1</v>
      </c>
      <c r="R113" s="415">
        <v>0</v>
      </c>
      <c r="S113" s="415">
        <v>0</v>
      </c>
      <c r="T113" s="422">
        <v>0</v>
      </c>
      <c r="U113" s="401">
        <v>1</v>
      </c>
      <c r="V113" s="402">
        <v>1</v>
      </c>
      <c r="W113" s="403">
        <v>2</v>
      </c>
      <c r="X113" s="406">
        <v>17</v>
      </c>
      <c r="Y113" s="407">
        <v>5</v>
      </c>
      <c r="Z113" s="408">
        <v>22</v>
      </c>
    </row>
    <row r="114" spans="1:26" x14ac:dyDescent="0.2">
      <c r="A114" s="406" t="s">
        <v>100</v>
      </c>
      <c r="B114" s="412">
        <v>2285</v>
      </c>
      <c r="C114" s="401">
        <v>17</v>
      </c>
      <c r="D114" s="402">
        <v>6</v>
      </c>
      <c r="E114" s="403">
        <v>23</v>
      </c>
      <c r="F114" s="415">
        <v>0</v>
      </c>
      <c r="G114" s="415">
        <v>1</v>
      </c>
      <c r="H114" s="405">
        <v>1</v>
      </c>
      <c r="I114" s="401">
        <v>0</v>
      </c>
      <c r="J114" s="402">
        <v>0</v>
      </c>
      <c r="K114" s="403">
        <v>0</v>
      </c>
      <c r="L114" s="399">
        <v>0</v>
      </c>
      <c r="M114" s="406">
        <v>1</v>
      </c>
      <c r="N114" s="422">
        <v>1</v>
      </c>
      <c r="O114" s="401">
        <v>0</v>
      </c>
      <c r="P114" s="402">
        <v>0</v>
      </c>
      <c r="Q114" s="403">
        <v>0</v>
      </c>
      <c r="R114" s="415">
        <v>0</v>
      </c>
      <c r="S114" s="415">
        <v>0</v>
      </c>
      <c r="T114" s="422">
        <v>0</v>
      </c>
      <c r="U114" s="401">
        <v>3</v>
      </c>
      <c r="V114" s="402">
        <v>0</v>
      </c>
      <c r="W114" s="403">
        <v>3</v>
      </c>
      <c r="X114" s="406">
        <v>20</v>
      </c>
      <c r="Y114" s="407">
        <v>8</v>
      </c>
      <c r="Z114" s="408">
        <v>28</v>
      </c>
    </row>
    <row r="115" spans="1:26" x14ac:dyDescent="0.2">
      <c r="A115" s="406" t="s">
        <v>101</v>
      </c>
      <c r="B115" s="412">
        <v>2294</v>
      </c>
      <c r="C115" s="401">
        <v>1</v>
      </c>
      <c r="D115" s="402">
        <v>6</v>
      </c>
      <c r="E115" s="403">
        <v>7</v>
      </c>
      <c r="F115" s="415">
        <v>2</v>
      </c>
      <c r="G115" s="415">
        <v>1</v>
      </c>
      <c r="H115" s="405">
        <v>3</v>
      </c>
      <c r="I115" s="401">
        <v>0</v>
      </c>
      <c r="J115" s="402">
        <v>0</v>
      </c>
      <c r="K115" s="403">
        <v>0</v>
      </c>
      <c r="L115" s="399">
        <v>0</v>
      </c>
      <c r="M115" s="406">
        <v>0</v>
      </c>
      <c r="N115" s="422">
        <v>0</v>
      </c>
      <c r="O115" s="401">
        <v>0</v>
      </c>
      <c r="P115" s="402">
        <v>1</v>
      </c>
      <c r="Q115" s="403">
        <v>1</v>
      </c>
      <c r="R115" s="415">
        <v>0</v>
      </c>
      <c r="S115" s="415">
        <v>0</v>
      </c>
      <c r="T115" s="422">
        <v>0</v>
      </c>
      <c r="U115" s="401">
        <v>0</v>
      </c>
      <c r="V115" s="402">
        <v>1</v>
      </c>
      <c r="W115" s="403">
        <v>1</v>
      </c>
      <c r="X115" s="406">
        <v>3</v>
      </c>
      <c r="Y115" s="407">
        <v>9</v>
      </c>
      <c r="Z115" s="408">
        <v>12</v>
      </c>
    </row>
    <row r="116" spans="1:26" x14ac:dyDescent="0.2">
      <c r="A116" s="406" t="s">
        <v>102</v>
      </c>
      <c r="B116" s="412">
        <v>2295</v>
      </c>
      <c r="C116" s="401">
        <v>2</v>
      </c>
      <c r="D116" s="402">
        <v>1</v>
      </c>
      <c r="E116" s="403">
        <v>3</v>
      </c>
      <c r="F116" s="415">
        <v>0</v>
      </c>
      <c r="G116" s="415">
        <v>0</v>
      </c>
      <c r="H116" s="405">
        <v>0</v>
      </c>
      <c r="I116" s="401">
        <v>0</v>
      </c>
      <c r="J116" s="402">
        <v>0</v>
      </c>
      <c r="K116" s="403">
        <v>0</v>
      </c>
      <c r="L116" s="399">
        <v>0</v>
      </c>
      <c r="M116" s="406">
        <v>0</v>
      </c>
      <c r="N116" s="422">
        <v>0</v>
      </c>
      <c r="O116" s="401">
        <v>0</v>
      </c>
      <c r="P116" s="402">
        <v>0</v>
      </c>
      <c r="Q116" s="403">
        <v>0</v>
      </c>
      <c r="R116" s="415">
        <v>0</v>
      </c>
      <c r="S116" s="415">
        <v>0</v>
      </c>
      <c r="T116" s="422">
        <v>0</v>
      </c>
      <c r="U116" s="401">
        <v>1</v>
      </c>
      <c r="V116" s="402">
        <v>0</v>
      </c>
      <c r="W116" s="403">
        <v>1</v>
      </c>
      <c r="X116" s="406">
        <v>3</v>
      </c>
      <c r="Y116" s="407">
        <v>1</v>
      </c>
      <c r="Z116" s="408">
        <v>4</v>
      </c>
    </row>
    <row r="117" spans="1:26" ht="13.5" thickBot="1" x14ac:dyDescent="0.25">
      <c r="A117" s="406" t="s">
        <v>103</v>
      </c>
      <c r="B117" s="412">
        <v>2296</v>
      </c>
      <c r="C117" s="401">
        <v>3</v>
      </c>
      <c r="D117" s="402">
        <v>2</v>
      </c>
      <c r="E117" s="403">
        <v>5</v>
      </c>
      <c r="F117" s="415">
        <v>0</v>
      </c>
      <c r="G117" s="415">
        <v>0</v>
      </c>
      <c r="H117" s="405">
        <v>0</v>
      </c>
      <c r="I117" s="401">
        <v>0</v>
      </c>
      <c r="J117" s="402">
        <v>0</v>
      </c>
      <c r="K117" s="403">
        <v>0</v>
      </c>
      <c r="L117" s="399">
        <v>0</v>
      </c>
      <c r="M117" s="406">
        <v>0</v>
      </c>
      <c r="N117" s="422">
        <v>0</v>
      </c>
      <c r="O117" s="401">
        <v>0</v>
      </c>
      <c r="P117" s="402">
        <v>0</v>
      </c>
      <c r="Q117" s="403">
        <v>0</v>
      </c>
      <c r="R117" s="415">
        <v>0</v>
      </c>
      <c r="S117" s="415">
        <v>0</v>
      </c>
      <c r="T117" s="422">
        <v>0</v>
      </c>
      <c r="U117" s="401">
        <v>1</v>
      </c>
      <c r="V117" s="402">
        <v>0</v>
      </c>
      <c r="W117" s="403">
        <v>1</v>
      </c>
      <c r="X117" s="406">
        <v>4</v>
      </c>
      <c r="Y117" s="407">
        <v>2</v>
      </c>
      <c r="Z117" s="408">
        <v>6</v>
      </c>
    </row>
    <row r="118" spans="1:26" ht="13.5" thickBot="1" x14ac:dyDescent="0.25">
      <c r="A118" s="409" t="s">
        <v>105</v>
      </c>
      <c r="B118" s="393"/>
      <c r="C118" s="409">
        <f>C88+C103</f>
        <v>183</v>
      </c>
      <c r="D118" s="409">
        <f>D88+D103</f>
        <v>90</v>
      </c>
      <c r="E118" s="410">
        <f>C118+D118</f>
        <v>273</v>
      </c>
      <c r="F118" s="392">
        <f>F88+F103</f>
        <v>20</v>
      </c>
      <c r="G118" s="392">
        <f>G88+G103</f>
        <v>10</v>
      </c>
      <c r="H118" s="392">
        <f>F118+G118</f>
        <v>30</v>
      </c>
      <c r="I118" s="409">
        <f>I88+I103</f>
        <v>0</v>
      </c>
      <c r="J118" s="392">
        <f>J88+J103</f>
        <v>0</v>
      </c>
      <c r="K118" s="410">
        <f>I118+J118</f>
        <v>0</v>
      </c>
      <c r="L118" s="409">
        <f>L88+L103</f>
        <v>0</v>
      </c>
      <c r="M118" s="392">
        <f>M88+M103</f>
        <v>3</v>
      </c>
      <c r="N118" s="392">
        <f>L118+M118</f>
        <v>3</v>
      </c>
      <c r="O118" s="409">
        <f>O88+O103</f>
        <v>3</v>
      </c>
      <c r="P118" s="392">
        <f>P88+P103</f>
        <v>2</v>
      </c>
      <c r="Q118" s="410">
        <f>O118+P118</f>
        <v>5</v>
      </c>
      <c r="R118" s="392">
        <f>R88+R103</f>
        <v>0</v>
      </c>
      <c r="S118" s="392">
        <f>S88+S103</f>
        <v>0</v>
      </c>
      <c r="T118" s="392">
        <f>R118+S118</f>
        <v>0</v>
      </c>
      <c r="U118" s="409">
        <f>U88+U103</f>
        <v>18</v>
      </c>
      <c r="V118" s="392">
        <f>V88+V103</f>
        <v>7</v>
      </c>
      <c r="W118" s="410">
        <f>U118+V118</f>
        <v>25</v>
      </c>
      <c r="X118" s="392">
        <f>SUM(X89:X102)+SUM(X104:X117)</f>
        <v>224</v>
      </c>
      <c r="Y118" s="418">
        <f>SUM(Y89:Y102)+SUM(Y104:Y117)</f>
        <v>112</v>
      </c>
      <c r="Z118" s="411">
        <f>X118+Y118</f>
        <v>336</v>
      </c>
    </row>
    <row r="119" spans="1:26" x14ac:dyDescent="0.2">
      <c r="T119" s="406" t="s">
        <v>330</v>
      </c>
    </row>
    <row r="120" spans="1:26" x14ac:dyDescent="0.2">
      <c r="T120" s="406" t="s">
        <v>330</v>
      </c>
    </row>
    <row r="121" spans="1:26" ht="12" customHeight="1" x14ac:dyDescent="0.2">
      <c r="A121" s="377"/>
      <c r="B121" s="570" t="s">
        <v>307</v>
      </c>
      <c r="C121" s="572" t="s">
        <v>1</v>
      </c>
      <c r="D121" s="573"/>
      <c r="E121" s="574"/>
      <c r="F121" s="575" t="s">
        <v>2</v>
      </c>
      <c r="G121" s="575"/>
      <c r="H121" s="575"/>
      <c r="I121" s="572" t="s">
        <v>308</v>
      </c>
      <c r="J121" s="573"/>
      <c r="K121" s="574"/>
      <c r="L121" s="575" t="s">
        <v>4</v>
      </c>
      <c r="M121" s="575"/>
      <c r="N121" s="575"/>
      <c r="O121" s="572" t="s">
        <v>5</v>
      </c>
      <c r="P121" s="573"/>
      <c r="Q121" s="574"/>
      <c r="R121" s="575" t="s">
        <v>7</v>
      </c>
      <c r="S121" s="575"/>
      <c r="T121" s="575"/>
      <c r="U121" s="572" t="s">
        <v>8</v>
      </c>
      <c r="V121" s="573"/>
      <c r="W121" s="574"/>
      <c r="X121" s="572" t="s">
        <v>9</v>
      </c>
      <c r="Y121" s="573"/>
      <c r="Z121" s="574"/>
    </row>
    <row r="122" spans="1:26" ht="13.5" thickBot="1" x14ac:dyDescent="0.25">
      <c r="A122" s="377"/>
      <c r="B122" s="571"/>
      <c r="C122" s="379" t="s">
        <v>10</v>
      </c>
      <c r="D122" s="380" t="s">
        <v>11</v>
      </c>
      <c r="E122" s="381" t="s">
        <v>9</v>
      </c>
      <c r="F122" s="382" t="s">
        <v>10</v>
      </c>
      <c r="G122" s="382" t="s">
        <v>12</v>
      </c>
      <c r="H122" s="382" t="s">
        <v>9</v>
      </c>
      <c r="I122" s="383" t="s">
        <v>10</v>
      </c>
      <c r="J122" s="384" t="s">
        <v>12</v>
      </c>
      <c r="K122" s="385" t="s">
        <v>9</v>
      </c>
      <c r="L122" s="379" t="s">
        <v>10</v>
      </c>
      <c r="M122" s="386" t="s">
        <v>12</v>
      </c>
      <c r="N122" s="386" t="s">
        <v>9</v>
      </c>
      <c r="O122" s="379" t="s">
        <v>10</v>
      </c>
      <c r="P122" s="380" t="s">
        <v>12</v>
      </c>
      <c r="Q122" s="381" t="s">
        <v>9</v>
      </c>
      <c r="R122" s="386" t="s">
        <v>10</v>
      </c>
      <c r="S122" s="386" t="s">
        <v>12</v>
      </c>
      <c r="T122" s="386" t="s">
        <v>9</v>
      </c>
      <c r="U122" s="383" t="s">
        <v>10</v>
      </c>
      <c r="V122" s="384" t="s">
        <v>12</v>
      </c>
      <c r="W122" s="385" t="s">
        <v>9</v>
      </c>
      <c r="X122" s="386" t="s">
        <v>10</v>
      </c>
      <c r="Y122" s="387" t="s">
        <v>12</v>
      </c>
      <c r="Z122" s="388" t="s">
        <v>9</v>
      </c>
    </row>
    <row r="123" spans="1:26" ht="13.5" thickBot="1" x14ac:dyDescent="0.25">
      <c r="A123" s="409" t="s">
        <v>106</v>
      </c>
      <c r="B123" s="393">
        <v>2375</v>
      </c>
      <c r="C123" s="440">
        <v>4</v>
      </c>
      <c r="D123" s="441">
        <v>21</v>
      </c>
      <c r="E123" s="410">
        <v>25</v>
      </c>
      <c r="F123" s="441">
        <v>0</v>
      </c>
      <c r="G123" s="441">
        <v>0</v>
      </c>
      <c r="H123" s="392">
        <v>0</v>
      </c>
      <c r="I123" s="440">
        <v>0</v>
      </c>
      <c r="J123" s="441">
        <v>0</v>
      </c>
      <c r="K123" s="410">
        <v>0</v>
      </c>
      <c r="L123" s="409">
        <v>0</v>
      </c>
      <c r="M123" s="392">
        <v>1</v>
      </c>
      <c r="N123" s="392">
        <v>1</v>
      </c>
      <c r="O123" s="440">
        <v>1</v>
      </c>
      <c r="P123" s="441">
        <v>0</v>
      </c>
      <c r="Q123" s="410">
        <v>1</v>
      </c>
      <c r="R123" s="441">
        <v>0</v>
      </c>
      <c r="S123" s="441">
        <v>0</v>
      </c>
      <c r="T123" s="392">
        <v>0</v>
      </c>
      <c r="U123" s="440">
        <v>1</v>
      </c>
      <c r="V123" s="441">
        <v>1</v>
      </c>
      <c r="W123" s="410">
        <v>2</v>
      </c>
      <c r="X123" s="392">
        <v>6</v>
      </c>
      <c r="Y123" s="418">
        <v>23</v>
      </c>
      <c r="Z123" s="411">
        <v>29</v>
      </c>
    </row>
    <row r="124" spans="1:26" x14ac:dyDescent="0.2">
      <c r="E124" s="413" t="s">
        <v>330</v>
      </c>
      <c r="H124" s="406" t="s">
        <v>330</v>
      </c>
      <c r="K124" s="413" t="s">
        <v>330</v>
      </c>
      <c r="N124" s="406" t="s">
        <v>330</v>
      </c>
      <c r="Q124" s="413" t="s">
        <v>330</v>
      </c>
      <c r="T124" s="406" t="s">
        <v>330</v>
      </c>
      <c r="W124" s="413" t="s">
        <v>330</v>
      </c>
    </row>
    <row r="125" spans="1:26" x14ac:dyDescent="0.2">
      <c r="A125" s="404" t="s">
        <v>109</v>
      </c>
      <c r="B125" s="412">
        <v>2405</v>
      </c>
      <c r="C125" s="401">
        <v>4</v>
      </c>
      <c r="D125" s="402">
        <v>21</v>
      </c>
      <c r="E125" s="403">
        <v>25</v>
      </c>
      <c r="F125" s="415">
        <v>0</v>
      </c>
      <c r="G125" s="415">
        <v>1</v>
      </c>
      <c r="H125" s="422">
        <v>1</v>
      </c>
      <c r="I125" s="401">
        <v>0</v>
      </c>
      <c r="J125" s="402">
        <v>0</v>
      </c>
      <c r="K125" s="403">
        <v>0</v>
      </c>
      <c r="L125" s="399">
        <v>1</v>
      </c>
      <c r="M125" s="406">
        <v>1</v>
      </c>
      <c r="N125" s="422">
        <v>2</v>
      </c>
      <c r="O125" s="401">
        <v>0</v>
      </c>
      <c r="P125" s="402">
        <v>1</v>
      </c>
      <c r="Q125" s="403">
        <v>1</v>
      </c>
      <c r="R125" s="415">
        <v>0</v>
      </c>
      <c r="S125" s="415">
        <v>1</v>
      </c>
      <c r="T125" s="422">
        <v>1</v>
      </c>
      <c r="U125" s="401">
        <v>1</v>
      </c>
      <c r="V125" s="402">
        <v>0</v>
      </c>
      <c r="W125" s="403">
        <v>1</v>
      </c>
      <c r="X125" s="406">
        <v>6</v>
      </c>
      <c r="Y125" s="407">
        <v>25</v>
      </c>
      <c r="Z125" s="408">
        <v>31</v>
      </c>
    </row>
    <row r="126" spans="1:26" x14ac:dyDescent="0.2">
      <c r="A126" s="404" t="s">
        <v>110</v>
      </c>
      <c r="B126" s="412">
        <v>2420</v>
      </c>
      <c r="C126" s="401">
        <v>1</v>
      </c>
      <c r="D126" s="402">
        <v>5</v>
      </c>
      <c r="E126" s="403">
        <v>6</v>
      </c>
      <c r="F126" s="415">
        <v>0</v>
      </c>
      <c r="G126" s="415">
        <v>0</v>
      </c>
      <c r="H126" s="422">
        <v>0</v>
      </c>
      <c r="I126" s="401">
        <v>0</v>
      </c>
      <c r="J126" s="402">
        <v>0</v>
      </c>
      <c r="K126" s="403">
        <v>0</v>
      </c>
      <c r="L126" s="399">
        <v>0</v>
      </c>
      <c r="M126" s="406">
        <v>1</v>
      </c>
      <c r="N126" s="422">
        <v>1</v>
      </c>
      <c r="O126" s="401">
        <v>0</v>
      </c>
      <c r="P126" s="402">
        <v>0</v>
      </c>
      <c r="Q126" s="403">
        <v>0</v>
      </c>
      <c r="R126" s="415">
        <v>0</v>
      </c>
      <c r="S126" s="415">
        <v>1</v>
      </c>
      <c r="T126" s="422">
        <v>1</v>
      </c>
      <c r="U126" s="401">
        <v>0</v>
      </c>
      <c r="V126" s="402">
        <v>2</v>
      </c>
      <c r="W126" s="403">
        <v>2</v>
      </c>
      <c r="X126" s="406">
        <v>1</v>
      </c>
      <c r="Y126" s="407">
        <v>9</v>
      </c>
      <c r="Z126" s="408">
        <v>10</v>
      </c>
    </row>
    <row r="127" spans="1:26" ht="13.5" thickBot="1" x14ac:dyDescent="0.25">
      <c r="A127" s="404" t="s">
        <v>111</v>
      </c>
      <c r="B127" s="412" t="s">
        <v>112</v>
      </c>
      <c r="C127" s="401">
        <v>1</v>
      </c>
      <c r="D127" s="402">
        <v>4</v>
      </c>
      <c r="E127" s="403">
        <v>5</v>
      </c>
      <c r="F127" s="415">
        <v>0</v>
      </c>
      <c r="G127" s="415">
        <v>1</v>
      </c>
      <c r="H127" s="422">
        <v>1</v>
      </c>
      <c r="I127" s="401">
        <v>0</v>
      </c>
      <c r="J127" s="402">
        <v>0</v>
      </c>
      <c r="K127" s="403">
        <v>0</v>
      </c>
      <c r="L127" s="399">
        <v>0</v>
      </c>
      <c r="M127" s="406">
        <v>0</v>
      </c>
      <c r="N127" s="422">
        <v>0</v>
      </c>
      <c r="O127" s="401">
        <v>0</v>
      </c>
      <c r="P127" s="402">
        <v>0</v>
      </c>
      <c r="Q127" s="403">
        <v>0</v>
      </c>
      <c r="R127" s="415">
        <v>0</v>
      </c>
      <c r="S127" s="415">
        <v>0</v>
      </c>
      <c r="T127" s="422">
        <v>0</v>
      </c>
      <c r="U127" s="401">
        <v>0</v>
      </c>
      <c r="V127" s="402">
        <v>0</v>
      </c>
      <c r="W127" s="403">
        <v>0</v>
      </c>
      <c r="X127" s="406">
        <v>1</v>
      </c>
      <c r="Y127" s="407">
        <v>5</v>
      </c>
      <c r="Z127" s="408">
        <v>6</v>
      </c>
    </row>
    <row r="128" spans="1:26" ht="13.5" thickBot="1" x14ac:dyDescent="0.25">
      <c r="A128" s="409" t="s">
        <v>113</v>
      </c>
      <c r="B128" s="393"/>
      <c r="C128" s="409">
        <f>SUM(C125:C127)</f>
        <v>6</v>
      </c>
      <c r="D128" s="409">
        <f>SUM(D125:D127)</f>
        <v>30</v>
      </c>
      <c r="E128" s="410">
        <f>C128+D128</f>
        <v>36</v>
      </c>
      <c r="F128" s="392">
        <f>SUM(F125:F127)</f>
        <v>0</v>
      </c>
      <c r="G128" s="392">
        <f>SUM(G125:G127)</f>
        <v>2</v>
      </c>
      <c r="H128" s="392">
        <f>F128+G128</f>
        <v>2</v>
      </c>
      <c r="I128" s="409">
        <f>SUM(I125:I127)</f>
        <v>0</v>
      </c>
      <c r="J128" s="392">
        <f>SUM(J125:J127)</f>
        <v>0</v>
      </c>
      <c r="K128" s="410">
        <f>I128+J128</f>
        <v>0</v>
      </c>
      <c r="L128" s="409">
        <f>SUM(L125:L127)</f>
        <v>1</v>
      </c>
      <c r="M128" s="392">
        <f>SUM(M125:M127)</f>
        <v>2</v>
      </c>
      <c r="N128" s="392">
        <f>L128+M128</f>
        <v>3</v>
      </c>
      <c r="O128" s="409">
        <f>SUM(O125:O127)</f>
        <v>0</v>
      </c>
      <c r="P128" s="392">
        <f>SUM(P125:P127)</f>
        <v>1</v>
      </c>
      <c r="Q128" s="410">
        <f>O128+P128</f>
        <v>1</v>
      </c>
      <c r="R128" s="392">
        <f>SUM(R125:R127)</f>
        <v>0</v>
      </c>
      <c r="S128" s="392">
        <f>SUM(S125:S127)</f>
        <v>2</v>
      </c>
      <c r="T128" s="392">
        <f>R128+S128</f>
        <v>2</v>
      </c>
      <c r="U128" s="409">
        <f>SUM(U125:U127)</f>
        <v>1</v>
      </c>
      <c r="V128" s="392">
        <f>SUM(V125:V127)</f>
        <v>2</v>
      </c>
      <c r="W128" s="410">
        <f>U128+V128</f>
        <v>3</v>
      </c>
      <c r="X128" s="392">
        <f>C128+F128+I128+L128+O128+R128+U128</f>
        <v>8</v>
      </c>
      <c r="Y128" s="418">
        <f>D128+G128+J128+M128+P128+S128+V128</f>
        <v>39</v>
      </c>
      <c r="Z128" s="411">
        <f>X128+Y128</f>
        <v>47</v>
      </c>
    </row>
    <row r="129" spans="1:26" x14ac:dyDescent="0.2">
      <c r="E129" s="413" t="s">
        <v>330</v>
      </c>
      <c r="H129" s="406" t="s">
        <v>330</v>
      </c>
      <c r="K129" s="413" t="s">
        <v>330</v>
      </c>
      <c r="N129" s="406" t="s">
        <v>330</v>
      </c>
      <c r="Q129" s="413" t="s">
        <v>330</v>
      </c>
      <c r="T129" s="406" t="s">
        <v>330</v>
      </c>
      <c r="W129" s="413" t="s">
        <v>330</v>
      </c>
    </row>
    <row r="130" spans="1:26" ht="12" customHeight="1" x14ac:dyDescent="0.2">
      <c r="A130" s="406" t="s">
        <v>115</v>
      </c>
      <c r="B130" s="412">
        <v>2500</v>
      </c>
      <c r="C130" s="399">
        <v>0</v>
      </c>
      <c r="D130" s="404">
        <v>0</v>
      </c>
      <c r="E130" s="403">
        <v>0</v>
      </c>
      <c r="F130" s="399">
        <v>0</v>
      </c>
      <c r="G130" s="404">
        <v>0</v>
      </c>
      <c r="H130" s="422">
        <v>0</v>
      </c>
      <c r="J130" s="404">
        <v>0</v>
      </c>
      <c r="K130" s="403">
        <v>0</v>
      </c>
      <c r="L130" s="399">
        <v>0</v>
      </c>
      <c r="M130" s="404">
        <v>0</v>
      </c>
      <c r="N130" s="403">
        <v>0</v>
      </c>
      <c r="O130" s="399">
        <v>0</v>
      </c>
      <c r="P130" s="404">
        <v>0</v>
      </c>
      <c r="Q130" s="422">
        <v>0</v>
      </c>
      <c r="R130" s="399"/>
      <c r="S130" s="404"/>
      <c r="T130" s="403"/>
      <c r="U130" s="399">
        <v>0</v>
      </c>
      <c r="V130" s="404">
        <v>0</v>
      </c>
      <c r="W130" s="403">
        <v>0</v>
      </c>
      <c r="X130" s="406">
        <f t="shared" ref="X130:X135" si="15">C130+F130+I130+L130+O130+R130+U130</f>
        <v>0</v>
      </c>
      <c r="Y130" s="407">
        <f t="shared" ref="Y130:Y135" si="16">D130+G130+J130+M130+P130+S130+V130</f>
        <v>0</v>
      </c>
      <c r="Z130" s="408">
        <f t="shared" ref="Z130:Z135" si="17">X130+Y130</f>
        <v>0</v>
      </c>
    </row>
    <row r="131" spans="1:26" ht="12" customHeight="1" x14ac:dyDescent="0.2">
      <c r="A131" s="406" t="s">
        <v>114</v>
      </c>
      <c r="B131" s="412">
        <v>2510</v>
      </c>
      <c r="C131" s="399">
        <v>14</v>
      </c>
      <c r="D131" s="404">
        <v>19</v>
      </c>
      <c r="E131" s="403">
        <v>33</v>
      </c>
      <c r="F131" s="404">
        <v>2</v>
      </c>
      <c r="G131" s="404">
        <v>0</v>
      </c>
      <c r="H131" s="403">
        <v>2</v>
      </c>
      <c r="I131" s="399">
        <v>0</v>
      </c>
      <c r="J131" s="404">
        <v>0</v>
      </c>
      <c r="K131" s="403">
        <v>0</v>
      </c>
      <c r="L131" s="399">
        <v>0</v>
      </c>
      <c r="M131" s="404">
        <v>1</v>
      </c>
      <c r="N131" s="403">
        <v>1</v>
      </c>
      <c r="O131" s="399">
        <v>2</v>
      </c>
      <c r="P131" s="404">
        <v>0</v>
      </c>
      <c r="Q131" s="403">
        <v>2</v>
      </c>
      <c r="R131" s="404">
        <v>2</v>
      </c>
      <c r="S131" s="404">
        <v>1</v>
      </c>
      <c r="T131" s="403">
        <v>3</v>
      </c>
      <c r="U131" s="399">
        <v>0</v>
      </c>
      <c r="V131" s="404">
        <v>2</v>
      </c>
      <c r="W131" s="403">
        <v>2</v>
      </c>
      <c r="X131" s="406">
        <v>20</v>
      </c>
      <c r="Y131" s="407">
        <v>23</v>
      </c>
      <c r="Z131" s="408">
        <v>43</v>
      </c>
    </row>
    <row r="132" spans="1:26" x14ac:dyDescent="0.2">
      <c r="A132" s="406" t="s">
        <v>309</v>
      </c>
      <c r="B132" s="412">
        <v>2500</v>
      </c>
      <c r="C132" s="401">
        <v>0</v>
      </c>
      <c r="D132" s="402">
        <v>0</v>
      </c>
      <c r="E132" s="403">
        <v>0</v>
      </c>
      <c r="F132" s="415">
        <v>0</v>
      </c>
      <c r="G132" s="415">
        <v>0</v>
      </c>
      <c r="H132" s="422">
        <v>0</v>
      </c>
      <c r="I132" s="401">
        <v>0</v>
      </c>
      <c r="J132" s="402">
        <v>0</v>
      </c>
      <c r="K132" s="403">
        <v>0</v>
      </c>
      <c r="L132" s="399">
        <v>0</v>
      </c>
      <c r="M132" s="406">
        <v>0</v>
      </c>
      <c r="N132" s="422">
        <v>0</v>
      </c>
      <c r="O132" s="401">
        <v>0</v>
      </c>
      <c r="P132" s="402">
        <v>0</v>
      </c>
      <c r="Q132" s="403">
        <v>0</v>
      </c>
      <c r="R132" s="415">
        <v>0</v>
      </c>
      <c r="S132" s="415">
        <v>0</v>
      </c>
      <c r="T132" s="422">
        <v>0</v>
      </c>
      <c r="U132" s="401">
        <v>0</v>
      </c>
      <c r="V132" s="402">
        <v>0</v>
      </c>
      <c r="W132" s="403">
        <v>0</v>
      </c>
      <c r="X132" s="406">
        <f t="shared" si="15"/>
        <v>0</v>
      </c>
      <c r="Y132" s="407">
        <f t="shared" si="16"/>
        <v>0</v>
      </c>
      <c r="Z132" s="408">
        <f t="shared" si="17"/>
        <v>0</v>
      </c>
    </row>
    <row r="133" spans="1:26" x14ac:dyDescent="0.2">
      <c r="A133" s="406" t="s">
        <v>115</v>
      </c>
      <c r="B133" s="412">
        <v>2515</v>
      </c>
      <c r="C133" s="401">
        <v>74</v>
      </c>
      <c r="D133" s="402">
        <v>99</v>
      </c>
      <c r="E133" s="403">
        <v>173</v>
      </c>
      <c r="F133" s="415">
        <v>7</v>
      </c>
      <c r="G133" s="415">
        <v>5</v>
      </c>
      <c r="H133" s="422">
        <v>12</v>
      </c>
      <c r="I133" s="401">
        <v>0</v>
      </c>
      <c r="J133" s="402">
        <v>1</v>
      </c>
      <c r="K133" s="403">
        <v>1</v>
      </c>
      <c r="L133" s="399">
        <v>1</v>
      </c>
      <c r="M133" s="406">
        <v>4</v>
      </c>
      <c r="N133" s="422">
        <v>5</v>
      </c>
      <c r="O133" s="401">
        <v>1</v>
      </c>
      <c r="P133" s="402">
        <v>4</v>
      </c>
      <c r="Q133" s="403">
        <v>5</v>
      </c>
      <c r="R133" s="415">
        <v>0</v>
      </c>
      <c r="S133" s="415">
        <v>0</v>
      </c>
      <c r="T133" s="403">
        <v>0</v>
      </c>
      <c r="U133" s="401">
        <v>8</v>
      </c>
      <c r="V133" s="402">
        <v>12</v>
      </c>
      <c r="W133" s="403">
        <v>20</v>
      </c>
      <c r="X133" s="406">
        <v>91</v>
      </c>
      <c r="Y133" s="407">
        <v>125</v>
      </c>
      <c r="Z133" s="408">
        <v>216</v>
      </c>
    </row>
    <row r="134" spans="1:26" x14ac:dyDescent="0.2">
      <c r="A134" s="406" t="s">
        <v>310</v>
      </c>
      <c r="B134" s="412">
        <v>2525</v>
      </c>
      <c r="C134" s="401">
        <v>0</v>
      </c>
      <c r="D134" s="402">
        <v>0</v>
      </c>
      <c r="E134" s="403">
        <v>0</v>
      </c>
      <c r="F134" s="415">
        <v>0</v>
      </c>
      <c r="G134" s="415">
        <v>0</v>
      </c>
      <c r="H134" s="422">
        <v>0</v>
      </c>
      <c r="I134" s="401">
        <v>0</v>
      </c>
      <c r="J134" s="402">
        <v>0</v>
      </c>
      <c r="K134" s="403">
        <v>0</v>
      </c>
      <c r="L134" s="399">
        <v>0</v>
      </c>
      <c r="M134" s="406">
        <v>0</v>
      </c>
      <c r="N134" s="422">
        <v>0</v>
      </c>
      <c r="O134" s="401">
        <v>0</v>
      </c>
      <c r="P134" s="402">
        <v>0</v>
      </c>
      <c r="Q134" s="403">
        <v>0</v>
      </c>
      <c r="R134" s="415">
        <v>0</v>
      </c>
      <c r="S134" s="415">
        <v>0</v>
      </c>
      <c r="T134" s="422">
        <v>0</v>
      </c>
      <c r="U134" s="401">
        <v>0</v>
      </c>
      <c r="V134" s="402">
        <v>0</v>
      </c>
      <c r="W134" s="403">
        <v>0</v>
      </c>
      <c r="X134" s="406">
        <f t="shared" si="15"/>
        <v>0</v>
      </c>
      <c r="Y134" s="407">
        <f t="shared" si="16"/>
        <v>0</v>
      </c>
      <c r="Z134" s="408">
        <f t="shared" si="17"/>
        <v>0</v>
      </c>
    </row>
    <row r="135" spans="1:26" ht="13.5" thickBot="1" x14ac:dyDescent="0.25">
      <c r="A135" s="406" t="s">
        <v>347</v>
      </c>
      <c r="B135" s="412" t="s">
        <v>348</v>
      </c>
      <c r="C135" s="399">
        <v>10</v>
      </c>
      <c r="D135" s="404">
        <v>12</v>
      </c>
      <c r="E135" s="403">
        <v>22</v>
      </c>
      <c r="F135" s="399">
        <v>3</v>
      </c>
      <c r="G135" s="404">
        <v>3</v>
      </c>
      <c r="H135" s="422">
        <v>6</v>
      </c>
      <c r="I135" s="399">
        <v>0</v>
      </c>
      <c r="J135" s="404">
        <v>0</v>
      </c>
      <c r="K135" s="403">
        <v>0</v>
      </c>
      <c r="L135" s="399">
        <v>3</v>
      </c>
      <c r="M135" s="404">
        <v>0</v>
      </c>
      <c r="N135" s="422">
        <v>3</v>
      </c>
      <c r="O135" s="399">
        <v>0</v>
      </c>
      <c r="P135" s="404">
        <v>0</v>
      </c>
      <c r="Q135" s="403">
        <v>0</v>
      </c>
      <c r="R135" s="399">
        <v>1</v>
      </c>
      <c r="S135" s="404">
        <v>0</v>
      </c>
      <c r="T135" s="422">
        <v>1</v>
      </c>
      <c r="U135" s="399">
        <v>2</v>
      </c>
      <c r="V135" s="404">
        <v>1</v>
      </c>
      <c r="W135" s="403">
        <v>3</v>
      </c>
      <c r="X135" s="406">
        <f t="shared" si="15"/>
        <v>19</v>
      </c>
      <c r="Y135" s="407">
        <f t="shared" si="16"/>
        <v>16</v>
      </c>
      <c r="Z135" s="408">
        <f t="shared" si="17"/>
        <v>35</v>
      </c>
    </row>
    <row r="136" spans="1:26" ht="13.5" thickBot="1" x14ac:dyDescent="0.25">
      <c r="A136" s="409" t="s">
        <v>117</v>
      </c>
      <c r="B136" s="393"/>
      <c r="C136" s="409">
        <f>SUM(C130:C135)</f>
        <v>98</v>
      </c>
      <c r="D136" s="409">
        <f>SUM(D130:D135)</f>
        <v>130</v>
      </c>
      <c r="E136" s="392">
        <f>C136+D136</f>
        <v>228</v>
      </c>
      <c r="F136" s="409">
        <f>SUM(F130:F135)</f>
        <v>12</v>
      </c>
      <c r="G136" s="392">
        <f>SUM(G130:G135)</f>
        <v>8</v>
      </c>
      <c r="H136" s="392">
        <f>F136+G136</f>
        <v>20</v>
      </c>
      <c r="I136" s="409">
        <f>SUM(I130:I135)</f>
        <v>0</v>
      </c>
      <c r="J136" s="392">
        <f>SUM(J130:J135)</f>
        <v>1</v>
      </c>
      <c r="K136" s="392">
        <f>I136+J136</f>
        <v>1</v>
      </c>
      <c r="L136" s="409">
        <f>SUM(L130:L135)</f>
        <v>4</v>
      </c>
      <c r="M136" s="392">
        <f>SUM(M130:M135)</f>
        <v>5</v>
      </c>
      <c r="N136" s="392">
        <f>L136+M136</f>
        <v>9</v>
      </c>
      <c r="O136" s="409">
        <f>SUM(O130:O135)</f>
        <v>3</v>
      </c>
      <c r="P136" s="392">
        <f>SUM(P130:P135)</f>
        <v>4</v>
      </c>
      <c r="Q136" s="392">
        <f>O136+P136</f>
        <v>7</v>
      </c>
      <c r="R136" s="409">
        <f>SUM(R130:R135)</f>
        <v>3</v>
      </c>
      <c r="S136" s="392">
        <f>SUM(S130:S135)</f>
        <v>1</v>
      </c>
      <c r="T136" s="392">
        <f>R136+S136</f>
        <v>4</v>
      </c>
      <c r="U136" s="409">
        <f>SUM(U130:U135)</f>
        <v>10</v>
      </c>
      <c r="V136" s="392">
        <f>SUM(V130:V135)</f>
        <v>15</v>
      </c>
      <c r="W136" s="392">
        <f>U136+V136</f>
        <v>25</v>
      </c>
      <c r="X136" s="409">
        <f>C136+F136+I136+L136+O136+R136+U136</f>
        <v>130</v>
      </c>
      <c r="Y136" s="418">
        <f>D136+G136+J136+M136+P136+S136+V136</f>
        <v>164</v>
      </c>
      <c r="Z136" s="411">
        <f>X136+Y136</f>
        <v>294</v>
      </c>
    </row>
    <row r="137" spans="1:26" ht="12" customHeight="1" x14ac:dyDescent="0.2">
      <c r="E137" s="413" t="s">
        <v>330</v>
      </c>
      <c r="H137" s="406" t="s">
        <v>330</v>
      </c>
      <c r="K137" s="413" t="s">
        <v>330</v>
      </c>
      <c r="N137" s="406" t="s">
        <v>330</v>
      </c>
      <c r="Q137" s="413" t="s">
        <v>330</v>
      </c>
      <c r="T137" s="406" t="s">
        <v>330</v>
      </c>
      <c r="W137" s="413" t="s">
        <v>330</v>
      </c>
    </row>
    <row r="138" spans="1:26" x14ac:dyDescent="0.2">
      <c r="A138" s="406" t="s">
        <v>118</v>
      </c>
      <c r="B138" s="412">
        <v>2605</v>
      </c>
      <c r="C138" s="401">
        <v>342</v>
      </c>
      <c r="D138" s="402">
        <v>119</v>
      </c>
      <c r="E138" s="403">
        <v>461</v>
      </c>
      <c r="F138" s="415">
        <v>49</v>
      </c>
      <c r="G138" s="415">
        <v>8</v>
      </c>
      <c r="H138" s="422">
        <v>57</v>
      </c>
      <c r="I138" s="401">
        <v>2</v>
      </c>
      <c r="J138" s="402">
        <v>0</v>
      </c>
      <c r="K138" s="403">
        <v>2</v>
      </c>
      <c r="L138" s="399">
        <v>13</v>
      </c>
      <c r="M138" s="406">
        <v>4</v>
      </c>
      <c r="N138" s="422">
        <v>17</v>
      </c>
      <c r="O138" s="401">
        <v>10</v>
      </c>
      <c r="P138" s="402">
        <v>1</v>
      </c>
      <c r="Q138" s="403">
        <v>11</v>
      </c>
      <c r="R138" s="415">
        <v>3</v>
      </c>
      <c r="S138" s="415">
        <v>1</v>
      </c>
      <c r="T138" s="422">
        <v>4</v>
      </c>
      <c r="U138" s="401">
        <v>20</v>
      </c>
      <c r="V138" s="402">
        <v>9</v>
      </c>
      <c r="W138" s="403">
        <v>29</v>
      </c>
      <c r="X138" s="406">
        <v>439</v>
      </c>
      <c r="Y138" s="407">
        <v>142</v>
      </c>
      <c r="Z138" s="408">
        <v>581</v>
      </c>
    </row>
    <row r="139" spans="1:26" ht="13.5" thickBot="1" x14ac:dyDescent="0.25">
      <c r="A139" s="406" t="s">
        <v>312</v>
      </c>
      <c r="B139" s="412">
        <v>2615</v>
      </c>
      <c r="C139" s="401">
        <v>0</v>
      </c>
      <c r="D139" s="402">
        <v>0</v>
      </c>
      <c r="E139" s="403">
        <v>0</v>
      </c>
      <c r="F139" s="415">
        <v>1</v>
      </c>
      <c r="G139" s="415">
        <v>0</v>
      </c>
      <c r="H139" s="422">
        <v>1</v>
      </c>
      <c r="I139" s="401">
        <v>0</v>
      </c>
      <c r="J139" s="402">
        <v>0</v>
      </c>
      <c r="K139" s="403">
        <v>0</v>
      </c>
      <c r="L139" s="399">
        <v>0</v>
      </c>
      <c r="M139" s="406">
        <v>0</v>
      </c>
      <c r="N139" s="422">
        <v>0</v>
      </c>
      <c r="O139" s="401">
        <v>0</v>
      </c>
      <c r="P139" s="402">
        <v>0</v>
      </c>
      <c r="Q139" s="403">
        <v>0</v>
      </c>
      <c r="R139" s="415">
        <v>0</v>
      </c>
      <c r="S139" s="415">
        <v>0</v>
      </c>
      <c r="T139" s="422">
        <v>0</v>
      </c>
      <c r="U139" s="401">
        <v>0</v>
      </c>
      <c r="V139" s="402">
        <v>0</v>
      </c>
      <c r="W139" s="403">
        <v>0</v>
      </c>
      <c r="X139" s="406">
        <v>1</v>
      </c>
      <c r="Y139" s="407">
        <v>0</v>
      </c>
      <c r="Z139" s="408">
        <v>1</v>
      </c>
    </row>
    <row r="140" spans="1:26" ht="13.5" thickBot="1" x14ac:dyDescent="0.25">
      <c r="A140" s="409" t="s">
        <v>119</v>
      </c>
      <c r="B140" s="393"/>
      <c r="C140" s="409">
        <f>SUM(C138:C139)</f>
        <v>342</v>
      </c>
      <c r="D140" s="392">
        <f>SUM(D138:D139)</f>
        <v>119</v>
      </c>
      <c r="E140" s="410">
        <f>C140+D140</f>
        <v>461</v>
      </c>
      <c r="F140" s="392">
        <f>SUM(F138:F139)</f>
        <v>50</v>
      </c>
      <c r="G140" s="392">
        <f>SUM(G138:G139)</f>
        <v>8</v>
      </c>
      <c r="H140" s="392">
        <f>F140+G140</f>
        <v>58</v>
      </c>
      <c r="I140" s="409">
        <f>SUM(I138:I139)</f>
        <v>2</v>
      </c>
      <c r="J140" s="392">
        <f>SUM(J138:J139)</f>
        <v>0</v>
      </c>
      <c r="K140" s="410">
        <f>I140+J140</f>
        <v>2</v>
      </c>
      <c r="L140" s="409">
        <f>SUM(L138:L139)</f>
        <v>13</v>
      </c>
      <c r="M140" s="392">
        <f>SUM(M138:M139)</f>
        <v>4</v>
      </c>
      <c r="N140" s="392">
        <f>L140+M140</f>
        <v>17</v>
      </c>
      <c r="O140" s="409">
        <f>SUM(O138:O139)</f>
        <v>10</v>
      </c>
      <c r="P140" s="392">
        <f>SUM(P138:P139)</f>
        <v>1</v>
      </c>
      <c r="Q140" s="410">
        <f>O140+P140</f>
        <v>11</v>
      </c>
      <c r="R140" s="392">
        <f>SUM(R138:R139)</f>
        <v>3</v>
      </c>
      <c r="S140" s="392">
        <f>SUM(S138:S139)</f>
        <v>1</v>
      </c>
      <c r="T140" s="392">
        <f>R140+S140</f>
        <v>4</v>
      </c>
      <c r="U140" s="409">
        <f>SUM(U138:U139)</f>
        <v>20</v>
      </c>
      <c r="V140" s="392">
        <f>SUM(V138:V139)</f>
        <v>9</v>
      </c>
      <c r="W140" s="410">
        <f>U140+V140</f>
        <v>29</v>
      </c>
      <c r="X140" s="392">
        <f>C140+F140+I140+L140+O140+R140+U140</f>
        <v>440</v>
      </c>
      <c r="Y140" s="418">
        <f>D140+G140+J140+M140+P140+S140+V140</f>
        <v>142</v>
      </c>
      <c r="Z140" s="411">
        <f>X140+Y140</f>
        <v>582</v>
      </c>
    </row>
    <row r="141" spans="1:26" x14ac:dyDescent="0.2">
      <c r="E141" s="413" t="s">
        <v>330</v>
      </c>
      <c r="H141" s="406" t="s">
        <v>330</v>
      </c>
      <c r="K141" s="413" t="s">
        <v>330</v>
      </c>
      <c r="N141" s="406" t="s">
        <v>330</v>
      </c>
      <c r="Q141" s="413" t="s">
        <v>330</v>
      </c>
      <c r="T141" s="406" t="s">
        <v>330</v>
      </c>
      <c r="W141" s="413" t="s">
        <v>330</v>
      </c>
    </row>
    <row r="142" spans="1:26" x14ac:dyDescent="0.2">
      <c r="A142" s="406" t="s">
        <v>43</v>
      </c>
      <c r="B142" s="412">
        <v>2705</v>
      </c>
      <c r="C142" s="401">
        <v>257</v>
      </c>
      <c r="D142" s="402">
        <v>125</v>
      </c>
      <c r="E142" s="403">
        <v>382</v>
      </c>
      <c r="F142" s="415">
        <v>55</v>
      </c>
      <c r="G142" s="415">
        <v>22</v>
      </c>
      <c r="H142" s="422">
        <v>77</v>
      </c>
      <c r="I142" s="401">
        <v>0</v>
      </c>
      <c r="J142" s="402">
        <v>0</v>
      </c>
      <c r="K142" s="403">
        <v>0</v>
      </c>
      <c r="L142" s="399">
        <v>2</v>
      </c>
      <c r="M142" s="406">
        <v>7</v>
      </c>
      <c r="N142" s="422">
        <v>9</v>
      </c>
      <c r="O142" s="401">
        <v>4</v>
      </c>
      <c r="P142" s="402">
        <v>7</v>
      </c>
      <c r="Q142" s="403">
        <v>11</v>
      </c>
      <c r="R142" s="415">
        <v>1</v>
      </c>
      <c r="S142" s="415">
        <v>5</v>
      </c>
      <c r="T142" s="422">
        <v>6</v>
      </c>
      <c r="U142" s="401">
        <v>17</v>
      </c>
      <c r="V142" s="402">
        <v>15</v>
      </c>
      <c r="W142" s="403">
        <v>32</v>
      </c>
      <c r="X142" s="406">
        <v>336</v>
      </c>
      <c r="Y142" s="407">
        <v>181</v>
      </c>
      <c r="Z142" s="408">
        <v>517</v>
      </c>
    </row>
    <row r="143" spans="1:26" ht="13.5" thickBot="1" x14ac:dyDescent="0.25">
      <c r="A143" s="406" t="s">
        <v>45</v>
      </c>
      <c r="B143" s="412" t="s">
        <v>349</v>
      </c>
      <c r="C143" s="399">
        <v>103</v>
      </c>
      <c r="D143" s="404">
        <v>78</v>
      </c>
      <c r="E143" s="403">
        <v>181</v>
      </c>
      <c r="F143" s="399">
        <v>19</v>
      </c>
      <c r="G143" s="404">
        <v>4</v>
      </c>
      <c r="H143" s="403">
        <v>23</v>
      </c>
      <c r="I143" s="399">
        <v>0</v>
      </c>
      <c r="J143" s="404">
        <v>0</v>
      </c>
      <c r="K143" s="403">
        <v>0</v>
      </c>
      <c r="L143" s="399">
        <v>2</v>
      </c>
      <c r="M143" s="406">
        <v>1</v>
      </c>
      <c r="N143" s="422">
        <v>3</v>
      </c>
      <c r="O143" s="399">
        <v>4</v>
      </c>
      <c r="P143" s="404">
        <v>2</v>
      </c>
      <c r="Q143" s="403">
        <v>6</v>
      </c>
      <c r="R143" s="406">
        <v>0</v>
      </c>
      <c r="S143" s="406">
        <v>1</v>
      </c>
      <c r="T143" s="422">
        <v>1</v>
      </c>
      <c r="U143" s="399">
        <v>10</v>
      </c>
      <c r="V143" s="404">
        <v>10</v>
      </c>
      <c r="W143" s="403">
        <v>20</v>
      </c>
      <c r="X143" s="406">
        <v>138</v>
      </c>
      <c r="Y143" s="407">
        <v>96</v>
      </c>
      <c r="Z143" s="408">
        <v>234</v>
      </c>
    </row>
    <row r="144" spans="1:26" ht="13.5" thickBot="1" x14ac:dyDescent="0.25">
      <c r="A144" s="409" t="s">
        <v>46</v>
      </c>
      <c r="B144" s="393"/>
      <c r="C144" s="409">
        <f>SUM(C142:C143)</f>
        <v>360</v>
      </c>
      <c r="D144" s="409">
        <f>SUM(D142:D143)</f>
        <v>203</v>
      </c>
      <c r="E144" s="410">
        <f>C144+D144</f>
        <v>563</v>
      </c>
      <c r="F144" s="392">
        <f>SUM(F142:F143)</f>
        <v>74</v>
      </c>
      <c r="G144" s="392">
        <f>SUM(G142:G143)</f>
        <v>26</v>
      </c>
      <c r="H144" s="392">
        <f>F144+G144</f>
        <v>100</v>
      </c>
      <c r="I144" s="409">
        <f>SUM(I142:I143)</f>
        <v>0</v>
      </c>
      <c r="J144" s="392">
        <f>SUM(J142:J143)</f>
        <v>0</v>
      </c>
      <c r="K144" s="410">
        <f>I144+J144</f>
        <v>0</v>
      </c>
      <c r="L144" s="409">
        <f>SUM(L142:L143)</f>
        <v>4</v>
      </c>
      <c r="M144" s="392">
        <f>SUM(M142:M143)</f>
        <v>8</v>
      </c>
      <c r="N144" s="392">
        <f>L144+M144</f>
        <v>12</v>
      </c>
      <c r="O144" s="409">
        <f>SUM(O142:O143)</f>
        <v>8</v>
      </c>
      <c r="P144" s="392">
        <f>SUM(P142:P143)</f>
        <v>9</v>
      </c>
      <c r="Q144" s="410">
        <f>O144+P144</f>
        <v>17</v>
      </c>
      <c r="R144" s="392">
        <f>SUM(R142:R143)</f>
        <v>1</v>
      </c>
      <c r="S144" s="392">
        <f>SUM(S142:S143)</f>
        <v>6</v>
      </c>
      <c r="T144" s="392">
        <f>R144+S144</f>
        <v>7</v>
      </c>
      <c r="U144" s="409">
        <f>SUM(U142:U143)</f>
        <v>27</v>
      </c>
      <c r="V144" s="392">
        <f>SUM(V142:V143)</f>
        <v>25</v>
      </c>
      <c r="W144" s="410">
        <f>U144+V144</f>
        <v>52</v>
      </c>
      <c r="X144" s="392">
        <f>C144+F144+I144+L144+O144+R144+U144</f>
        <v>474</v>
      </c>
      <c r="Y144" s="418">
        <f>D144+G144+J144+M144+P144+S144+V144</f>
        <v>277</v>
      </c>
      <c r="Z144" s="411">
        <f>X144+Y144</f>
        <v>751</v>
      </c>
    </row>
    <row r="145" spans="1:26" x14ac:dyDescent="0.2">
      <c r="E145" s="413" t="s">
        <v>330</v>
      </c>
      <c r="H145" s="406" t="s">
        <v>330</v>
      </c>
      <c r="K145" s="413" t="s">
        <v>330</v>
      </c>
      <c r="N145" s="406" t="s">
        <v>330</v>
      </c>
      <c r="Q145" s="413" t="s">
        <v>330</v>
      </c>
      <c r="T145" s="406" t="s">
        <v>330</v>
      </c>
      <c r="W145" s="413" t="s">
        <v>330</v>
      </c>
    </row>
    <row r="146" spans="1:26" x14ac:dyDescent="0.2">
      <c r="A146" s="406" t="s">
        <v>120</v>
      </c>
      <c r="B146" s="412">
        <v>2805</v>
      </c>
      <c r="C146" s="401">
        <v>6</v>
      </c>
      <c r="D146" s="402">
        <v>7</v>
      </c>
      <c r="E146" s="403">
        <v>13</v>
      </c>
      <c r="F146" s="415">
        <v>2</v>
      </c>
      <c r="G146" s="415">
        <v>1</v>
      </c>
      <c r="H146" s="422">
        <v>3</v>
      </c>
      <c r="I146" s="401">
        <v>0</v>
      </c>
      <c r="J146" s="402">
        <v>1</v>
      </c>
      <c r="K146" s="403">
        <v>1</v>
      </c>
      <c r="L146" s="399">
        <v>0</v>
      </c>
      <c r="M146" s="406">
        <v>0</v>
      </c>
      <c r="N146" s="422">
        <v>0</v>
      </c>
      <c r="O146" s="401">
        <v>0</v>
      </c>
      <c r="P146" s="402">
        <v>0</v>
      </c>
      <c r="Q146" s="403">
        <v>0</v>
      </c>
      <c r="R146" s="415">
        <v>0</v>
      </c>
      <c r="S146" s="415">
        <v>0</v>
      </c>
      <c r="T146" s="422">
        <v>0</v>
      </c>
      <c r="U146" s="401">
        <v>0</v>
      </c>
      <c r="V146" s="402">
        <v>1</v>
      </c>
      <c r="W146" s="403">
        <v>1</v>
      </c>
      <c r="X146" s="406">
        <v>8</v>
      </c>
      <c r="Y146" s="407">
        <v>10</v>
      </c>
      <c r="Z146" s="408">
        <v>18</v>
      </c>
    </row>
    <row r="147" spans="1:26" x14ac:dyDescent="0.2">
      <c r="A147" s="406" t="s">
        <v>121</v>
      </c>
      <c r="B147" s="412">
        <v>2810</v>
      </c>
      <c r="C147" s="401">
        <v>28</v>
      </c>
      <c r="D147" s="402">
        <v>12</v>
      </c>
      <c r="E147" s="403">
        <v>40</v>
      </c>
      <c r="F147" s="415">
        <v>2</v>
      </c>
      <c r="G147" s="415">
        <v>1</v>
      </c>
      <c r="H147" s="422">
        <v>3</v>
      </c>
      <c r="I147" s="401">
        <v>1</v>
      </c>
      <c r="J147" s="402">
        <v>0</v>
      </c>
      <c r="K147" s="403">
        <v>1</v>
      </c>
      <c r="L147" s="399">
        <v>1</v>
      </c>
      <c r="M147" s="406">
        <v>0</v>
      </c>
      <c r="N147" s="422">
        <v>1</v>
      </c>
      <c r="O147" s="401">
        <v>0</v>
      </c>
      <c r="P147" s="402">
        <v>0</v>
      </c>
      <c r="Q147" s="403">
        <v>0</v>
      </c>
      <c r="R147" s="415">
        <v>0</v>
      </c>
      <c r="S147" s="415">
        <v>0</v>
      </c>
      <c r="T147" s="422">
        <v>0</v>
      </c>
      <c r="U147" s="401">
        <v>4</v>
      </c>
      <c r="V147" s="402">
        <v>2</v>
      </c>
      <c r="W147" s="403">
        <v>6</v>
      </c>
      <c r="X147" s="406">
        <v>36</v>
      </c>
      <c r="Y147" s="407">
        <v>15</v>
      </c>
      <c r="Z147" s="408">
        <v>51</v>
      </c>
    </row>
    <row r="148" spans="1:26" x14ac:dyDescent="0.2">
      <c r="A148" s="406" t="s">
        <v>122</v>
      </c>
      <c r="B148" s="412" t="s">
        <v>350</v>
      </c>
      <c r="C148" s="399">
        <v>49</v>
      </c>
      <c r="D148" s="404">
        <v>27</v>
      </c>
      <c r="E148" s="403">
        <v>76</v>
      </c>
      <c r="F148" s="406">
        <v>9</v>
      </c>
      <c r="G148" s="406">
        <v>5</v>
      </c>
      <c r="H148" s="422">
        <v>14</v>
      </c>
      <c r="I148" s="399">
        <v>2</v>
      </c>
      <c r="J148" s="404">
        <v>0</v>
      </c>
      <c r="K148" s="403">
        <v>2</v>
      </c>
      <c r="L148" s="399">
        <v>1</v>
      </c>
      <c r="M148" s="406">
        <v>1</v>
      </c>
      <c r="N148" s="422">
        <v>2</v>
      </c>
      <c r="O148" s="399">
        <v>2</v>
      </c>
      <c r="P148" s="404">
        <v>2</v>
      </c>
      <c r="Q148" s="403">
        <v>4</v>
      </c>
      <c r="R148" s="399">
        <v>0</v>
      </c>
      <c r="S148" s="404">
        <v>0</v>
      </c>
      <c r="T148" s="403">
        <v>0</v>
      </c>
      <c r="U148" s="399">
        <v>10</v>
      </c>
      <c r="V148" s="404">
        <v>2</v>
      </c>
      <c r="W148" s="403">
        <v>12</v>
      </c>
      <c r="X148" s="406">
        <f t="shared" ref="X148" si="18">C148+F148+I148+L148+O148+R148+U148</f>
        <v>73</v>
      </c>
      <c r="Y148" s="407">
        <f t="shared" ref="Y148" si="19">D148+G148+J148+M148+P148+S148+V148</f>
        <v>37</v>
      </c>
      <c r="Z148" s="408">
        <f t="shared" ref="Z148" si="20">X148+Y148</f>
        <v>110</v>
      </c>
    </row>
    <row r="149" spans="1:26" x14ac:dyDescent="0.2">
      <c r="A149" s="406" t="s">
        <v>124</v>
      </c>
      <c r="B149" s="412">
        <v>2859</v>
      </c>
      <c r="C149" s="401">
        <v>42</v>
      </c>
      <c r="D149" s="402">
        <v>5</v>
      </c>
      <c r="E149" s="403">
        <v>47</v>
      </c>
      <c r="F149" s="415">
        <v>20</v>
      </c>
      <c r="G149" s="415">
        <v>2</v>
      </c>
      <c r="H149" s="403">
        <v>22</v>
      </c>
      <c r="I149" s="402">
        <v>0</v>
      </c>
      <c r="J149" s="402">
        <v>0</v>
      </c>
      <c r="K149" s="403">
        <v>0</v>
      </c>
      <c r="L149" s="404">
        <v>1</v>
      </c>
      <c r="M149" s="406">
        <v>0</v>
      </c>
      <c r="N149" s="403">
        <v>1</v>
      </c>
      <c r="O149" s="402">
        <v>2</v>
      </c>
      <c r="P149" s="402">
        <v>0</v>
      </c>
      <c r="Q149" s="403">
        <v>2</v>
      </c>
      <c r="R149" s="415">
        <v>0</v>
      </c>
      <c r="S149" s="415">
        <v>0</v>
      </c>
      <c r="T149" s="403">
        <v>0</v>
      </c>
      <c r="U149" s="402">
        <v>5</v>
      </c>
      <c r="V149" s="402">
        <v>1</v>
      </c>
      <c r="W149" s="403">
        <v>6</v>
      </c>
      <c r="X149" s="406">
        <v>70</v>
      </c>
      <c r="Y149" s="407">
        <v>8</v>
      </c>
      <c r="Z149" s="408">
        <v>78</v>
      </c>
    </row>
    <row r="150" spans="1:26" ht="13.5" thickBot="1" x14ac:dyDescent="0.25">
      <c r="A150" s="406" t="s">
        <v>125</v>
      </c>
      <c r="B150" s="412">
        <v>2860</v>
      </c>
      <c r="C150" s="401">
        <v>17</v>
      </c>
      <c r="D150" s="402">
        <v>2</v>
      </c>
      <c r="E150" s="403">
        <v>19</v>
      </c>
      <c r="F150" s="415">
        <v>8</v>
      </c>
      <c r="G150" s="415">
        <v>1</v>
      </c>
      <c r="H150" s="403">
        <v>9</v>
      </c>
      <c r="I150" s="402">
        <v>1</v>
      </c>
      <c r="J150" s="402">
        <v>0</v>
      </c>
      <c r="K150" s="403">
        <v>1</v>
      </c>
      <c r="L150" s="404">
        <v>1</v>
      </c>
      <c r="M150" s="406">
        <v>0</v>
      </c>
      <c r="N150" s="403">
        <v>1</v>
      </c>
      <c r="O150" s="402">
        <v>1</v>
      </c>
      <c r="P150" s="402">
        <v>0</v>
      </c>
      <c r="Q150" s="403">
        <v>1</v>
      </c>
      <c r="R150" s="415">
        <v>0</v>
      </c>
      <c r="S150" s="415">
        <v>0</v>
      </c>
      <c r="T150" s="403">
        <v>0</v>
      </c>
      <c r="U150" s="402">
        <v>2</v>
      </c>
      <c r="V150" s="402">
        <v>1</v>
      </c>
      <c r="W150" s="403">
        <v>3</v>
      </c>
      <c r="X150" s="406">
        <v>30</v>
      </c>
      <c r="Y150" s="407">
        <v>4</v>
      </c>
      <c r="Z150" s="408">
        <v>34</v>
      </c>
    </row>
    <row r="151" spans="1:26" ht="13.5" thickBot="1" x14ac:dyDescent="0.25">
      <c r="A151" s="409" t="s">
        <v>126</v>
      </c>
      <c r="B151" s="442"/>
      <c r="C151" s="409">
        <f>SUM(C146:C150)</f>
        <v>142</v>
      </c>
      <c r="D151" s="409">
        <f>SUM(D146:D150)</f>
        <v>53</v>
      </c>
      <c r="E151" s="410">
        <f>C151+D151</f>
        <v>195</v>
      </c>
      <c r="F151" s="392">
        <f>SUM(F146:F150)</f>
        <v>41</v>
      </c>
      <c r="G151" s="392">
        <f>SUM(G146:G150)</f>
        <v>10</v>
      </c>
      <c r="H151" s="410">
        <f>F151+G151</f>
        <v>51</v>
      </c>
      <c r="I151" s="392">
        <f>SUM(I146:I150)</f>
        <v>4</v>
      </c>
      <c r="J151" s="392">
        <f>SUM(J146:J150)</f>
        <v>1</v>
      </c>
      <c r="K151" s="410">
        <f>I151+J151</f>
        <v>5</v>
      </c>
      <c r="L151" s="392">
        <f>SUM(L146:L150)</f>
        <v>4</v>
      </c>
      <c r="M151" s="392">
        <f>SUM(M146:M150)</f>
        <v>1</v>
      </c>
      <c r="N151" s="410">
        <f>L151+M151</f>
        <v>5</v>
      </c>
      <c r="O151" s="392">
        <f>SUM(O146:O150)</f>
        <v>5</v>
      </c>
      <c r="P151" s="392">
        <f>SUM(P146:P150)</f>
        <v>2</v>
      </c>
      <c r="Q151" s="410">
        <f>O151+P151</f>
        <v>7</v>
      </c>
      <c r="R151" s="392">
        <f>SUM(R146:R150)</f>
        <v>0</v>
      </c>
      <c r="S151" s="392">
        <f>SUM(S146:S150)</f>
        <v>0</v>
      </c>
      <c r="T151" s="410">
        <f>R151+S151</f>
        <v>0</v>
      </c>
      <c r="U151" s="392">
        <f>SUM(U146:U150)</f>
        <v>21</v>
      </c>
      <c r="V151" s="392">
        <f>SUM(V146:V150)</f>
        <v>7</v>
      </c>
      <c r="W151" s="410">
        <f>U151+V151</f>
        <v>28</v>
      </c>
      <c r="X151" s="392">
        <f>C151+F151+I151+L151+O151+R151+U151</f>
        <v>217</v>
      </c>
      <c r="Y151" s="418">
        <f>D151+G151+J151+M151+P151+S151+V151</f>
        <v>74</v>
      </c>
      <c r="Z151" s="411">
        <f>X151+Y151</f>
        <v>291</v>
      </c>
    </row>
    <row r="152" spans="1:26" ht="13.5" thickBot="1" x14ac:dyDescent="0.25">
      <c r="A152" s="405"/>
      <c r="B152" s="400"/>
      <c r="C152" s="443"/>
      <c r="D152" s="405"/>
      <c r="E152" s="403" t="s">
        <v>330</v>
      </c>
      <c r="F152" s="405"/>
      <c r="G152" s="405"/>
      <c r="H152" s="405" t="s">
        <v>330</v>
      </c>
      <c r="I152" s="443"/>
      <c r="J152" s="405"/>
      <c r="K152" s="403" t="s">
        <v>330</v>
      </c>
      <c r="L152" s="443"/>
      <c r="M152" s="405"/>
      <c r="N152" s="405" t="s">
        <v>330</v>
      </c>
      <c r="O152" s="443"/>
      <c r="P152" s="405"/>
      <c r="Q152" s="403" t="s">
        <v>330</v>
      </c>
      <c r="R152" s="405"/>
      <c r="S152" s="405"/>
      <c r="T152" s="405" t="s">
        <v>330</v>
      </c>
      <c r="U152" s="443"/>
      <c r="V152" s="405"/>
      <c r="W152" s="403" t="s">
        <v>330</v>
      </c>
      <c r="X152" s="405"/>
      <c r="Y152" s="444"/>
      <c r="Z152" s="408"/>
    </row>
    <row r="153" spans="1:26" ht="13.5" thickBot="1" x14ac:dyDescent="0.25">
      <c r="A153" s="392" t="s">
        <v>351</v>
      </c>
      <c r="B153" s="393">
        <v>2862</v>
      </c>
      <c r="C153" s="440">
        <v>6</v>
      </c>
      <c r="D153" s="441">
        <v>1</v>
      </c>
      <c r="E153" s="410">
        <v>7</v>
      </c>
      <c r="F153" s="441">
        <v>0</v>
      </c>
      <c r="G153" s="441">
        <v>0</v>
      </c>
      <c r="H153" s="392">
        <v>0</v>
      </c>
      <c r="I153" s="440">
        <v>0</v>
      </c>
      <c r="J153" s="441">
        <v>0</v>
      </c>
      <c r="K153" s="410">
        <v>0</v>
      </c>
      <c r="L153" s="409">
        <v>0</v>
      </c>
      <c r="M153" s="392">
        <v>0</v>
      </c>
      <c r="N153" s="392">
        <v>0</v>
      </c>
      <c r="O153" s="440">
        <v>0</v>
      </c>
      <c r="P153" s="441">
        <v>0</v>
      </c>
      <c r="Q153" s="410">
        <v>0</v>
      </c>
      <c r="R153" s="441">
        <v>0</v>
      </c>
      <c r="S153" s="441">
        <v>0</v>
      </c>
      <c r="T153" s="392">
        <v>0</v>
      </c>
      <c r="U153" s="440">
        <v>1</v>
      </c>
      <c r="V153" s="441">
        <v>0</v>
      </c>
      <c r="W153" s="410">
        <v>1</v>
      </c>
      <c r="X153" s="392">
        <v>5</v>
      </c>
      <c r="Y153" s="418">
        <v>1</v>
      </c>
      <c r="Z153" s="411">
        <v>6</v>
      </c>
    </row>
    <row r="154" spans="1:26" ht="13.5" thickBot="1" x14ac:dyDescent="0.25">
      <c r="E154" s="413" t="s">
        <v>330</v>
      </c>
      <c r="H154" s="406" t="s">
        <v>330</v>
      </c>
      <c r="K154" s="413" t="s">
        <v>330</v>
      </c>
      <c r="N154" s="406" t="s">
        <v>330</v>
      </c>
      <c r="Q154" s="413" t="s">
        <v>330</v>
      </c>
      <c r="T154" s="406" t="s">
        <v>330</v>
      </c>
      <c r="W154" s="413" t="s">
        <v>330</v>
      </c>
    </row>
    <row r="155" spans="1:26" s="445" customFormat="1" ht="13.5" thickBot="1" x14ac:dyDescent="0.25">
      <c r="A155" s="409" t="s">
        <v>128</v>
      </c>
      <c r="B155" s="393">
        <v>2870</v>
      </c>
      <c r="C155" s="409">
        <v>2</v>
      </c>
      <c r="D155" s="392">
        <v>2</v>
      </c>
      <c r="E155" s="410">
        <v>4</v>
      </c>
      <c r="F155" s="392">
        <v>0</v>
      </c>
      <c r="G155" s="392">
        <v>0</v>
      </c>
      <c r="H155" s="410">
        <v>0</v>
      </c>
      <c r="I155" s="409">
        <v>0</v>
      </c>
      <c r="J155" s="392">
        <v>0</v>
      </c>
      <c r="K155" s="410">
        <v>0</v>
      </c>
      <c r="L155" s="409">
        <v>0</v>
      </c>
      <c r="M155" s="392">
        <v>0</v>
      </c>
      <c r="N155" s="410">
        <v>0</v>
      </c>
      <c r="O155" s="409">
        <v>0</v>
      </c>
      <c r="P155" s="392">
        <v>0</v>
      </c>
      <c r="Q155" s="410">
        <v>0</v>
      </c>
      <c r="R155" s="392">
        <v>0</v>
      </c>
      <c r="S155" s="392">
        <v>0</v>
      </c>
      <c r="T155" s="410">
        <v>0</v>
      </c>
      <c r="U155" s="409">
        <v>0</v>
      </c>
      <c r="V155" s="392">
        <v>1</v>
      </c>
      <c r="W155" s="410">
        <v>1</v>
      </c>
      <c r="X155" s="392">
        <v>2</v>
      </c>
      <c r="Y155" s="418">
        <v>3</v>
      </c>
      <c r="Z155" s="411">
        <v>5</v>
      </c>
    </row>
    <row r="156" spans="1:26" ht="13.5" thickBot="1" x14ac:dyDescent="0.25"/>
    <row r="157" spans="1:26" ht="13.5" thickBot="1" x14ac:dyDescent="0.25">
      <c r="A157" s="409" t="s">
        <v>129</v>
      </c>
      <c r="B157" s="393">
        <v>3700</v>
      </c>
      <c r="C157" s="440">
        <v>7</v>
      </c>
      <c r="D157" s="441">
        <v>12</v>
      </c>
      <c r="E157" s="410">
        <v>19</v>
      </c>
      <c r="F157" s="441">
        <v>0</v>
      </c>
      <c r="G157" s="441">
        <v>0</v>
      </c>
      <c r="H157" s="392">
        <v>0</v>
      </c>
      <c r="I157" s="440">
        <v>0</v>
      </c>
      <c r="J157" s="441">
        <v>0</v>
      </c>
      <c r="K157" s="410">
        <v>0</v>
      </c>
      <c r="L157" s="409">
        <v>0</v>
      </c>
      <c r="M157" s="392">
        <v>0</v>
      </c>
      <c r="N157" s="392">
        <v>0</v>
      </c>
      <c r="O157" s="440">
        <v>0</v>
      </c>
      <c r="P157" s="441">
        <v>0</v>
      </c>
      <c r="Q157" s="410">
        <v>0</v>
      </c>
      <c r="R157" s="441">
        <v>0</v>
      </c>
      <c r="S157" s="441">
        <v>0</v>
      </c>
      <c r="T157" s="392">
        <v>0</v>
      </c>
      <c r="U157" s="440">
        <v>1</v>
      </c>
      <c r="V157" s="441">
        <v>2</v>
      </c>
      <c r="W157" s="410">
        <v>3</v>
      </c>
      <c r="X157" s="392">
        <v>8</v>
      </c>
      <c r="Y157" s="418">
        <v>14</v>
      </c>
      <c r="Z157" s="411">
        <v>22</v>
      </c>
    </row>
    <row r="158" spans="1:26" x14ac:dyDescent="0.2">
      <c r="E158" s="413" t="s">
        <v>330</v>
      </c>
      <c r="H158" s="406" t="s">
        <v>330</v>
      </c>
      <c r="K158" s="413" t="s">
        <v>330</v>
      </c>
      <c r="N158" s="406" t="s">
        <v>330</v>
      </c>
      <c r="Q158" s="413" t="s">
        <v>330</v>
      </c>
      <c r="T158" s="406" t="s">
        <v>330</v>
      </c>
    </row>
    <row r="159" spans="1:26" x14ac:dyDescent="0.2">
      <c r="A159" s="404" t="s">
        <v>130</v>
      </c>
      <c r="B159" s="412">
        <v>1005</v>
      </c>
      <c r="C159" s="401">
        <v>1</v>
      </c>
      <c r="D159" s="402">
        <v>0</v>
      </c>
      <c r="E159" s="403">
        <v>1</v>
      </c>
      <c r="F159" s="415">
        <v>0</v>
      </c>
      <c r="G159" s="415">
        <v>0</v>
      </c>
      <c r="H159" s="403">
        <v>0</v>
      </c>
      <c r="I159" s="401">
        <v>0</v>
      </c>
      <c r="J159" s="402">
        <v>0</v>
      </c>
      <c r="K159" s="403">
        <v>0</v>
      </c>
      <c r="L159" s="399">
        <v>0</v>
      </c>
      <c r="M159" s="406">
        <v>0</v>
      </c>
      <c r="N159" s="403">
        <v>0</v>
      </c>
      <c r="O159" s="401">
        <v>1</v>
      </c>
      <c r="P159" s="402">
        <v>0</v>
      </c>
      <c r="Q159" s="403">
        <v>1</v>
      </c>
      <c r="R159" s="415">
        <v>0</v>
      </c>
      <c r="S159" s="415">
        <v>0</v>
      </c>
      <c r="T159" s="403">
        <v>0</v>
      </c>
      <c r="U159" s="401">
        <v>0</v>
      </c>
      <c r="V159" s="402">
        <v>1</v>
      </c>
      <c r="W159" s="403">
        <v>1</v>
      </c>
      <c r="X159" s="406">
        <v>2</v>
      </c>
      <c r="Y159" s="407">
        <v>1</v>
      </c>
      <c r="Z159" s="408">
        <v>3</v>
      </c>
    </row>
    <row r="160" spans="1:26" x14ac:dyDescent="0.2">
      <c r="A160" s="404" t="s">
        <v>131</v>
      </c>
      <c r="B160" s="412">
        <v>1010</v>
      </c>
      <c r="C160" s="401">
        <v>40</v>
      </c>
      <c r="D160" s="402">
        <v>36</v>
      </c>
      <c r="E160" s="403">
        <v>76</v>
      </c>
      <c r="F160" s="415">
        <v>19</v>
      </c>
      <c r="G160" s="415">
        <v>7</v>
      </c>
      <c r="H160" s="422">
        <v>26</v>
      </c>
      <c r="I160" s="401">
        <v>0</v>
      </c>
      <c r="J160" s="402">
        <v>1</v>
      </c>
      <c r="K160" s="403">
        <v>1</v>
      </c>
      <c r="L160" s="399">
        <v>2</v>
      </c>
      <c r="M160" s="406">
        <v>0</v>
      </c>
      <c r="N160" s="422">
        <v>2</v>
      </c>
      <c r="O160" s="401">
        <v>1</v>
      </c>
      <c r="P160" s="402">
        <v>0</v>
      </c>
      <c r="Q160" s="403">
        <v>1</v>
      </c>
      <c r="R160" s="415">
        <v>0</v>
      </c>
      <c r="S160" s="415">
        <v>0</v>
      </c>
      <c r="T160" s="422">
        <v>0</v>
      </c>
      <c r="U160" s="401">
        <v>6</v>
      </c>
      <c r="V160" s="402">
        <v>7</v>
      </c>
      <c r="W160" s="403">
        <v>13</v>
      </c>
      <c r="X160" s="406">
        <v>68</v>
      </c>
      <c r="Y160" s="407">
        <v>51</v>
      </c>
      <c r="Z160" s="408">
        <v>119</v>
      </c>
    </row>
    <row r="161" spans="1:26" x14ac:dyDescent="0.2">
      <c r="A161" s="404" t="s">
        <v>132</v>
      </c>
      <c r="B161" s="412">
        <v>1015</v>
      </c>
      <c r="C161" s="401">
        <v>119</v>
      </c>
      <c r="D161" s="402">
        <v>80</v>
      </c>
      <c r="E161" s="403">
        <v>199</v>
      </c>
      <c r="F161" s="415">
        <v>31</v>
      </c>
      <c r="G161" s="415">
        <v>6</v>
      </c>
      <c r="H161" s="422">
        <v>37</v>
      </c>
      <c r="I161" s="401">
        <v>0</v>
      </c>
      <c r="J161" s="402">
        <v>0</v>
      </c>
      <c r="K161" s="422">
        <v>0</v>
      </c>
      <c r="L161" s="399">
        <v>4</v>
      </c>
      <c r="M161" s="406">
        <v>8</v>
      </c>
      <c r="N161" s="422">
        <v>12</v>
      </c>
      <c r="O161" s="401">
        <v>6</v>
      </c>
      <c r="P161" s="402">
        <v>1</v>
      </c>
      <c r="Q161" s="403">
        <v>7</v>
      </c>
      <c r="R161" s="415">
        <v>0</v>
      </c>
      <c r="S161" s="415">
        <v>2</v>
      </c>
      <c r="T161" s="403">
        <v>2</v>
      </c>
      <c r="U161" s="401">
        <v>16</v>
      </c>
      <c r="V161" s="402">
        <v>7</v>
      </c>
      <c r="W161" s="403">
        <v>23</v>
      </c>
      <c r="X161" s="406">
        <v>176</v>
      </c>
      <c r="Y161" s="407">
        <v>104</v>
      </c>
      <c r="Z161" s="408">
        <v>280</v>
      </c>
    </row>
    <row r="162" spans="1:26" x14ac:dyDescent="0.2">
      <c r="A162" s="404" t="s">
        <v>133</v>
      </c>
      <c r="B162" s="412">
        <v>1025</v>
      </c>
      <c r="C162" s="401">
        <v>15</v>
      </c>
      <c r="D162" s="402">
        <v>5</v>
      </c>
      <c r="E162" s="403">
        <v>20</v>
      </c>
      <c r="F162" s="415">
        <v>0</v>
      </c>
      <c r="G162" s="415">
        <v>2</v>
      </c>
      <c r="H162" s="403">
        <v>2</v>
      </c>
      <c r="I162" s="401">
        <v>1</v>
      </c>
      <c r="J162" s="402">
        <v>0</v>
      </c>
      <c r="K162" s="403">
        <v>1</v>
      </c>
      <c r="L162" s="399">
        <v>0</v>
      </c>
      <c r="M162" s="406">
        <v>0</v>
      </c>
      <c r="N162" s="422">
        <v>0</v>
      </c>
      <c r="O162" s="401">
        <v>0</v>
      </c>
      <c r="P162" s="402">
        <v>0</v>
      </c>
      <c r="Q162" s="403">
        <v>0</v>
      </c>
      <c r="R162" s="415">
        <v>0</v>
      </c>
      <c r="S162" s="415">
        <v>0</v>
      </c>
      <c r="T162" s="403">
        <v>0</v>
      </c>
      <c r="U162" s="401">
        <v>1</v>
      </c>
      <c r="V162" s="402">
        <v>2</v>
      </c>
      <c r="W162" s="403">
        <v>3</v>
      </c>
      <c r="X162" s="406">
        <v>17</v>
      </c>
      <c r="Y162" s="407">
        <v>9</v>
      </c>
      <c r="Z162" s="408">
        <v>26</v>
      </c>
    </row>
    <row r="163" spans="1:26" x14ac:dyDescent="0.2">
      <c r="A163" s="404" t="s">
        <v>134</v>
      </c>
      <c r="B163" s="412">
        <v>1030</v>
      </c>
      <c r="C163" s="401">
        <v>4</v>
      </c>
      <c r="D163" s="402">
        <v>1</v>
      </c>
      <c r="E163" s="403">
        <v>5</v>
      </c>
      <c r="F163" s="415">
        <v>0</v>
      </c>
      <c r="G163" s="415">
        <v>0</v>
      </c>
      <c r="H163" s="422">
        <v>0</v>
      </c>
      <c r="I163" s="401">
        <v>0</v>
      </c>
      <c r="J163" s="402">
        <v>1</v>
      </c>
      <c r="K163" s="403">
        <v>1</v>
      </c>
      <c r="L163" s="399">
        <v>0</v>
      </c>
      <c r="M163" s="406">
        <v>0</v>
      </c>
      <c r="N163" s="422">
        <v>0</v>
      </c>
      <c r="O163" s="401">
        <v>0</v>
      </c>
      <c r="P163" s="402">
        <v>0</v>
      </c>
      <c r="Q163" s="403">
        <v>0</v>
      </c>
      <c r="R163" s="415">
        <v>0</v>
      </c>
      <c r="S163" s="415">
        <v>0</v>
      </c>
      <c r="T163" s="422">
        <v>0</v>
      </c>
      <c r="U163" s="401">
        <v>0</v>
      </c>
      <c r="V163" s="402">
        <v>0</v>
      </c>
      <c r="W163" s="403">
        <v>0</v>
      </c>
      <c r="X163" s="406">
        <v>4</v>
      </c>
      <c r="Y163" s="407">
        <v>2</v>
      </c>
      <c r="Z163" s="408">
        <v>6</v>
      </c>
    </row>
    <row r="164" spans="1:26" x14ac:dyDescent="0.2">
      <c r="A164" s="404" t="s">
        <v>135</v>
      </c>
      <c r="B164" s="412">
        <v>1035</v>
      </c>
      <c r="C164" s="401">
        <v>8</v>
      </c>
      <c r="D164" s="402">
        <v>8</v>
      </c>
      <c r="E164" s="403">
        <v>16</v>
      </c>
      <c r="F164" s="415">
        <v>3</v>
      </c>
      <c r="G164" s="415">
        <v>2</v>
      </c>
      <c r="H164" s="422">
        <v>5</v>
      </c>
      <c r="I164" s="401">
        <v>0</v>
      </c>
      <c r="J164" s="402">
        <v>0</v>
      </c>
      <c r="K164" s="403">
        <v>0</v>
      </c>
      <c r="L164" s="399">
        <v>0</v>
      </c>
      <c r="M164" s="406">
        <v>0</v>
      </c>
      <c r="N164" s="422">
        <v>0</v>
      </c>
      <c r="O164" s="401">
        <v>0</v>
      </c>
      <c r="P164" s="402">
        <v>2</v>
      </c>
      <c r="Q164" s="422">
        <v>2</v>
      </c>
      <c r="R164" s="401">
        <v>0</v>
      </c>
      <c r="S164" s="415">
        <v>0</v>
      </c>
      <c r="T164" s="422">
        <v>0</v>
      </c>
      <c r="U164" s="401">
        <v>0</v>
      </c>
      <c r="V164" s="402">
        <v>0</v>
      </c>
      <c r="W164" s="403">
        <v>0</v>
      </c>
      <c r="X164" s="406">
        <v>11</v>
      </c>
      <c r="Y164" s="407">
        <v>12</v>
      </c>
      <c r="Z164" s="408">
        <v>23</v>
      </c>
    </row>
    <row r="165" spans="1:26" x14ac:dyDescent="0.2">
      <c r="A165" s="404" t="s">
        <v>136</v>
      </c>
      <c r="B165" s="412">
        <v>1040</v>
      </c>
      <c r="C165" s="401">
        <v>11</v>
      </c>
      <c r="D165" s="402">
        <v>23</v>
      </c>
      <c r="E165" s="403">
        <v>34</v>
      </c>
      <c r="F165" s="415">
        <v>3</v>
      </c>
      <c r="G165" s="415">
        <v>0</v>
      </c>
      <c r="H165" s="422">
        <v>3</v>
      </c>
      <c r="I165" s="401">
        <v>0</v>
      </c>
      <c r="J165" s="402">
        <v>0</v>
      </c>
      <c r="K165" s="403">
        <v>0</v>
      </c>
      <c r="L165" s="399">
        <v>1</v>
      </c>
      <c r="M165" s="406">
        <v>0</v>
      </c>
      <c r="N165" s="422">
        <v>1</v>
      </c>
      <c r="O165" s="401">
        <v>0</v>
      </c>
      <c r="P165" s="402">
        <v>1</v>
      </c>
      <c r="Q165" s="403">
        <v>1</v>
      </c>
      <c r="R165" s="415">
        <v>0</v>
      </c>
      <c r="S165" s="415">
        <v>0</v>
      </c>
      <c r="T165" s="422">
        <v>0</v>
      </c>
      <c r="U165" s="401">
        <v>1</v>
      </c>
      <c r="V165" s="402">
        <v>1</v>
      </c>
      <c r="W165" s="403">
        <v>2</v>
      </c>
      <c r="X165" s="406">
        <v>16</v>
      </c>
      <c r="Y165" s="407">
        <v>25</v>
      </c>
      <c r="Z165" s="408">
        <v>41</v>
      </c>
    </row>
    <row r="166" spans="1:26" ht="13.5" thickBot="1" x14ac:dyDescent="0.25">
      <c r="A166" s="404" t="s">
        <v>137</v>
      </c>
      <c r="B166" s="412">
        <v>1045</v>
      </c>
      <c r="C166" s="401">
        <v>0</v>
      </c>
      <c r="D166" s="402">
        <v>1</v>
      </c>
      <c r="E166" s="403">
        <v>1</v>
      </c>
      <c r="F166" s="415">
        <v>0</v>
      </c>
      <c r="G166" s="415">
        <v>0</v>
      </c>
      <c r="H166" s="422">
        <v>0</v>
      </c>
      <c r="I166" s="401">
        <v>0</v>
      </c>
      <c r="J166" s="402">
        <v>0</v>
      </c>
      <c r="K166" s="403">
        <v>0</v>
      </c>
      <c r="L166" s="399">
        <v>0</v>
      </c>
      <c r="M166" s="406">
        <v>0</v>
      </c>
      <c r="N166" s="422">
        <v>0</v>
      </c>
      <c r="O166" s="401">
        <v>0</v>
      </c>
      <c r="P166" s="402">
        <v>0</v>
      </c>
      <c r="Q166" s="403">
        <v>0</v>
      </c>
      <c r="R166" s="415">
        <v>0</v>
      </c>
      <c r="S166" s="415">
        <v>0</v>
      </c>
      <c r="T166" s="422">
        <v>0</v>
      </c>
      <c r="U166" s="401">
        <v>0</v>
      </c>
      <c r="V166" s="402">
        <v>0</v>
      </c>
      <c r="W166" s="403">
        <v>0</v>
      </c>
      <c r="X166" s="406">
        <v>0</v>
      </c>
      <c r="Y166" s="407">
        <v>1</v>
      </c>
      <c r="Z166" s="408">
        <v>1</v>
      </c>
    </row>
    <row r="167" spans="1:26" ht="13.5" thickBot="1" x14ac:dyDescent="0.25">
      <c r="A167" s="409" t="s">
        <v>138</v>
      </c>
      <c r="B167" s="442"/>
      <c r="C167" s="409">
        <f>SUM(C159:C166)</f>
        <v>198</v>
      </c>
      <c r="D167" s="409">
        <f>SUM(D159:D166)</f>
        <v>154</v>
      </c>
      <c r="E167" s="410">
        <f>C167+D167</f>
        <v>352</v>
      </c>
      <c r="F167" s="409">
        <f>SUM(F159:F166)</f>
        <v>56</v>
      </c>
      <c r="G167" s="392">
        <f>SUM(G159:G166)</f>
        <v>17</v>
      </c>
      <c r="H167" s="410">
        <f>F167+G167</f>
        <v>73</v>
      </c>
      <c r="I167" s="409">
        <f>SUM(I159:I166)</f>
        <v>1</v>
      </c>
      <c r="J167" s="392">
        <f>SUM(J159:J166)</f>
        <v>2</v>
      </c>
      <c r="K167" s="410">
        <f>I167+J167</f>
        <v>3</v>
      </c>
      <c r="L167" s="409">
        <f>SUM(L159:L166)</f>
        <v>7</v>
      </c>
      <c r="M167" s="392">
        <f>SUM(M159:M166)</f>
        <v>8</v>
      </c>
      <c r="N167" s="410">
        <f>L167+M167</f>
        <v>15</v>
      </c>
      <c r="O167" s="409">
        <f>SUM(O159:O166)</f>
        <v>8</v>
      </c>
      <c r="P167" s="392">
        <f>SUM(P159:P166)</f>
        <v>4</v>
      </c>
      <c r="Q167" s="410">
        <f>O167+P167</f>
        <v>12</v>
      </c>
      <c r="R167" s="409">
        <f>SUM(R159:R166)</f>
        <v>0</v>
      </c>
      <c r="S167" s="392">
        <f>SUM(S159:S166)</f>
        <v>2</v>
      </c>
      <c r="T167" s="410">
        <f>R167+S167</f>
        <v>2</v>
      </c>
      <c r="U167" s="409">
        <f>SUM(U159:U166)</f>
        <v>24</v>
      </c>
      <c r="V167" s="392">
        <f>SUM(V159:V166)</f>
        <v>18</v>
      </c>
      <c r="W167" s="410">
        <f>U167+V167</f>
        <v>42</v>
      </c>
      <c r="X167" s="392">
        <f>C167+F167+I167+L167+O167+R167+U167</f>
        <v>294</v>
      </c>
      <c r="Y167" s="418">
        <f>D167+G167+J167+M167+P167+S167+V167</f>
        <v>205</v>
      </c>
      <c r="Z167" s="411">
        <f>X167+Y167</f>
        <v>499</v>
      </c>
    </row>
    <row r="168" spans="1:26" ht="13.5" thickBot="1" x14ac:dyDescent="0.25">
      <c r="K168" s="413" t="s">
        <v>330</v>
      </c>
      <c r="N168" s="406" t="s">
        <v>330</v>
      </c>
      <c r="Q168" s="413" t="s">
        <v>330</v>
      </c>
      <c r="T168" s="406" t="s">
        <v>330</v>
      </c>
      <c r="W168" s="413" t="s">
        <v>330</v>
      </c>
    </row>
    <row r="169" spans="1:26" ht="13.5" thickBot="1" x14ac:dyDescent="0.25">
      <c r="A169" s="389" t="s">
        <v>139</v>
      </c>
      <c r="B169" s="446"/>
      <c r="C169" s="447">
        <f>C167+C157+C155+C153+C151+C144+C140+C136+C128+C123+C118+C86+C66+C61+C57+C48+C42+C37+C28+C26+C20</f>
        <v>2270</v>
      </c>
      <c r="D169" s="447">
        <f>D167+D157+D155+D153+D151+D144+D140+D136+D128+D123+D118+D86+D66+D61+D57+D48+D42+D37+D28+D26+D20</f>
        <v>1457</v>
      </c>
      <c r="E169" s="448">
        <f>C169+D169</f>
        <v>3727</v>
      </c>
      <c r="F169" s="449">
        <f>F167+F157+F155+F153+F151+F144+F140+F136+F128+F123+F118+F86+F66+F61+F57+F48+F42+F37+F28+F26+F20</f>
        <v>320</v>
      </c>
      <c r="G169" s="449">
        <f>G167+G157+G155+G153+G151+G144+G140+G136+G128+G123+G118+G86+G66+G61+G57+G48+G42+G37+G28+G26+G20</f>
        <v>105</v>
      </c>
      <c r="H169" s="448">
        <f>F169+G169</f>
        <v>425</v>
      </c>
      <c r="I169" s="449">
        <f>I167+I157+I155+I153+I151+I144+I140+I136+I128+I123+I118+I86+I66+I61+I57+I48+I42+I37+I28+I26+I20</f>
        <v>13</v>
      </c>
      <c r="J169" s="449">
        <f>J167+J157+J155+J153+J151+J144+J140+J136+J128+J123+J118+J86+J66+J61+J57+J48+J42+J37+J28+J26+J20</f>
        <v>12</v>
      </c>
      <c r="K169" s="448">
        <f>I169+J169</f>
        <v>25</v>
      </c>
      <c r="L169" s="449">
        <f>L167+L157+L155+L153+L151+L144+L140+L136+L128+L123+L118+L86+L66+L61+L57+L48+L42+L37+L28+L26+L20</f>
        <v>59</v>
      </c>
      <c r="M169" s="449">
        <f>M167+M157+M155+M153+M151+M144+M140+M136+M128+M123+M118+M86+M66+M61+M57+M48+M42+M37+M28+M26+M20</f>
        <v>58</v>
      </c>
      <c r="N169" s="448">
        <f>L169+M169</f>
        <v>117</v>
      </c>
      <c r="O169" s="449">
        <f>O167+O157+O155+O153+O151+O144+O140+O136+O128+O123+O118+O86+O66+O61+O57+O48+O42+O37+O28+O26+O20</f>
        <v>57</v>
      </c>
      <c r="P169" s="449">
        <f>P167+P157+P155+P153+P151+P144+P140+P136+P128+P123+P118+P86+P66+P61+P57+P48+P42+P37+P28+P26+P20</f>
        <v>41</v>
      </c>
      <c r="Q169" s="448">
        <f>O169+P169</f>
        <v>98</v>
      </c>
      <c r="R169" s="449">
        <f>R167+R157+R155+R153+R151+R144+R140+R136+R128+R123+R118+R86+R66+R61+R57+R48+R42+R37+R28+R26+R20</f>
        <v>16</v>
      </c>
      <c r="S169" s="449">
        <f>S167+S157+S155+S153+S151+S144+S140+S136+S128+S123+S118+S86+S66+S61+S57+S48+S42+S37+S28+S26+S20</f>
        <v>17</v>
      </c>
      <c r="T169" s="448">
        <f>R169+S169</f>
        <v>33</v>
      </c>
      <c r="U169" s="449">
        <f>U167+U157+U155+U153+U151+U144+U140+U136+U128+U123+U118+U86+U66+U61+U57+U48+U42+U37+U28+U26+U20</f>
        <v>218</v>
      </c>
      <c r="V169" s="449">
        <f>V167+V157+V155+V153+V151+V144+V140+V136+V128+V123+V118+V86+V66+V61+V57+V48+V42+V37+V28+V26+V20</f>
        <v>150</v>
      </c>
      <c r="W169" s="448">
        <f>U169+V169</f>
        <v>368</v>
      </c>
      <c r="X169" s="449">
        <f>C169+F169+I169+L169+O169+R169+U169</f>
        <v>2953</v>
      </c>
      <c r="Y169" s="449">
        <f>D169+G169+J169+M169+P169+S169+V169</f>
        <v>1840</v>
      </c>
      <c r="Z169" s="448">
        <f>X169+Y169</f>
        <v>4793</v>
      </c>
    </row>
    <row r="170" spans="1:26" ht="12" customHeight="1" x14ac:dyDescent="0.2">
      <c r="A170" s="377"/>
      <c r="B170" s="570" t="s">
        <v>307</v>
      </c>
      <c r="C170" s="572" t="s">
        <v>1</v>
      </c>
      <c r="D170" s="573"/>
      <c r="E170" s="574"/>
      <c r="F170" s="575" t="s">
        <v>2</v>
      </c>
      <c r="G170" s="575"/>
      <c r="H170" s="575"/>
      <c r="I170" s="572" t="s">
        <v>308</v>
      </c>
      <c r="J170" s="573"/>
      <c r="K170" s="574"/>
      <c r="L170" s="575" t="s">
        <v>4</v>
      </c>
      <c r="M170" s="575"/>
      <c r="N170" s="575"/>
      <c r="O170" s="572" t="s">
        <v>5</v>
      </c>
      <c r="P170" s="573"/>
      <c r="Q170" s="574"/>
      <c r="R170" s="575" t="s">
        <v>7</v>
      </c>
      <c r="S170" s="575"/>
      <c r="T170" s="575"/>
      <c r="U170" s="572" t="s">
        <v>8</v>
      </c>
      <c r="V170" s="573"/>
      <c r="W170" s="574"/>
      <c r="X170" s="572" t="s">
        <v>9</v>
      </c>
      <c r="Y170" s="573"/>
      <c r="Z170" s="574"/>
    </row>
    <row r="171" spans="1:26" ht="13.5" thickBot="1" x14ac:dyDescent="0.25">
      <c r="A171" s="377"/>
      <c r="B171" s="571"/>
      <c r="C171" s="379" t="s">
        <v>10</v>
      </c>
      <c r="D171" s="380" t="s">
        <v>11</v>
      </c>
      <c r="E171" s="381" t="s">
        <v>9</v>
      </c>
      <c r="F171" s="382" t="s">
        <v>10</v>
      </c>
      <c r="G171" s="382" t="s">
        <v>12</v>
      </c>
      <c r="H171" s="382" t="s">
        <v>9</v>
      </c>
      <c r="I171" s="383" t="s">
        <v>10</v>
      </c>
      <c r="J171" s="384" t="s">
        <v>12</v>
      </c>
      <c r="K171" s="385" t="s">
        <v>9</v>
      </c>
      <c r="L171" s="379" t="s">
        <v>10</v>
      </c>
      <c r="M171" s="386" t="s">
        <v>12</v>
      </c>
      <c r="N171" s="386" t="s">
        <v>9</v>
      </c>
      <c r="O171" s="379" t="s">
        <v>10</v>
      </c>
      <c r="P171" s="380" t="s">
        <v>12</v>
      </c>
      <c r="Q171" s="381" t="s">
        <v>9</v>
      </c>
      <c r="R171" s="386" t="s">
        <v>10</v>
      </c>
      <c r="S171" s="386" t="s">
        <v>12</v>
      </c>
      <c r="T171" s="386" t="s">
        <v>9</v>
      </c>
      <c r="U171" s="383" t="s">
        <v>10</v>
      </c>
      <c r="V171" s="384" t="s">
        <v>12</v>
      </c>
      <c r="W171" s="385" t="s">
        <v>9</v>
      </c>
      <c r="X171" s="386" t="s">
        <v>10</v>
      </c>
      <c r="Y171" s="387" t="s">
        <v>12</v>
      </c>
      <c r="Z171" s="388" t="s">
        <v>9</v>
      </c>
    </row>
    <row r="172" spans="1:26" ht="13.5" thickBot="1" x14ac:dyDescent="0.25">
      <c r="A172" s="450" t="s">
        <v>140</v>
      </c>
      <c r="B172" s="451"/>
      <c r="C172" s="450"/>
      <c r="D172" s="452"/>
      <c r="E172" s="453"/>
      <c r="F172" s="452"/>
      <c r="G172" s="452"/>
      <c r="H172" s="453"/>
      <c r="I172" s="450"/>
      <c r="J172" s="452"/>
      <c r="K172" s="453"/>
      <c r="L172" s="450"/>
      <c r="M172" s="452"/>
      <c r="N172" s="453"/>
      <c r="O172" s="450"/>
      <c r="P172" s="452"/>
      <c r="Q172" s="453"/>
      <c r="R172" s="452"/>
      <c r="S172" s="452"/>
      <c r="T172" s="453"/>
      <c r="U172" s="450"/>
      <c r="V172" s="452"/>
      <c r="W172" s="453"/>
      <c r="X172" s="452"/>
      <c r="Y172" s="454"/>
      <c r="Z172" s="455"/>
    </row>
    <row r="173" spans="1:26" x14ac:dyDescent="0.2">
      <c r="K173" s="413" t="s">
        <v>330</v>
      </c>
      <c r="N173" s="406" t="s">
        <v>330</v>
      </c>
      <c r="T173" s="406" t="s">
        <v>330</v>
      </c>
      <c r="W173" s="413" t="s">
        <v>330</v>
      </c>
    </row>
    <row r="174" spans="1:26" x14ac:dyDescent="0.2">
      <c r="A174" s="399" t="s">
        <v>141</v>
      </c>
      <c r="B174" s="417">
        <v>3100</v>
      </c>
      <c r="C174" s="401">
        <v>83</v>
      </c>
      <c r="D174" s="402">
        <v>65</v>
      </c>
      <c r="E174" s="403">
        <v>148</v>
      </c>
      <c r="F174" s="401">
        <v>6</v>
      </c>
      <c r="G174" s="402">
        <v>1</v>
      </c>
      <c r="H174" s="403">
        <v>7</v>
      </c>
      <c r="I174" s="401"/>
      <c r="J174" s="402"/>
      <c r="K174" s="403"/>
      <c r="L174" s="399">
        <v>8</v>
      </c>
      <c r="M174" s="404">
        <v>2</v>
      </c>
      <c r="N174" s="403">
        <v>10</v>
      </c>
      <c r="O174" s="401">
        <v>2</v>
      </c>
      <c r="P174" s="402"/>
      <c r="Q174" s="403">
        <v>2</v>
      </c>
      <c r="R174" s="401">
        <v>3</v>
      </c>
      <c r="S174" s="402">
        <v>1</v>
      </c>
      <c r="T174" s="403">
        <v>4</v>
      </c>
      <c r="U174" s="401">
        <v>9</v>
      </c>
      <c r="V174" s="402">
        <v>6</v>
      </c>
      <c r="W174" s="403">
        <v>15</v>
      </c>
      <c r="X174" s="399">
        <f t="shared" ref="X174:X175" si="21">C174+F174+I174+L174+O174+R174+U174</f>
        <v>111</v>
      </c>
      <c r="Y174" s="438">
        <f t="shared" ref="Y174:Y175" si="22">D174+G174+J174+M174+P174+S174+V174</f>
        <v>75</v>
      </c>
      <c r="Z174" s="408">
        <f t="shared" ref="Z174:Z175" si="23">X174+Y174</f>
        <v>186</v>
      </c>
    </row>
    <row r="175" spans="1:26" ht="13.5" thickBot="1" x14ac:dyDescent="0.25">
      <c r="A175" s="404" t="s">
        <v>314</v>
      </c>
      <c r="B175" s="400">
        <v>3150</v>
      </c>
      <c r="C175" s="401">
        <v>0</v>
      </c>
      <c r="D175" s="402">
        <v>0</v>
      </c>
      <c r="E175" s="403">
        <v>0</v>
      </c>
      <c r="F175" s="402">
        <v>0</v>
      </c>
      <c r="G175" s="402">
        <v>0</v>
      </c>
      <c r="H175" s="405">
        <v>0</v>
      </c>
      <c r="I175" s="401">
        <v>0</v>
      </c>
      <c r="J175" s="402">
        <v>0</v>
      </c>
      <c r="K175" s="403">
        <v>0</v>
      </c>
      <c r="L175" s="399">
        <v>0</v>
      </c>
      <c r="M175" s="404">
        <v>0</v>
      </c>
      <c r="N175" s="405">
        <v>0</v>
      </c>
      <c r="O175" s="401">
        <v>0</v>
      </c>
      <c r="P175" s="402">
        <v>0</v>
      </c>
      <c r="Q175" s="403">
        <v>0</v>
      </c>
      <c r="R175" s="402">
        <v>0</v>
      </c>
      <c r="S175" s="402">
        <v>0</v>
      </c>
      <c r="T175" s="405">
        <v>0</v>
      </c>
      <c r="U175" s="401">
        <v>0</v>
      </c>
      <c r="V175" s="402">
        <v>0</v>
      </c>
      <c r="W175" s="403">
        <v>0</v>
      </c>
      <c r="X175" s="404">
        <f t="shared" si="21"/>
        <v>0</v>
      </c>
      <c r="Y175" s="438">
        <f t="shared" si="22"/>
        <v>0</v>
      </c>
      <c r="Z175" s="408">
        <f t="shared" si="23"/>
        <v>0</v>
      </c>
    </row>
    <row r="176" spans="1:26" s="445" customFormat="1" ht="13.5" thickBot="1" x14ac:dyDescent="0.25">
      <c r="A176" s="409" t="s">
        <v>142</v>
      </c>
      <c r="B176" s="393"/>
      <c r="C176" s="409">
        <f>SUM(C174:C175)</f>
        <v>83</v>
      </c>
      <c r="D176" s="409">
        <f>SUM(D174:D175)</f>
        <v>65</v>
      </c>
      <c r="E176" s="392">
        <f>C176+D176</f>
        <v>148</v>
      </c>
      <c r="F176" s="409">
        <f>SUM(F174:F175)</f>
        <v>6</v>
      </c>
      <c r="G176" s="392">
        <f>SUM(G174:G175)</f>
        <v>1</v>
      </c>
      <c r="H176" s="410">
        <f>F176+G176</f>
        <v>7</v>
      </c>
      <c r="I176" s="392">
        <f>SUM(I174:I175)</f>
        <v>0</v>
      </c>
      <c r="J176" s="392">
        <f>SUM(J174:J175)</f>
        <v>0</v>
      </c>
      <c r="K176" s="392">
        <f>I176+J176</f>
        <v>0</v>
      </c>
      <c r="L176" s="409">
        <f>SUM(L174:L175)</f>
        <v>8</v>
      </c>
      <c r="M176" s="392">
        <f>SUM(M174:M175)</f>
        <v>2</v>
      </c>
      <c r="N176" s="410">
        <f>L176+M176</f>
        <v>10</v>
      </c>
      <c r="O176" s="392">
        <f>SUM(O174:O175)</f>
        <v>2</v>
      </c>
      <c r="P176" s="392">
        <f>SUM(P174:P175)</f>
        <v>0</v>
      </c>
      <c r="Q176" s="392">
        <f>O176+P176</f>
        <v>2</v>
      </c>
      <c r="R176" s="409">
        <f>SUM(R174:R175)</f>
        <v>3</v>
      </c>
      <c r="S176" s="392">
        <f>SUM(S174:S175)</f>
        <v>1</v>
      </c>
      <c r="T176" s="410">
        <f>R176+S176</f>
        <v>4</v>
      </c>
      <c r="U176" s="392">
        <f>SUM(U174:U175)</f>
        <v>9</v>
      </c>
      <c r="V176" s="392">
        <f>SUM(V174:V175)</f>
        <v>6</v>
      </c>
      <c r="W176" s="392">
        <f>U176+V176</f>
        <v>15</v>
      </c>
      <c r="X176" s="409">
        <f>SUM(X174:X175)</f>
        <v>111</v>
      </c>
      <c r="Y176" s="418">
        <f>SUM(Y174:Y175)</f>
        <v>75</v>
      </c>
      <c r="Z176" s="411">
        <f>X176+Y176</f>
        <v>186</v>
      </c>
    </row>
    <row r="177" spans="1:26" x14ac:dyDescent="0.2">
      <c r="A177" s="404"/>
      <c r="B177" s="456"/>
      <c r="E177" s="413" t="s">
        <v>330</v>
      </c>
      <c r="F177" s="404"/>
      <c r="G177" s="404"/>
      <c r="H177" s="404" t="s">
        <v>330</v>
      </c>
      <c r="K177" s="413" t="s">
        <v>330</v>
      </c>
      <c r="M177" s="404"/>
      <c r="N177" s="404" t="s">
        <v>330</v>
      </c>
      <c r="Q177" s="413" t="s">
        <v>330</v>
      </c>
      <c r="R177" s="404"/>
      <c r="S177" s="404"/>
      <c r="T177" s="404" t="s">
        <v>330</v>
      </c>
      <c r="W177" s="413" t="s">
        <v>330</v>
      </c>
      <c r="X177" s="404"/>
      <c r="Y177" s="438"/>
    </row>
    <row r="178" spans="1:26" s="457" customFormat="1" x14ac:dyDescent="0.2">
      <c r="A178" s="443" t="s">
        <v>129</v>
      </c>
      <c r="B178" s="400">
        <v>3700</v>
      </c>
      <c r="C178" s="401">
        <v>5</v>
      </c>
      <c r="D178" s="402">
        <v>11</v>
      </c>
      <c r="E178" s="403">
        <v>16</v>
      </c>
      <c r="F178" s="402">
        <v>1</v>
      </c>
      <c r="G178" s="402"/>
      <c r="H178" s="405">
        <v>1</v>
      </c>
      <c r="I178" s="401"/>
      <c r="J178" s="402"/>
      <c r="K178" s="405"/>
      <c r="L178" s="399"/>
      <c r="M178" s="404"/>
      <c r="N178" s="405"/>
      <c r="O178" s="401">
        <v>1</v>
      </c>
      <c r="P178" s="402"/>
      <c r="Q178" s="403">
        <v>1</v>
      </c>
      <c r="R178" s="402"/>
      <c r="S178" s="402"/>
      <c r="T178" s="405"/>
      <c r="U178" s="401"/>
      <c r="V178" s="402">
        <v>3</v>
      </c>
      <c r="W178" s="403">
        <v>3</v>
      </c>
      <c r="X178" s="404">
        <f t="shared" ref="X178:X179" si="24">C178+F178+I178+L178+O178+R178+U178</f>
        <v>7</v>
      </c>
      <c r="Y178" s="438">
        <f t="shared" ref="Y178:Y179" si="25">D178+G178+J178+M178+P178+S178+V178</f>
        <v>14</v>
      </c>
      <c r="Z178" s="408">
        <f t="shared" ref="Z178:Z179" si="26">X178+Y178</f>
        <v>21</v>
      </c>
    </row>
    <row r="179" spans="1:26" s="457" customFormat="1" ht="13.5" thickBot="1" x14ac:dyDescent="0.25">
      <c r="A179" s="458" t="s">
        <v>143</v>
      </c>
      <c r="B179" s="459">
        <v>3705</v>
      </c>
      <c r="C179" s="432">
        <v>6</v>
      </c>
      <c r="D179" s="430">
        <v>6</v>
      </c>
      <c r="E179" s="460">
        <v>12</v>
      </c>
      <c r="F179" s="430">
        <v>1</v>
      </c>
      <c r="G179" s="430">
        <v>1</v>
      </c>
      <c r="H179" s="458">
        <v>2</v>
      </c>
      <c r="I179" s="432"/>
      <c r="J179" s="430"/>
      <c r="K179" s="460"/>
      <c r="L179" s="432"/>
      <c r="M179" s="430"/>
      <c r="N179" s="458"/>
      <c r="O179" s="432"/>
      <c r="P179" s="430"/>
      <c r="Q179" s="460"/>
      <c r="R179" s="430"/>
      <c r="S179" s="430"/>
      <c r="T179" s="458"/>
      <c r="U179" s="432"/>
      <c r="V179" s="430"/>
      <c r="W179" s="460"/>
      <c r="X179" s="430">
        <f t="shared" si="24"/>
        <v>7</v>
      </c>
      <c r="Y179" s="461">
        <f t="shared" si="25"/>
        <v>7</v>
      </c>
      <c r="Z179" s="462">
        <f t="shared" si="26"/>
        <v>14</v>
      </c>
    </row>
    <row r="180" spans="1:26" ht="13.5" thickBot="1" x14ac:dyDescent="0.25">
      <c r="A180" s="392" t="s">
        <v>144</v>
      </c>
      <c r="B180" s="393"/>
      <c r="C180" s="409">
        <f>SUM(C178:C179)</f>
        <v>11</v>
      </c>
      <c r="D180" s="409">
        <f>SUM(D178:D179)</f>
        <v>17</v>
      </c>
      <c r="E180" s="410">
        <f>C180+D180</f>
        <v>28</v>
      </c>
      <c r="F180" s="392">
        <f>SUM(F178:F179)</f>
        <v>2</v>
      </c>
      <c r="G180" s="392">
        <f>SUM(G178:G179)</f>
        <v>1</v>
      </c>
      <c r="H180" s="392">
        <f>F180+G180</f>
        <v>3</v>
      </c>
      <c r="I180" s="409">
        <f>SUM(I178:I179)</f>
        <v>0</v>
      </c>
      <c r="J180" s="392">
        <f>SUM(J178:J179)</f>
        <v>0</v>
      </c>
      <c r="K180" s="410">
        <f>I180+J180</f>
        <v>0</v>
      </c>
      <c r="L180" s="409">
        <f>SUM(L178:L179)</f>
        <v>0</v>
      </c>
      <c r="M180" s="392">
        <f>SUM(M178:M179)</f>
        <v>0</v>
      </c>
      <c r="N180" s="392">
        <f>L180+M180</f>
        <v>0</v>
      </c>
      <c r="O180" s="409">
        <f>SUM(O178:O179)</f>
        <v>1</v>
      </c>
      <c r="P180" s="392">
        <f>SUM(P178:P179)</f>
        <v>0</v>
      </c>
      <c r="Q180" s="410">
        <f>O180+P180</f>
        <v>1</v>
      </c>
      <c r="R180" s="392">
        <f>SUM(R178:R179)</f>
        <v>0</v>
      </c>
      <c r="S180" s="392">
        <f>SUM(S178:S179)</f>
        <v>0</v>
      </c>
      <c r="T180" s="392">
        <f>R180+S180</f>
        <v>0</v>
      </c>
      <c r="U180" s="409">
        <f>SUM(U178:U179)</f>
        <v>0</v>
      </c>
      <c r="V180" s="392">
        <f>SUM(V178:V179)</f>
        <v>3</v>
      </c>
      <c r="W180" s="410">
        <f>U180+V180</f>
        <v>3</v>
      </c>
      <c r="X180" s="392">
        <f>SUM(X178:X179)</f>
        <v>14</v>
      </c>
      <c r="Y180" s="418">
        <f>SUM(Y178:Y179)</f>
        <v>21</v>
      </c>
      <c r="Z180" s="411">
        <f>X180+Y180</f>
        <v>35</v>
      </c>
    </row>
    <row r="181" spans="1:26" ht="13.5" thickBot="1" x14ac:dyDescent="0.25"/>
    <row r="182" spans="1:26" ht="13.5" thickBot="1" x14ac:dyDescent="0.25">
      <c r="A182" s="409" t="s">
        <v>145</v>
      </c>
      <c r="B182" s="393">
        <v>3200</v>
      </c>
      <c r="C182" s="440">
        <v>52</v>
      </c>
      <c r="D182" s="441">
        <v>90</v>
      </c>
      <c r="E182" s="410">
        <v>142</v>
      </c>
      <c r="F182" s="441">
        <v>4</v>
      </c>
      <c r="G182" s="441">
        <v>3</v>
      </c>
      <c r="H182" s="392">
        <v>7</v>
      </c>
      <c r="I182" s="440"/>
      <c r="J182" s="441"/>
      <c r="K182" s="410"/>
      <c r="L182" s="409">
        <v>5</v>
      </c>
      <c r="M182" s="392">
        <v>1</v>
      </c>
      <c r="N182" s="392">
        <v>6</v>
      </c>
      <c r="O182" s="440">
        <v>1</v>
      </c>
      <c r="P182" s="441">
        <v>2</v>
      </c>
      <c r="Q182" s="410">
        <v>3</v>
      </c>
      <c r="R182" s="441">
        <v>1</v>
      </c>
      <c r="S182" s="441"/>
      <c r="T182" s="392">
        <v>1</v>
      </c>
      <c r="U182" s="440">
        <v>2</v>
      </c>
      <c r="V182" s="441">
        <v>8</v>
      </c>
      <c r="W182" s="410">
        <v>10</v>
      </c>
      <c r="X182" s="392">
        <f>C182+F182+I182+L182+O182+R182+U182</f>
        <v>65</v>
      </c>
      <c r="Y182" s="418">
        <f>D182+G182+J182+M182+P182+S182+V182</f>
        <v>104</v>
      </c>
      <c r="Z182" s="411">
        <f>X182+Y182</f>
        <v>169</v>
      </c>
    </row>
    <row r="183" spans="1:26" ht="13.5" thickBot="1" x14ac:dyDescent="0.25">
      <c r="E183" s="413" t="s">
        <v>330</v>
      </c>
      <c r="H183" s="406" t="s">
        <v>330</v>
      </c>
      <c r="K183" s="413" t="s">
        <v>330</v>
      </c>
      <c r="N183" s="406" t="s">
        <v>330</v>
      </c>
      <c r="Q183" s="413" t="s">
        <v>330</v>
      </c>
      <c r="T183" s="406" t="s">
        <v>330</v>
      </c>
      <c r="W183" s="413" t="s">
        <v>330</v>
      </c>
    </row>
    <row r="184" spans="1:26" s="445" customFormat="1" ht="13.5" thickBot="1" x14ac:dyDescent="0.25">
      <c r="A184" s="409" t="s">
        <v>146</v>
      </c>
      <c r="B184" s="393">
        <v>3300</v>
      </c>
      <c r="C184" s="440">
        <v>44</v>
      </c>
      <c r="D184" s="441">
        <v>55</v>
      </c>
      <c r="E184" s="410">
        <v>99</v>
      </c>
      <c r="F184" s="441">
        <v>3</v>
      </c>
      <c r="G184" s="441">
        <v>1</v>
      </c>
      <c r="H184" s="392">
        <v>4</v>
      </c>
      <c r="I184" s="440"/>
      <c r="J184" s="441"/>
      <c r="K184" s="410"/>
      <c r="L184" s="409"/>
      <c r="M184" s="392">
        <v>2</v>
      </c>
      <c r="N184" s="392">
        <v>2</v>
      </c>
      <c r="O184" s="440"/>
      <c r="P184" s="441"/>
      <c r="Q184" s="410"/>
      <c r="R184" s="441"/>
      <c r="S184" s="441">
        <v>1</v>
      </c>
      <c r="T184" s="392">
        <v>1</v>
      </c>
      <c r="U184" s="440">
        <v>4</v>
      </c>
      <c r="V184" s="441">
        <v>5</v>
      </c>
      <c r="W184" s="410">
        <v>9</v>
      </c>
      <c r="X184" s="392">
        <f>C184+F184+I184+L184+O184+R184+U184</f>
        <v>51</v>
      </c>
      <c r="Y184" s="418">
        <f>D184+G184+J184+M184+P184+S184+V184</f>
        <v>64</v>
      </c>
      <c r="Z184" s="411">
        <f>X184+Y184</f>
        <v>115</v>
      </c>
    </row>
    <row r="185" spans="1:26" ht="13.5" thickBot="1" x14ac:dyDescent="0.25">
      <c r="E185" s="413" t="s">
        <v>330</v>
      </c>
      <c r="H185" s="406" t="s">
        <v>330</v>
      </c>
      <c r="K185" s="413" t="s">
        <v>330</v>
      </c>
      <c r="N185" s="406" t="s">
        <v>330</v>
      </c>
      <c r="Q185" s="413" t="s">
        <v>330</v>
      </c>
      <c r="T185" s="406" t="s">
        <v>330</v>
      </c>
      <c r="W185" s="413" t="s">
        <v>330</v>
      </c>
    </row>
    <row r="186" spans="1:26" ht="13.5" thickBot="1" x14ac:dyDescent="0.25">
      <c r="A186" s="409" t="s">
        <v>147</v>
      </c>
      <c r="B186" s="393">
        <v>3400</v>
      </c>
      <c r="C186" s="440">
        <v>28</v>
      </c>
      <c r="D186" s="441">
        <v>4</v>
      </c>
      <c r="E186" s="410">
        <v>32</v>
      </c>
      <c r="F186" s="441">
        <v>2</v>
      </c>
      <c r="G186" s="441"/>
      <c r="H186" s="392">
        <v>2</v>
      </c>
      <c r="I186" s="440"/>
      <c r="J186" s="441"/>
      <c r="K186" s="410"/>
      <c r="L186" s="409">
        <v>4</v>
      </c>
      <c r="M186" s="392"/>
      <c r="N186" s="392">
        <v>4</v>
      </c>
      <c r="O186" s="440"/>
      <c r="P186" s="441">
        <v>1</v>
      </c>
      <c r="Q186" s="410">
        <v>1</v>
      </c>
      <c r="R186" s="441"/>
      <c r="S186" s="441">
        <v>1</v>
      </c>
      <c r="T186" s="392">
        <v>1</v>
      </c>
      <c r="U186" s="440">
        <v>3</v>
      </c>
      <c r="V186" s="441">
        <v>1</v>
      </c>
      <c r="W186" s="410">
        <v>4</v>
      </c>
      <c r="X186" s="392">
        <f>C186+F186+I186+L186+O186+R186+U186</f>
        <v>37</v>
      </c>
      <c r="Y186" s="418">
        <f>D186+G186+J186+M186+P186+S186+V186</f>
        <v>7</v>
      </c>
      <c r="Z186" s="411">
        <f>X186+Y186</f>
        <v>44</v>
      </c>
    </row>
    <row r="187" spans="1:26" ht="13.5" thickBot="1" x14ac:dyDescent="0.25">
      <c r="A187" s="405"/>
      <c r="B187" s="400"/>
      <c r="C187" s="443"/>
      <c r="D187" s="405"/>
      <c r="E187" s="403" t="s">
        <v>330</v>
      </c>
      <c r="F187" s="405"/>
      <c r="G187" s="405"/>
      <c r="H187" s="405" t="s">
        <v>330</v>
      </c>
      <c r="I187" s="443"/>
      <c r="J187" s="405"/>
      <c r="K187" s="403" t="s">
        <v>330</v>
      </c>
      <c r="L187" s="443"/>
      <c r="M187" s="405"/>
      <c r="N187" s="405" t="s">
        <v>330</v>
      </c>
      <c r="O187" s="443"/>
      <c r="P187" s="405"/>
      <c r="Q187" s="403" t="s">
        <v>330</v>
      </c>
      <c r="R187" s="405"/>
      <c r="S187" s="405"/>
      <c r="T187" s="405" t="s">
        <v>330</v>
      </c>
      <c r="U187" s="443"/>
      <c r="V187" s="405"/>
      <c r="W187" s="403" t="s">
        <v>330</v>
      </c>
      <c r="X187" s="405"/>
      <c r="Y187" s="444"/>
      <c r="Z187" s="408"/>
    </row>
    <row r="188" spans="1:26" ht="13.5" thickBot="1" x14ac:dyDescent="0.25">
      <c r="A188" s="409" t="s">
        <v>148</v>
      </c>
      <c r="B188" s="393">
        <v>3600</v>
      </c>
      <c r="C188" s="440">
        <v>63</v>
      </c>
      <c r="D188" s="441">
        <v>50</v>
      </c>
      <c r="E188" s="410">
        <v>113</v>
      </c>
      <c r="F188" s="441">
        <v>5</v>
      </c>
      <c r="G188" s="441">
        <v>3</v>
      </c>
      <c r="H188" s="392">
        <v>8</v>
      </c>
      <c r="I188" s="440">
        <v>1</v>
      </c>
      <c r="J188" s="441"/>
      <c r="K188" s="410">
        <v>1</v>
      </c>
      <c r="L188" s="409">
        <v>1</v>
      </c>
      <c r="M188" s="392">
        <v>2</v>
      </c>
      <c r="N188" s="392">
        <v>3</v>
      </c>
      <c r="O188" s="440"/>
      <c r="P188" s="441">
        <v>1</v>
      </c>
      <c r="Q188" s="410">
        <v>1</v>
      </c>
      <c r="R188" s="441">
        <v>4</v>
      </c>
      <c r="S188" s="441"/>
      <c r="T188" s="392">
        <v>4</v>
      </c>
      <c r="U188" s="440">
        <v>3</v>
      </c>
      <c r="V188" s="441">
        <v>6</v>
      </c>
      <c r="W188" s="410">
        <v>9</v>
      </c>
      <c r="X188" s="392">
        <f>C188+F188+I188+L188+O188+R188+U188</f>
        <v>77</v>
      </c>
      <c r="Y188" s="418">
        <f>D188+G188+J188+M188+P188+S188+V188</f>
        <v>62</v>
      </c>
      <c r="Z188" s="411">
        <f>X188+Y188</f>
        <v>139</v>
      </c>
    </row>
    <row r="189" spans="1:26" ht="13.5" thickBot="1" x14ac:dyDescent="0.25">
      <c r="E189" s="413" t="s">
        <v>330</v>
      </c>
      <c r="H189" s="406" t="s">
        <v>330</v>
      </c>
      <c r="K189" s="413" t="s">
        <v>330</v>
      </c>
      <c r="N189" s="406" t="s">
        <v>330</v>
      </c>
      <c r="Q189" s="413" t="s">
        <v>330</v>
      </c>
      <c r="T189" s="406" t="s">
        <v>330</v>
      </c>
      <c r="W189" s="413" t="s">
        <v>330</v>
      </c>
    </row>
    <row r="190" spans="1:26" ht="12" customHeight="1" thickBot="1" x14ac:dyDescent="0.25">
      <c r="A190" s="409" t="s">
        <v>149</v>
      </c>
      <c r="B190" s="393">
        <v>3500</v>
      </c>
      <c r="C190" s="440">
        <v>8</v>
      </c>
      <c r="D190" s="441">
        <v>35</v>
      </c>
      <c r="E190" s="410">
        <v>43</v>
      </c>
      <c r="F190" s="441"/>
      <c r="G190" s="441">
        <v>2</v>
      </c>
      <c r="H190" s="392">
        <v>2</v>
      </c>
      <c r="I190" s="440"/>
      <c r="J190" s="441"/>
      <c r="K190" s="410"/>
      <c r="L190" s="409">
        <v>1</v>
      </c>
      <c r="M190" s="392"/>
      <c r="N190" s="392">
        <v>1</v>
      </c>
      <c r="O190" s="440">
        <v>1</v>
      </c>
      <c r="P190" s="441">
        <v>5</v>
      </c>
      <c r="Q190" s="410">
        <v>6</v>
      </c>
      <c r="R190" s="441"/>
      <c r="S190" s="441"/>
      <c r="T190" s="392"/>
      <c r="U190" s="440"/>
      <c r="V190" s="441">
        <v>3</v>
      </c>
      <c r="W190" s="410">
        <v>3</v>
      </c>
      <c r="X190" s="392">
        <f>C190+F190+I190+L190+O190+R190+U190</f>
        <v>10</v>
      </c>
      <c r="Y190" s="418">
        <f>D190+G190+J190+M190+P190+S190+V190</f>
        <v>45</v>
      </c>
      <c r="Z190" s="411">
        <f>X190+Y190</f>
        <v>55</v>
      </c>
    </row>
    <row r="191" spans="1:26" ht="12" customHeight="1" thickBot="1" x14ac:dyDescent="0.25">
      <c r="E191" s="413" t="s">
        <v>330</v>
      </c>
      <c r="H191" s="406" t="s">
        <v>330</v>
      </c>
      <c r="K191" s="413" t="s">
        <v>330</v>
      </c>
      <c r="N191" s="406" t="s">
        <v>330</v>
      </c>
      <c r="Q191" s="413" t="s">
        <v>330</v>
      </c>
      <c r="T191" s="406" t="s">
        <v>330</v>
      </c>
      <c r="W191" s="413" t="s">
        <v>330</v>
      </c>
    </row>
    <row r="192" spans="1:26" ht="12" customHeight="1" thickBot="1" x14ac:dyDescent="0.25">
      <c r="A192" s="409" t="s">
        <v>150</v>
      </c>
      <c r="B192" s="393">
        <v>3806</v>
      </c>
      <c r="C192" s="409">
        <v>2</v>
      </c>
      <c r="D192" s="392">
        <v>9</v>
      </c>
      <c r="E192" s="410">
        <v>11</v>
      </c>
      <c r="F192" s="392"/>
      <c r="G192" s="392"/>
      <c r="H192" s="392"/>
      <c r="I192" s="409"/>
      <c r="J192" s="392"/>
      <c r="K192" s="410"/>
      <c r="L192" s="409"/>
      <c r="M192" s="392">
        <v>1</v>
      </c>
      <c r="N192" s="392">
        <v>1</v>
      </c>
      <c r="O192" s="409"/>
      <c r="P192" s="392">
        <v>1</v>
      </c>
      <c r="Q192" s="410">
        <v>1</v>
      </c>
      <c r="R192" s="392"/>
      <c r="S192" s="392"/>
      <c r="T192" s="392"/>
      <c r="U192" s="409"/>
      <c r="V192" s="392"/>
      <c r="W192" s="410"/>
      <c r="X192" s="392">
        <f>C192+F192+I192+L192+O192+R192+U192</f>
        <v>2</v>
      </c>
      <c r="Y192" s="418">
        <f>D192+G192+J192+M192+P192+S192+V192</f>
        <v>11</v>
      </c>
      <c r="Z192" s="411">
        <f>X192+Y192</f>
        <v>13</v>
      </c>
    </row>
    <row r="193" spans="1:26" ht="12" customHeight="1" thickBot="1" x14ac:dyDescent="0.25"/>
    <row r="194" spans="1:26" s="445" customFormat="1" ht="13.5" thickBot="1" x14ac:dyDescent="0.25">
      <c r="A194" s="409" t="s">
        <v>151</v>
      </c>
      <c r="B194" s="393">
        <v>3020</v>
      </c>
      <c r="C194" s="440">
        <v>318</v>
      </c>
      <c r="D194" s="441">
        <v>443</v>
      </c>
      <c r="E194" s="410">
        <v>761</v>
      </c>
      <c r="F194" s="441">
        <v>44</v>
      </c>
      <c r="G194" s="441">
        <v>26</v>
      </c>
      <c r="H194" s="392">
        <v>70</v>
      </c>
      <c r="I194" s="440"/>
      <c r="J194" s="441">
        <v>2</v>
      </c>
      <c r="K194" s="410">
        <v>2</v>
      </c>
      <c r="L194" s="409">
        <v>8</v>
      </c>
      <c r="M194" s="392">
        <v>21</v>
      </c>
      <c r="N194" s="392">
        <v>29</v>
      </c>
      <c r="O194" s="440">
        <v>6</v>
      </c>
      <c r="P194" s="441">
        <v>9</v>
      </c>
      <c r="Q194" s="410">
        <v>15</v>
      </c>
      <c r="R194" s="441">
        <v>10</v>
      </c>
      <c r="S194" s="441">
        <v>7</v>
      </c>
      <c r="T194" s="392">
        <v>17</v>
      </c>
      <c r="U194" s="440">
        <v>24</v>
      </c>
      <c r="V194" s="441">
        <v>27</v>
      </c>
      <c r="W194" s="410">
        <v>51</v>
      </c>
      <c r="X194" s="392">
        <f>C194+F194+I194+L194+O194+R194+U194</f>
        <v>410</v>
      </c>
      <c r="Y194" s="418">
        <f>D194+G194+J194+M194+P194+S194+V194</f>
        <v>535</v>
      </c>
      <c r="Z194" s="411">
        <f>X194+Y194</f>
        <v>945</v>
      </c>
    </row>
    <row r="195" spans="1:26" ht="13.5" thickBot="1" x14ac:dyDescent="0.25">
      <c r="E195" s="413" t="s">
        <v>330</v>
      </c>
      <c r="H195" s="406" t="s">
        <v>330</v>
      </c>
      <c r="K195" s="413" t="s">
        <v>330</v>
      </c>
      <c r="N195" s="406" t="s">
        <v>330</v>
      </c>
      <c r="Q195" s="413" t="s">
        <v>330</v>
      </c>
      <c r="T195" s="406" t="s">
        <v>330</v>
      </c>
      <c r="W195" s="413" t="s">
        <v>330</v>
      </c>
    </row>
    <row r="196" spans="1:26" ht="13.5" thickBot="1" x14ac:dyDescent="0.25">
      <c r="A196" s="409" t="s">
        <v>152</v>
      </c>
      <c r="B196" s="393">
        <v>3010</v>
      </c>
      <c r="C196" s="440">
        <v>106</v>
      </c>
      <c r="D196" s="441">
        <v>232</v>
      </c>
      <c r="E196" s="410">
        <v>338</v>
      </c>
      <c r="F196" s="441">
        <v>33</v>
      </c>
      <c r="G196" s="441">
        <v>23</v>
      </c>
      <c r="H196" s="392">
        <v>56</v>
      </c>
      <c r="I196" s="440"/>
      <c r="J196" s="441">
        <v>2</v>
      </c>
      <c r="K196" s="410">
        <v>2</v>
      </c>
      <c r="L196" s="409">
        <v>17</v>
      </c>
      <c r="M196" s="392">
        <v>9</v>
      </c>
      <c r="N196" s="392">
        <v>26</v>
      </c>
      <c r="O196" s="440"/>
      <c r="P196" s="441">
        <v>3</v>
      </c>
      <c r="Q196" s="410">
        <v>3</v>
      </c>
      <c r="R196" s="441">
        <v>1</v>
      </c>
      <c r="S196" s="441">
        <v>1</v>
      </c>
      <c r="T196" s="392">
        <v>2</v>
      </c>
      <c r="U196" s="440">
        <v>9</v>
      </c>
      <c r="V196" s="441">
        <v>23</v>
      </c>
      <c r="W196" s="410">
        <v>32</v>
      </c>
      <c r="X196" s="392">
        <f>C196+F196+I196+L196+O196+R196+U196</f>
        <v>166</v>
      </c>
      <c r="Y196" s="418">
        <f>D196+G196+J196+M196+P196+S196+V196</f>
        <v>293</v>
      </c>
      <c r="Z196" s="411">
        <f>X196+Y196</f>
        <v>459</v>
      </c>
    </row>
    <row r="197" spans="1:26" ht="13.5" thickBot="1" x14ac:dyDescent="0.25">
      <c r="A197" s="405"/>
      <c r="B197" s="400"/>
      <c r="C197" s="443"/>
      <c r="D197" s="405"/>
      <c r="E197" s="403" t="s">
        <v>330</v>
      </c>
      <c r="F197" s="405"/>
      <c r="G197" s="405"/>
      <c r="H197" s="405" t="s">
        <v>330</v>
      </c>
      <c r="I197" s="443"/>
      <c r="J197" s="405"/>
      <c r="K197" s="403" t="s">
        <v>330</v>
      </c>
      <c r="L197" s="443"/>
      <c r="M197" s="405"/>
      <c r="N197" s="405" t="s">
        <v>330</v>
      </c>
      <c r="O197" s="443"/>
      <c r="P197" s="405"/>
      <c r="Q197" s="403" t="s">
        <v>330</v>
      </c>
      <c r="R197" s="405"/>
      <c r="S197" s="405"/>
      <c r="T197" s="405" t="s">
        <v>330</v>
      </c>
      <c r="U197" s="443"/>
      <c r="V197" s="405"/>
      <c r="W197" s="403" t="s">
        <v>330</v>
      </c>
      <c r="X197" s="405"/>
      <c r="Y197" s="444"/>
      <c r="Z197" s="408"/>
    </row>
    <row r="198" spans="1:26" ht="13.5" thickBot="1" x14ac:dyDescent="0.25">
      <c r="A198" s="392" t="s">
        <v>315</v>
      </c>
      <c r="B198" s="393">
        <v>3550</v>
      </c>
      <c r="C198" s="409">
        <v>0</v>
      </c>
      <c r="D198" s="392">
        <v>0</v>
      </c>
      <c r="E198" s="410">
        <v>0</v>
      </c>
      <c r="F198" s="392">
        <v>0</v>
      </c>
      <c r="G198" s="392">
        <v>0</v>
      </c>
      <c r="H198" s="410">
        <v>0</v>
      </c>
      <c r="I198" s="409">
        <v>0</v>
      </c>
      <c r="J198" s="392">
        <v>0</v>
      </c>
      <c r="K198" s="410">
        <v>0</v>
      </c>
      <c r="L198" s="409">
        <v>0</v>
      </c>
      <c r="M198" s="392">
        <v>0</v>
      </c>
      <c r="N198" s="410">
        <v>0</v>
      </c>
      <c r="O198" s="409">
        <v>0</v>
      </c>
      <c r="P198" s="392">
        <v>0</v>
      </c>
      <c r="Q198" s="410">
        <v>0</v>
      </c>
      <c r="R198" s="392">
        <v>0</v>
      </c>
      <c r="S198" s="392">
        <v>0</v>
      </c>
      <c r="T198" s="410">
        <v>0</v>
      </c>
      <c r="U198" s="409">
        <v>0</v>
      </c>
      <c r="V198" s="392">
        <v>0</v>
      </c>
      <c r="W198" s="410">
        <v>0</v>
      </c>
      <c r="X198" s="392">
        <f>C198+F198+I198+L198+O198+R198+U198</f>
        <v>0</v>
      </c>
      <c r="Y198" s="418">
        <f>D198+G198+J198+M198+P198+S198+V198</f>
        <v>0</v>
      </c>
      <c r="Z198" s="411">
        <f>X198+Y198</f>
        <v>0</v>
      </c>
    </row>
    <row r="199" spans="1:26" ht="13.5" thickBot="1" x14ac:dyDescent="0.25">
      <c r="A199" s="405"/>
      <c r="B199" s="400"/>
      <c r="C199" s="443"/>
      <c r="D199" s="405"/>
      <c r="E199" s="403"/>
      <c r="F199" s="405"/>
      <c r="G199" s="405"/>
      <c r="H199" s="405"/>
      <c r="I199" s="443"/>
      <c r="J199" s="405"/>
      <c r="K199" s="403"/>
      <c r="L199" s="443"/>
      <c r="M199" s="405"/>
      <c r="N199" s="405"/>
      <c r="O199" s="443"/>
      <c r="P199" s="405"/>
      <c r="Q199" s="403"/>
      <c r="R199" s="405"/>
      <c r="S199" s="405"/>
      <c r="T199" s="405"/>
      <c r="U199" s="443"/>
      <c r="V199" s="405"/>
      <c r="W199" s="403"/>
      <c r="X199" s="405"/>
      <c r="Y199" s="444"/>
      <c r="Z199" s="408"/>
    </row>
    <row r="200" spans="1:26" s="445" customFormat="1" ht="13.5" thickBot="1" x14ac:dyDescent="0.25">
      <c r="A200" s="409" t="s">
        <v>316</v>
      </c>
      <c r="B200" s="393">
        <v>3900</v>
      </c>
      <c r="C200" s="440">
        <v>0</v>
      </c>
      <c r="D200" s="441">
        <v>0</v>
      </c>
      <c r="E200" s="410">
        <v>0</v>
      </c>
      <c r="F200" s="441">
        <v>0</v>
      </c>
      <c r="G200" s="441">
        <v>0</v>
      </c>
      <c r="H200" s="392">
        <v>0</v>
      </c>
      <c r="I200" s="440">
        <v>0</v>
      </c>
      <c r="J200" s="441">
        <v>0</v>
      </c>
      <c r="K200" s="410">
        <v>0</v>
      </c>
      <c r="L200" s="409">
        <v>0</v>
      </c>
      <c r="M200" s="392">
        <v>0</v>
      </c>
      <c r="N200" s="392">
        <v>0</v>
      </c>
      <c r="O200" s="440">
        <v>0</v>
      </c>
      <c r="P200" s="441">
        <v>0</v>
      </c>
      <c r="Q200" s="410">
        <v>0</v>
      </c>
      <c r="R200" s="441">
        <v>0</v>
      </c>
      <c r="S200" s="441">
        <v>0</v>
      </c>
      <c r="T200" s="392">
        <v>0</v>
      </c>
      <c r="U200" s="440">
        <v>0</v>
      </c>
      <c r="V200" s="441">
        <v>0</v>
      </c>
      <c r="W200" s="410">
        <v>0</v>
      </c>
      <c r="X200" s="392">
        <f>C200+F200+I200+L200+O200+R200+U200</f>
        <v>0</v>
      </c>
      <c r="Y200" s="418">
        <f>D200+G200+J200+M200+P200+S200+V200</f>
        <v>0</v>
      </c>
      <c r="Z200" s="411">
        <f>X200+Y200</f>
        <v>0</v>
      </c>
    </row>
    <row r="201" spans="1:26" ht="13.5" thickBot="1" x14ac:dyDescent="0.25">
      <c r="E201" s="413" t="s">
        <v>330</v>
      </c>
      <c r="H201" s="406" t="s">
        <v>330</v>
      </c>
      <c r="K201" s="413" t="s">
        <v>330</v>
      </c>
      <c r="N201" s="406" t="s">
        <v>330</v>
      </c>
      <c r="Q201" s="413" t="s">
        <v>330</v>
      </c>
      <c r="T201" s="406" t="s">
        <v>330</v>
      </c>
      <c r="W201" s="413" t="s">
        <v>330</v>
      </c>
    </row>
    <row r="202" spans="1:26" ht="13.5" thickBot="1" x14ac:dyDescent="0.25">
      <c r="A202" s="450" t="s">
        <v>153</v>
      </c>
      <c r="B202" s="451"/>
      <c r="C202" s="450">
        <f>C176+C180+C182+C184+C186+C188+C190+C192+C194+C196+C198+C200</f>
        <v>715</v>
      </c>
      <c r="D202" s="450">
        <f>D176+D180+D182+D184+D186+D188+D190+D192+D194+D196+D198+D200</f>
        <v>1000</v>
      </c>
      <c r="E202" s="452">
        <f>C202+D202</f>
        <v>1715</v>
      </c>
      <c r="F202" s="450">
        <f>F176+F180+F182+F184+F186+F188+F190+F192+F194+F196+F198+F200</f>
        <v>99</v>
      </c>
      <c r="G202" s="452">
        <f>G176+G180+G182+G184+G186+G188+G190+G192+G194+G196+G198+G200</f>
        <v>60</v>
      </c>
      <c r="H202" s="452">
        <f>F202+G202</f>
        <v>159</v>
      </c>
      <c r="I202" s="450">
        <f>I176+I180+I182+I184+I186+I188+I190+I192+I194+I196+I198+I200</f>
        <v>1</v>
      </c>
      <c r="J202" s="452">
        <f>J176+J180+J182+J184+J186+J188+J190+J192+J194+J196+J198+J200</f>
        <v>4</v>
      </c>
      <c r="K202" s="452">
        <f>I202+J202</f>
        <v>5</v>
      </c>
      <c r="L202" s="450">
        <f>L176+L180+L182+L184+L186+L188+L190+L192+L194+L196+L198+L200</f>
        <v>44</v>
      </c>
      <c r="M202" s="452">
        <f>M176+M180+M182+M184+M186+M188+M190+M192+M194+M196+M198+M200</f>
        <v>38</v>
      </c>
      <c r="N202" s="452">
        <f>L202+M202</f>
        <v>82</v>
      </c>
      <c r="O202" s="450">
        <f>O176+O180+O182+O184+O186+O188+O190+O192+O194+O196+O198+O200</f>
        <v>11</v>
      </c>
      <c r="P202" s="452">
        <f>P176+P180+P182+P184+P186+P188+P190+P192+P194+P196+P198+P200</f>
        <v>22</v>
      </c>
      <c r="Q202" s="452">
        <f>O202+P202</f>
        <v>33</v>
      </c>
      <c r="R202" s="450">
        <f>R176+R180+R182+R184+R186+R188+R190+R192+R194+R196+R198+R200</f>
        <v>19</v>
      </c>
      <c r="S202" s="452">
        <f>S176+S180+S182+S184+S186+S188+S190+S192+S194+S196+S198+S200</f>
        <v>11</v>
      </c>
      <c r="T202" s="452">
        <f>R202+S202</f>
        <v>30</v>
      </c>
      <c r="U202" s="450">
        <f>U176+U180+U182+U184+U186+U188+U190+U192+U194+U196+U198+U200</f>
        <v>54</v>
      </c>
      <c r="V202" s="452">
        <f>V176+V180+V182+V184+V186+V188+V190+V192+V194+V196+V198+V200</f>
        <v>82</v>
      </c>
      <c r="W202" s="452">
        <f>U202+V202</f>
        <v>136</v>
      </c>
      <c r="X202" s="450">
        <f>C202+F202+I202+L202+O202+R202+U202</f>
        <v>943</v>
      </c>
      <c r="Y202" s="450">
        <f>D202+G202+J202+M202+P202+S202+V202</f>
        <v>1217</v>
      </c>
      <c r="Z202" s="455">
        <f>X202+Y202</f>
        <v>2160</v>
      </c>
    </row>
    <row r="203" spans="1:26" ht="12" customHeight="1" x14ac:dyDescent="0.2">
      <c r="A203" s="377"/>
      <c r="B203" s="570" t="s">
        <v>307</v>
      </c>
      <c r="C203" s="572" t="s">
        <v>1</v>
      </c>
      <c r="D203" s="573"/>
      <c r="E203" s="574"/>
      <c r="F203" s="575" t="s">
        <v>2</v>
      </c>
      <c r="G203" s="575"/>
      <c r="H203" s="575"/>
      <c r="I203" s="572" t="s">
        <v>308</v>
      </c>
      <c r="J203" s="573"/>
      <c r="K203" s="574"/>
      <c r="L203" s="575" t="s">
        <v>4</v>
      </c>
      <c r="M203" s="575"/>
      <c r="N203" s="575"/>
      <c r="O203" s="572" t="s">
        <v>5</v>
      </c>
      <c r="P203" s="573"/>
      <c r="Q203" s="574"/>
      <c r="R203" s="575" t="s">
        <v>7</v>
      </c>
      <c r="S203" s="575"/>
      <c r="T203" s="575"/>
      <c r="U203" s="572" t="s">
        <v>8</v>
      </c>
      <c r="V203" s="573"/>
      <c r="W203" s="574"/>
      <c r="X203" s="572" t="s">
        <v>9</v>
      </c>
      <c r="Y203" s="573"/>
      <c r="Z203" s="574"/>
    </row>
    <row r="204" spans="1:26" ht="13.5" thickBot="1" x14ac:dyDescent="0.25">
      <c r="A204" s="377"/>
      <c r="B204" s="571"/>
      <c r="C204" s="379" t="s">
        <v>10</v>
      </c>
      <c r="D204" s="380" t="s">
        <v>11</v>
      </c>
      <c r="E204" s="381" t="s">
        <v>9</v>
      </c>
      <c r="F204" s="382" t="s">
        <v>10</v>
      </c>
      <c r="G204" s="382" t="s">
        <v>12</v>
      </c>
      <c r="H204" s="382" t="s">
        <v>9</v>
      </c>
      <c r="I204" s="383" t="s">
        <v>10</v>
      </c>
      <c r="J204" s="384" t="s">
        <v>12</v>
      </c>
      <c r="K204" s="385" t="s">
        <v>9</v>
      </c>
      <c r="L204" s="379" t="s">
        <v>10</v>
      </c>
      <c r="M204" s="386" t="s">
        <v>12</v>
      </c>
      <c r="N204" s="386" t="s">
        <v>9</v>
      </c>
      <c r="O204" s="379" t="s">
        <v>10</v>
      </c>
      <c r="P204" s="380" t="s">
        <v>12</v>
      </c>
      <c r="Q204" s="381" t="s">
        <v>9</v>
      </c>
      <c r="R204" s="386" t="s">
        <v>10</v>
      </c>
      <c r="S204" s="386" t="s">
        <v>12</v>
      </c>
      <c r="T204" s="386" t="s">
        <v>9</v>
      </c>
      <c r="U204" s="383" t="s">
        <v>10</v>
      </c>
      <c r="V204" s="384" t="s">
        <v>12</v>
      </c>
      <c r="W204" s="385" t="s">
        <v>9</v>
      </c>
      <c r="X204" s="386" t="s">
        <v>10</v>
      </c>
      <c r="Y204" s="387" t="s">
        <v>12</v>
      </c>
      <c r="Z204" s="388" t="s">
        <v>9</v>
      </c>
    </row>
    <row r="205" spans="1:26" ht="13.5" thickBot="1" x14ac:dyDescent="0.25">
      <c r="A205" s="567" t="s">
        <v>154</v>
      </c>
      <c r="B205" s="568"/>
      <c r="C205" s="568"/>
      <c r="D205" s="568"/>
      <c r="E205" s="568"/>
      <c r="F205" s="568"/>
      <c r="G205" s="568"/>
      <c r="H205" s="568"/>
      <c r="I205" s="568"/>
      <c r="J205" s="568"/>
      <c r="K205" s="568"/>
      <c r="L205" s="568"/>
      <c r="M205" s="568"/>
      <c r="N205" s="568"/>
      <c r="O205" s="568"/>
      <c r="P205" s="568"/>
      <c r="Q205" s="568"/>
      <c r="R205" s="568"/>
      <c r="S205" s="568"/>
      <c r="T205" s="568"/>
      <c r="U205" s="568"/>
      <c r="V205" s="568"/>
      <c r="W205" s="568"/>
      <c r="X205" s="568"/>
      <c r="Y205" s="568"/>
      <c r="Z205" s="569"/>
    </row>
    <row r="206" spans="1:26" x14ac:dyDescent="0.2">
      <c r="E206" s="413" t="s">
        <v>330</v>
      </c>
      <c r="H206" s="406" t="s">
        <v>330</v>
      </c>
      <c r="K206" s="413" t="s">
        <v>330</v>
      </c>
      <c r="N206" s="406" t="s">
        <v>330</v>
      </c>
      <c r="Q206" s="413" t="s">
        <v>330</v>
      </c>
      <c r="T206" s="406" t="s">
        <v>330</v>
      </c>
      <c r="W206" s="413" t="s">
        <v>330</v>
      </c>
    </row>
    <row r="207" spans="1:26" x14ac:dyDescent="0.2">
      <c r="A207" s="406" t="s">
        <v>155</v>
      </c>
      <c r="B207" s="412">
        <v>4100</v>
      </c>
      <c r="C207" s="401">
        <v>100</v>
      </c>
      <c r="D207" s="402">
        <v>13</v>
      </c>
      <c r="E207" s="403">
        <v>113</v>
      </c>
      <c r="F207" s="415">
        <v>5</v>
      </c>
      <c r="G207" s="415"/>
      <c r="H207" s="422">
        <v>5</v>
      </c>
      <c r="I207" s="401"/>
      <c r="J207" s="402"/>
      <c r="K207" s="403"/>
      <c r="L207" s="399">
        <v>1</v>
      </c>
      <c r="N207" s="422">
        <v>1</v>
      </c>
      <c r="O207" s="401">
        <v>1</v>
      </c>
      <c r="P207" s="402"/>
      <c r="Q207" s="403">
        <v>1</v>
      </c>
      <c r="R207" s="415">
        <v>1</v>
      </c>
      <c r="S207" s="415"/>
      <c r="T207" s="422">
        <v>1</v>
      </c>
      <c r="U207" s="401">
        <v>5</v>
      </c>
      <c r="V207" s="402"/>
      <c r="W207" s="403">
        <v>5</v>
      </c>
      <c r="X207" s="406">
        <f t="shared" ref="X207:X209" si="27">C207+F207+I207+L207+O207+R207+U207</f>
        <v>113</v>
      </c>
      <c r="Y207" s="407">
        <f t="shared" ref="Y207:Y209" si="28">D207+G207+J207+M207+P207+S207+V207</f>
        <v>13</v>
      </c>
      <c r="Z207" s="408">
        <f t="shared" ref="Z207:Z209" si="29">X207+Y207</f>
        <v>126</v>
      </c>
    </row>
    <row r="208" spans="1:26" x14ac:dyDescent="0.2">
      <c r="A208" s="406" t="s">
        <v>156</v>
      </c>
      <c r="B208" s="412">
        <v>4110</v>
      </c>
      <c r="C208" s="401">
        <v>342</v>
      </c>
      <c r="D208" s="402">
        <v>50</v>
      </c>
      <c r="E208" s="403">
        <v>392</v>
      </c>
      <c r="F208" s="415">
        <v>29</v>
      </c>
      <c r="G208" s="415">
        <v>4</v>
      </c>
      <c r="H208" s="422">
        <v>33</v>
      </c>
      <c r="I208" s="401">
        <v>1</v>
      </c>
      <c r="J208" s="402"/>
      <c r="K208" s="403">
        <v>1</v>
      </c>
      <c r="L208" s="399">
        <v>4</v>
      </c>
      <c r="M208" s="406">
        <v>1</v>
      </c>
      <c r="N208" s="422">
        <v>5</v>
      </c>
      <c r="O208" s="401">
        <v>8</v>
      </c>
      <c r="P208" s="402">
        <v>1</v>
      </c>
      <c r="Q208" s="403">
        <v>9</v>
      </c>
      <c r="R208" s="415">
        <v>2</v>
      </c>
      <c r="S208" s="415"/>
      <c r="T208" s="422">
        <v>2</v>
      </c>
      <c r="U208" s="401">
        <v>28</v>
      </c>
      <c r="V208" s="402">
        <v>3</v>
      </c>
      <c r="W208" s="403">
        <v>31</v>
      </c>
      <c r="X208" s="406">
        <f t="shared" si="27"/>
        <v>414</v>
      </c>
      <c r="Y208" s="407">
        <f t="shared" si="28"/>
        <v>59</v>
      </c>
      <c r="Z208" s="408">
        <f t="shared" si="29"/>
        <v>473</v>
      </c>
    </row>
    <row r="209" spans="1:26" ht="13.5" thickBot="1" x14ac:dyDescent="0.25">
      <c r="A209" s="406" t="s">
        <v>157</v>
      </c>
      <c r="B209" s="412">
        <v>4120</v>
      </c>
      <c r="C209" s="401">
        <v>405</v>
      </c>
      <c r="D209" s="402">
        <v>52</v>
      </c>
      <c r="E209" s="403">
        <v>457</v>
      </c>
      <c r="F209" s="415">
        <v>8</v>
      </c>
      <c r="G209" s="415"/>
      <c r="H209" s="422">
        <v>8</v>
      </c>
      <c r="I209" s="401">
        <v>1</v>
      </c>
      <c r="J209" s="402"/>
      <c r="K209" s="403">
        <v>1</v>
      </c>
      <c r="L209" s="399">
        <v>8</v>
      </c>
      <c r="M209" s="406">
        <v>1</v>
      </c>
      <c r="N209" s="422">
        <v>9</v>
      </c>
      <c r="O209" s="401">
        <v>4</v>
      </c>
      <c r="P209" s="402">
        <v>1</v>
      </c>
      <c r="Q209" s="403">
        <v>5</v>
      </c>
      <c r="R209" s="415"/>
      <c r="S209" s="415">
        <v>1</v>
      </c>
      <c r="T209" s="422">
        <v>1</v>
      </c>
      <c r="U209" s="401">
        <v>15</v>
      </c>
      <c r="V209" s="402">
        <v>1</v>
      </c>
      <c r="W209" s="403">
        <v>16</v>
      </c>
      <c r="X209" s="406">
        <f t="shared" si="27"/>
        <v>441</v>
      </c>
      <c r="Y209" s="407">
        <f t="shared" si="28"/>
        <v>56</v>
      </c>
      <c r="Z209" s="408">
        <f t="shared" si="29"/>
        <v>497</v>
      </c>
    </row>
    <row r="210" spans="1:26" ht="13.5" thickBot="1" x14ac:dyDescent="0.25">
      <c r="A210" s="409" t="s">
        <v>158</v>
      </c>
      <c r="B210" s="393"/>
      <c r="C210" s="418">
        <f>SUM(C207:C209)</f>
        <v>847</v>
      </c>
      <c r="D210" s="418">
        <f>SUM(D207:D209)</f>
        <v>115</v>
      </c>
      <c r="E210" s="411">
        <f>C210+D210</f>
        <v>962</v>
      </c>
      <c r="F210" s="418">
        <f>SUM(F207:F209)</f>
        <v>42</v>
      </c>
      <c r="G210" s="418">
        <f>SUM(G207:G209)</f>
        <v>4</v>
      </c>
      <c r="H210" s="411">
        <f>F210+G210</f>
        <v>46</v>
      </c>
      <c r="I210" s="418">
        <f>SUM(I207:I209)</f>
        <v>2</v>
      </c>
      <c r="J210" s="418">
        <f>SUM(J207:J209)</f>
        <v>0</v>
      </c>
      <c r="K210" s="411">
        <f>I210+J210</f>
        <v>2</v>
      </c>
      <c r="L210" s="418">
        <f>SUM(L207:L209)</f>
        <v>13</v>
      </c>
      <c r="M210" s="418">
        <f>SUM(M207:M209)</f>
        <v>2</v>
      </c>
      <c r="N210" s="411">
        <f>L210+M210</f>
        <v>15</v>
      </c>
      <c r="O210" s="418">
        <f>SUM(O207:O209)</f>
        <v>13</v>
      </c>
      <c r="P210" s="418">
        <f>SUM(P207:P209)</f>
        <v>2</v>
      </c>
      <c r="Q210" s="411">
        <f>O210+P210</f>
        <v>15</v>
      </c>
      <c r="R210" s="418">
        <f>SUM(R207:R209)</f>
        <v>3</v>
      </c>
      <c r="S210" s="418">
        <f>SUM(S207:S209)</f>
        <v>1</v>
      </c>
      <c r="T210" s="411">
        <f>R210+S210</f>
        <v>4</v>
      </c>
      <c r="U210" s="418">
        <f>SUM(U207:U209)</f>
        <v>48</v>
      </c>
      <c r="V210" s="418">
        <f>SUM(V207:V209)</f>
        <v>4</v>
      </c>
      <c r="W210" s="411">
        <f>U210+V210</f>
        <v>52</v>
      </c>
      <c r="X210" s="418">
        <f>SUM(X207:X209)</f>
        <v>968</v>
      </c>
      <c r="Y210" s="418">
        <f>SUM(Y207:Y209)</f>
        <v>128</v>
      </c>
      <c r="Z210" s="411">
        <f>X210+Y210</f>
        <v>1096</v>
      </c>
    </row>
    <row r="211" spans="1:26" x14ac:dyDescent="0.2">
      <c r="E211" s="413" t="s">
        <v>330</v>
      </c>
      <c r="H211" s="406" t="s">
        <v>330</v>
      </c>
      <c r="K211" s="413" t="s">
        <v>330</v>
      </c>
      <c r="N211" s="406" t="s">
        <v>330</v>
      </c>
      <c r="Q211" s="413" t="s">
        <v>330</v>
      </c>
      <c r="T211" s="406" t="s">
        <v>330</v>
      </c>
      <c r="W211" s="413" t="s">
        <v>330</v>
      </c>
    </row>
    <row r="212" spans="1:26" x14ac:dyDescent="0.2">
      <c r="A212" s="406" t="s">
        <v>159</v>
      </c>
      <c r="B212" s="412">
        <v>4300</v>
      </c>
      <c r="C212" s="401">
        <v>9</v>
      </c>
      <c r="D212" s="402">
        <v>3</v>
      </c>
      <c r="E212" s="403">
        <v>12</v>
      </c>
      <c r="F212" s="415">
        <v>3</v>
      </c>
      <c r="G212" s="415">
        <v>1</v>
      </c>
      <c r="H212" s="422">
        <v>4</v>
      </c>
      <c r="I212" s="401"/>
      <c r="J212" s="402"/>
      <c r="K212" s="403"/>
      <c r="L212" s="399">
        <v>1</v>
      </c>
      <c r="N212" s="422">
        <v>1</v>
      </c>
      <c r="O212" s="401"/>
      <c r="P212" s="402"/>
      <c r="Q212" s="403"/>
      <c r="R212" s="415"/>
      <c r="S212" s="415"/>
      <c r="T212" s="422"/>
      <c r="U212" s="401">
        <v>2</v>
      </c>
      <c r="V212" s="402">
        <v>1</v>
      </c>
      <c r="W212" s="403">
        <v>3</v>
      </c>
      <c r="X212" s="406">
        <f>C212+F212+I212+L212+O212+R212+U212</f>
        <v>15</v>
      </c>
      <c r="Y212" s="407">
        <f t="shared" ref="Y212:Y216" si="30">D212+G212+J212+M212+P212+S212+V212</f>
        <v>5</v>
      </c>
      <c r="Z212" s="408">
        <f t="shared" ref="Z212:Z216" si="31">X212+Y212</f>
        <v>20</v>
      </c>
    </row>
    <row r="213" spans="1:26" x14ac:dyDescent="0.2">
      <c r="A213" s="406" t="s">
        <v>160</v>
      </c>
      <c r="B213" s="412">
        <v>4310</v>
      </c>
      <c r="C213" s="401">
        <v>84</v>
      </c>
      <c r="D213" s="402">
        <v>21</v>
      </c>
      <c r="E213" s="403">
        <v>105</v>
      </c>
      <c r="F213" s="415">
        <v>29</v>
      </c>
      <c r="G213" s="415">
        <v>4</v>
      </c>
      <c r="H213" s="422">
        <v>33</v>
      </c>
      <c r="I213" s="401"/>
      <c r="J213" s="402"/>
      <c r="K213" s="403"/>
      <c r="L213" s="399">
        <v>2</v>
      </c>
      <c r="M213" s="406">
        <v>4</v>
      </c>
      <c r="N213" s="422">
        <v>6</v>
      </c>
      <c r="O213" s="401">
        <v>2</v>
      </c>
      <c r="P213" s="402">
        <v>1</v>
      </c>
      <c r="Q213" s="403">
        <v>3</v>
      </c>
      <c r="R213" s="415">
        <v>1</v>
      </c>
      <c r="S213" s="415"/>
      <c r="T213" s="422">
        <v>1</v>
      </c>
      <c r="U213" s="401">
        <v>6</v>
      </c>
      <c r="V213" s="402">
        <v>1</v>
      </c>
      <c r="W213" s="403">
        <v>7</v>
      </c>
      <c r="X213" s="406">
        <f t="shared" ref="X213:X216" si="32">C213+F213+I213+L213+O213+R213+U213</f>
        <v>124</v>
      </c>
      <c r="Y213" s="407">
        <f t="shared" si="30"/>
        <v>31</v>
      </c>
      <c r="Z213" s="408">
        <f t="shared" si="31"/>
        <v>155</v>
      </c>
    </row>
    <row r="214" spans="1:26" x14ac:dyDescent="0.2">
      <c r="A214" s="406" t="s">
        <v>161</v>
      </c>
      <c r="B214" s="412">
        <v>4320</v>
      </c>
      <c r="C214" s="401">
        <v>65</v>
      </c>
      <c r="D214" s="402">
        <v>17</v>
      </c>
      <c r="E214" s="403">
        <v>82</v>
      </c>
      <c r="F214" s="415">
        <v>18</v>
      </c>
      <c r="G214" s="415">
        <v>5</v>
      </c>
      <c r="H214" s="422">
        <v>23</v>
      </c>
      <c r="I214" s="401"/>
      <c r="J214" s="402"/>
      <c r="K214" s="403"/>
      <c r="L214" s="399">
        <v>2</v>
      </c>
      <c r="M214" s="406">
        <v>1</v>
      </c>
      <c r="N214" s="422">
        <v>3</v>
      </c>
      <c r="O214" s="401">
        <v>2</v>
      </c>
      <c r="P214" s="402">
        <v>1</v>
      </c>
      <c r="Q214" s="403">
        <v>3</v>
      </c>
      <c r="R214" s="415"/>
      <c r="S214" s="415"/>
      <c r="T214" s="422"/>
      <c r="U214" s="401">
        <v>2</v>
      </c>
      <c r="V214" s="402">
        <v>1</v>
      </c>
      <c r="W214" s="403">
        <v>3</v>
      </c>
      <c r="X214" s="406">
        <f t="shared" si="32"/>
        <v>89</v>
      </c>
      <c r="Y214" s="407">
        <f t="shared" si="30"/>
        <v>25</v>
      </c>
      <c r="Z214" s="408">
        <f t="shared" si="31"/>
        <v>114</v>
      </c>
    </row>
    <row r="215" spans="1:26" x14ac:dyDescent="0.2">
      <c r="A215" s="406" t="s">
        <v>317</v>
      </c>
      <c r="B215" s="412">
        <v>4330</v>
      </c>
      <c r="C215" s="401">
        <v>0</v>
      </c>
      <c r="D215" s="402">
        <v>0</v>
      </c>
      <c r="E215" s="403">
        <v>0</v>
      </c>
      <c r="F215" s="415">
        <v>0</v>
      </c>
      <c r="G215" s="415">
        <v>0</v>
      </c>
      <c r="H215" s="422">
        <v>0</v>
      </c>
      <c r="I215" s="401">
        <v>0</v>
      </c>
      <c r="J215" s="402">
        <v>0</v>
      </c>
      <c r="K215" s="403">
        <v>0</v>
      </c>
      <c r="L215" s="399">
        <v>0</v>
      </c>
      <c r="M215" s="406">
        <v>0</v>
      </c>
      <c r="N215" s="422">
        <v>0</v>
      </c>
      <c r="O215" s="401">
        <v>0</v>
      </c>
      <c r="P215" s="402">
        <v>0</v>
      </c>
      <c r="Q215" s="403">
        <v>0</v>
      </c>
      <c r="R215" s="415">
        <v>0</v>
      </c>
      <c r="S215" s="415">
        <v>0</v>
      </c>
      <c r="T215" s="422">
        <v>0</v>
      </c>
      <c r="U215" s="401">
        <v>0</v>
      </c>
      <c r="V215" s="402">
        <v>0</v>
      </c>
      <c r="W215" s="403">
        <v>0</v>
      </c>
      <c r="X215" s="406">
        <f t="shared" si="32"/>
        <v>0</v>
      </c>
      <c r="Y215" s="407">
        <f t="shared" si="30"/>
        <v>0</v>
      </c>
      <c r="Z215" s="408">
        <f t="shared" si="31"/>
        <v>0</v>
      </c>
    </row>
    <row r="216" spans="1:26" ht="13.5" thickBot="1" x14ac:dyDescent="0.25">
      <c r="A216" s="406" t="s">
        <v>318</v>
      </c>
      <c r="B216" s="412">
        <v>4340</v>
      </c>
      <c r="C216" s="401">
        <v>0</v>
      </c>
      <c r="D216" s="402">
        <v>0</v>
      </c>
      <c r="E216" s="403">
        <v>0</v>
      </c>
      <c r="F216" s="415">
        <v>0</v>
      </c>
      <c r="G216" s="415">
        <v>0</v>
      </c>
      <c r="H216" s="422">
        <v>0</v>
      </c>
      <c r="I216" s="401">
        <v>0</v>
      </c>
      <c r="J216" s="402">
        <v>0</v>
      </c>
      <c r="K216" s="403">
        <v>0</v>
      </c>
      <c r="L216" s="399">
        <v>0</v>
      </c>
      <c r="M216" s="406">
        <v>0</v>
      </c>
      <c r="N216" s="422">
        <v>0</v>
      </c>
      <c r="O216" s="401">
        <v>0</v>
      </c>
      <c r="P216" s="402">
        <v>0</v>
      </c>
      <c r="Q216" s="403">
        <v>0</v>
      </c>
      <c r="R216" s="415">
        <v>0</v>
      </c>
      <c r="S216" s="415">
        <v>0</v>
      </c>
      <c r="T216" s="422">
        <v>0</v>
      </c>
      <c r="U216" s="401">
        <v>0</v>
      </c>
      <c r="V216" s="402">
        <v>0</v>
      </c>
      <c r="W216" s="403">
        <v>0</v>
      </c>
      <c r="X216" s="406">
        <f t="shared" si="32"/>
        <v>0</v>
      </c>
      <c r="Y216" s="407">
        <f t="shared" si="30"/>
        <v>0</v>
      </c>
      <c r="Z216" s="408">
        <f t="shared" si="31"/>
        <v>0</v>
      </c>
    </row>
    <row r="217" spans="1:26" ht="13.5" thickBot="1" x14ac:dyDescent="0.25">
      <c r="A217" s="409" t="s">
        <v>162</v>
      </c>
      <c r="B217" s="393"/>
      <c r="C217" s="418">
        <f>SUM(C212:C216)</f>
        <v>158</v>
      </c>
      <c r="D217" s="418">
        <f>SUM(D212:D216)</f>
        <v>41</v>
      </c>
      <c r="E217" s="411">
        <f>C217+D217</f>
        <v>199</v>
      </c>
      <c r="F217" s="418">
        <f>SUM(F212:F216)</f>
        <v>50</v>
      </c>
      <c r="G217" s="418">
        <f>SUM(G212:G216)</f>
        <v>10</v>
      </c>
      <c r="H217" s="411">
        <f>F217+G217</f>
        <v>60</v>
      </c>
      <c r="I217" s="418">
        <f>SUM(I212:I216)</f>
        <v>0</v>
      </c>
      <c r="J217" s="418">
        <f>SUM(J212:J216)</f>
        <v>0</v>
      </c>
      <c r="K217" s="411">
        <f>I217+J217</f>
        <v>0</v>
      </c>
      <c r="L217" s="418">
        <f>SUM(L212:L216)</f>
        <v>5</v>
      </c>
      <c r="M217" s="418">
        <f>SUM(M212:M216)</f>
        <v>5</v>
      </c>
      <c r="N217" s="411">
        <f>L217+M217</f>
        <v>10</v>
      </c>
      <c r="O217" s="418">
        <f>SUM(O212:O216)</f>
        <v>4</v>
      </c>
      <c r="P217" s="418">
        <f>SUM(P212:P216)</f>
        <v>2</v>
      </c>
      <c r="Q217" s="411">
        <f>O217+P217</f>
        <v>6</v>
      </c>
      <c r="R217" s="418">
        <f>SUM(R212:R216)</f>
        <v>1</v>
      </c>
      <c r="S217" s="418">
        <f>SUM(S212:S216)</f>
        <v>0</v>
      </c>
      <c r="T217" s="411">
        <f>R217+S217</f>
        <v>1</v>
      </c>
      <c r="U217" s="418">
        <f>SUM(U212:U216)</f>
        <v>10</v>
      </c>
      <c r="V217" s="418">
        <f>SUM(V212:V216)</f>
        <v>3</v>
      </c>
      <c r="W217" s="411">
        <f>U217+V217</f>
        <v>13</v>
      </c>
      <c r="X217" s="418">
        <f>SUM(X212:X216)</f>
        <v>228</v>
      </c>
      <c r="Y217" s="418">
        <f>SUM(Y212:Y216)</f>
        <v>61</v>
      </c>
      <c r="Z217" s="411">
        <f>X217+Y217</f>
        <v>289</v>
      </c>
    </row>
    <row r="218" spans="1:26" ht="13.5" thickBot="1" x14ac:dyDescent="0.25">
      <c r="E218" s="413" t="s">
        <v>330</v>
      </c>
      <c r="H218" s="406" t="s">
        <v>330</v>
      </c>
      <c r="K218" s="413" t="s">
        <v>330</v>
      </c>
      <c r="N218" s="406" t="s">
        <v>330</v>
      </c>
      <c r="Q218" s="413" t="s">
        <v>330</v>
      </c>
      <c r="T218" s="406" t="s">
        <v>330</v>
      </c>
      <c r="W218" s="413" t="s">
        <v>330</v>
      </c>
    </row>
    <row r="219" spans="1:26" s="445" customFormat="1" ht="13.5" thickBot="1" x14ac:dyDescent="0.25">
      <c r="A219" s="409" t="s">
        <v>163</v>
      </c>
      <c r="B219" s="393">
        <v>4400</v>
      </c>
      <c r="C219" s="409">
        <v>0</v>
      </c>
      <c r="D219" s="392">
        <v>0</v>
      </c>
      <c r="E219" s="410">
        <v>0</v>
      </c>
      <c r="F219" s="392">
        <v>0</v>
      </c>
      <c r="G219" s="392">
        <v>0</v>
      </c>
      <c r="H219" s="392">
        <v>0</v>
      </c>
      <c r="I219" s="409">
        <v>0</v>
      </c>
      <c r="J219" s="392">
        <v>0</v>
      </c>
      <c r="K219" s="410">
        <v>0</v>
      </c>
      <c r="L219" s="409">
        <v>0</v>
      </c>
      <c r="M219" s="392">
        <v>0</v>
      </c>
      <c r="N219" s="392">
        <v>0</v>
      </c>
      <c r="O219" s="409">
        <v>0</v>
      </c>
      <c r="P219" s="392">
        <v>0</v>
      </c>
      <c r="Q219" s="410">
        <v>0</v>
      </c>
      <c r="R219" s="392">
        <v>0</v>
      </c>
      <c r="S219" s="392">
        <v>0</v>
      </c>
      <c r="T219" s="392">
        <v>0</v>
      </c>
      <c r="U219" s="409">
        <v>0</v>
      </c>
      <c r="V219" s="392">
        <v>0</v>
      </c>
      <c r="W219" s="410">
        <v>0</v>
      </c>
      <c r="X219" s="392">
        <f>C219+F219+I219+L219+O219+R219+U219</f>
        <v>0</v>
      </c>
      <c r="Y219" s="418">
        <f>D219+G219+J219+M219+P219+S219+V219</f>
        <v>0</v>
      </c>
      <c r="Z219" s="411">
        <f>X219+Y219</f>
        <v>0</v>
      </c>
    </row>
    <row r="221" spans="1:26" x14ac:dyDescent="0.2">
      <c r="A221" s="422" t="s">
        <v>164</v>
      </c>
      <c r="B221" s="412">
        <v>4010</v>
      </c>
      <c r="C221" s="401">
        <v>14</v>
      </c>
      <c r="D221" s="402">
        <v>7</v>
      </c>
      <c r="E221" s="403">
        <v>21</v>
      </c>
      <c r="F221" s="415">
        <v>2</v>
      </c>
      <c r="G221" s="415">
        <v>1</v>
      </c>
      <c r="H221" s="422">
        <v>3</v>
      </c>
      <c r="I221" s="401"/>
      <c r="J221" s="402"/>
      <c r="K221" s="403"/>
      <c r="N221" s="422"/>
      <c r="O221" s="401">
        <v>1</v>
      </c>
      <c r="P221" s="402">
        <v>1</v>
      </c>
      <c r="Q221" s="403">
        <v>2</v>
      </c>
      <c r="R221" s="415"/>
      <c r="S221" s="415"/>
      <c r="T221" s="422"/>
      <c r="U221" s="401"/>
      <c r="V221" s="402">
        <v>1</v>
      </c>
      <c r="W221" s="403">
        <v>1</v>
      </c>
      <c r="X221" s="406">
        <f t="shared" ref="X221:X222" si="33">C221+F221+I221+L221+O221+R221+U221</f>
        <v>17</v>
      </c>
      <c r="Y221" s="407">
        <f t="shared" ref="Y221:Y222" si="34">D221+G221+J221+M221+P221+S221+V221</f>
        <v>10</v>
      </c>
      <c r="Z221" s="408">
        <f t="shared" ref="Z221:Z222" si="35">X221+Y221</f>
        <v>27</v>
      </c>
    </row>
    <row r="222" spans="1:26" ht="13.5" thickBot="1" x14ac:dyDescent="0.25">
      <c r="A222" s="422" t="s">
        <v>319</v>
      </c>
      <c r="B222" s="412">
        <v>4220</v>
      </c>
      <c r="C222" s="401"/>
      <c r="D222" s="402">
        <v>2</v>
      </c>
      <c r="E222" s="403">
        <v>2</v>
      </c>
      <c r="F222" s="415"/>
      <c r="G222" s="415"/>
      <c r="H222" s="422"/>
      <c r="I222" s="401"/>
      <c r="J222" s="402"/>
      <c r="K222" s="403"/>
      <c r="N222" s="422"/>
      <c r="O222" s="401"/>
      <c r="P222" s="402"/>
      <c r="Q222" s="403"/>
      <c r="R222" s="415"/>
      <c r="S222" s="415"/>
      <c r="T222" s="422"/>
      <c r="U222" s="401"/>
      <c r="V222" s="402"/>
      <c r="W222" s="403"/>
      <c r="X222" s="406">
        <f t="shared" si="33"/>
        <v>0</v>
      </c>
      <c r="Y222" s="407">
        <f t="shared" si="34"/>
        <v>2</v>
      </c>
      <c r="Z222" s="408">
        <f t="shared" si="35"/>
        <v>2</v>
      </c>
    </row>
    <row r="223" spans="1:26" ht="13.5" thickBot="1" x14ac:dyDescent="0.25">
      <c r="A223" s="463" t="s">
        <v>153</v>
      </c>
      <c r="B223" s="464"/>
      <c r="C223" s="465">
        <f>C222+C221+C219+C217+C210</f>
        <v>1019</v>
      </c>
      <c r="D223" s="466">
        <f>D222+D221+D219+D217+D210</f>
        <v>165</v>
      </c>
      <c r="E223" s="466">
        <f>C223+D223</f>
        <v>1184</v>
      </c>
      <c r="F223" s="465">
        <f>F222+F221+F219+F217+F210</f>
        <v>94</v>
      </c>
      <c r="G223" s="466">
        <f>G222+G221+G219+G217+G210</f>
        <v>15</v>
      </c>
      <c r="H223" s="466">
        <f>F223+G223</f>
        <v>109</v>
      </c>
      <c r="I223" s="465">
        <f>I222+I221+I219+I217+I210</f>
        <v>2</v>
      </c>
      <c r="J223" s="466">
        <f>J222+J221+J219+J217+J210</f>
        <v>0</v>
      </c>
      <c r="K223" s="466">
        <f>I223+J223</f>
        <v>2</v>
      </c>
      <c r="L223" s="465">
        <f>L222+L221+L219+L217+L210</f>
        <v>18</v>
      </c>
      <c r="M223" s="466">
        <f>M222+M221+M219+M217+M210</f>
        <v>7</v>
      </c>
      <c r="N223" s="466">
        <f>L223+M223</f>
        <v>25</v>
      </c>
      <c r="O223" s="465">
        <f>O222+O221+O219+O217+O210</f>
        <v>18</v>
      </c>
      <c r="P223" s="466">
        <f>P222+P221+P219+P217+P210</f>
        <v>5</v>
      </c>
      <c r="Q223" s="466">
        <f>O223+P223</f>
        <v>23</v>
      </c>
      <c r="R223" s="465">
        <f>R222+R221+R219+R217+R210</f>
        <v>4</v>
      </c>
      <c r="S223" s="466">
        <f>S222+S221+S219+S217+S210</f>
        <v>1</v>
      </c>
      <c r="T223" s="466">
        <f>R223+S223</f>
        <v>5</v>
      </c>
      <c r="U223" s="465">
        <f>U222+U221+U219+U217+U210</f>
        <v>58</v>
      </c>
      <c r="V223" s="466">
        <f>V222+V221+V219+V217+V210</f>
        <v>8</v>
      </c>
      <c r="W223" s="466">
        <f>U223+V223</f>
        <v>66</v>
      </c>
      <c r="X223" s="465">
        <f>X222+X221+X219+X217+X210</f>
        <v>1213</v>
      </c>
      <c r="Y223" s="466">
        <f>Y222+Y221+Y219+Y217+Y210</f>
        <v>201</v>
      </c>
      <c r="Z223" s="467">
        <f>X223+Y223</f>
        <v>1414</v>
      </c>
    </row>
    <row r="224" spans="1:26" ht="13.5" thickBot="1" x14ac:dyDescent="0.25">
      <c r="E224" s="413" t="s">
        <v>330</v>
      </c>
      <c r="H224" s="406" t="s">
        <v>330</v>
      </c>
      <c r="K224" s="413" t="s">
        <v>330</v>
      </c>
      <c r="N224" s="406" t="s">
        <v>330</v>
      </c>
      <c r="Q224" s="413" t="s">
        <v>330</v>
      </c>
      <c r="T224" s="406" t="s">
        <v>330</v>
      </c>
      <c r="W224" s="413" t="s">
        <v>330</v>
      </c>
    </row>
    <row r="225" spans="1:26" ht="13.5" thickBot="1" x14ac:dyDescent="0.25">
      <c r="A225" s="463" t="s">
        <v>165</v>
      </c>
      <c r="B225" s="464"/>
      <c r="C225" s="463"/>
      <c r="D225" s="468"/>
      <c r="E225" s="469" t="s">
        <v>330</v>
      </c>
      <c r="F225" s="468"/>
      <c r="G225" s="468"/>
      <c r="H225" s="468" t="s">
        <v>330</v>
      </c>
      <c r="I225" s="463"/>
      <c r="J225" s="468"/>
      <c r="K225" s="469" t="s">
        <v>330</v>
      </c>
      <c r="L225" s="463"/>
      <c r="M225" s="468"/>
      <c r="N225" s="468" t="s">
        <v>330</v>
      </c>
      <c r="O225" s="463"/>
      <c r="P225" s="468"/>
      <c r="Q225" s="469" t="s">
        <v>330</v>
      </c>
      <c r="R225" s="468"/>
      <c r="S225" s="468"/>
      <c r="T225" s="468" t="s">
        <v>330</v>
      </c>
      <c r="U225" s="463"/>
      <c r="V225" s="468"/>
      <c r="W225" s="469" t="s">
        <v>330</v>
      </c>
      <c r="X225" s="468"/>
      <c r="Y225" s="466"/>
      <c r="Z225" s="467"/>
    </row>
    <row r="226" spans="1:26" x14ac:dyDescent="0.2">
      <c r="E226" s="413" t="s">
        <v>330</v>
      </c>
      <c r="H226" s="406" t="s">
        <v>330</v>
      </c>
      <c r="K226" s="413" t="s">
        <v>330</v>
      </c>
      <c r="N226" s="406" t="s">
        <v>330</v>
      </c>
      <c r="Q226" s="413" t="s">
        <v>330</v>
      </c>
      <c r="T226" s="406" t="s">
        <v>330</v>
      </c>
      <c r="W226" s="413" t="s">
        <v>330</v>
      </c>
    </row>
    <row r="227" spans="1:26" x14ac:dyDescent="0.2">
      <c r="A227" s="406" t="s">
        <v>166</v>
      </c>
      <c r="B227" s="412">
        <v>5020</v>
      </c>
      <c r="C227" s="401">
        <v>7</v>
      </c>
      <c r="D227" s="402">
        <v>93</v>
      </c>
      <c r="E227" s="403">
        <v>100</v>
      </c>
      <c r="F227" s="415">
        <v>6</v>
      </c>
      <c r="G227" s="415">
        <v>3</v>
      </c>
      <c r="H227" s="422">
        <v>9</v>
      </c>
      <c r="I227" s="401"/>
      <c r="J227" s="402"/>
      <c r="K227" s="403"/>
      <c r="M227" s="406">
        <v>14</v>
      </c>
      <c r="N227" s="422">
        <v>14</v>
      </c>
      <c r="O227" s="401"/>
      <c r="P227" s="402">
        <v>1</v>
      </c>
      <c r="Q227" s="403">
        <v>1</v>
      </c>
      <c r="R227" s="415"/>
      <c r="S227" s="415">
        <v>4</v>
      </c>
      <c r="T227" s="422">
        <v>4</v>
      </c>
      <c r="U227" s="401">
        <v>3</v>
      </c>
      <c r="V227" s="402">
        <v>8</v>
      </c>
      <c r="W227" s="403">
        <v>11</v>
      </c>
      <c r="X227" s="406">
        <f t="shared" ref="X227:X229" si="36">C227+F227+I227+L227+O227+R227+U227</f>
        <v>16</v>
      </c>
      <c r="Y227" s="407">
        <f t="shared" ref="Y227:Y229" si="37">D227+G227+J227+M227+P227+S227+V227</f>
        <v>123</v>
      </c>
      <c r="Z227" s="408">
        <f t="shared" ref="Z227:Z229" si="38">X227+Y227</f>
        <v>139</v>
      </c>
    </row>
    <row r="228" spans="1:26" x14ac:dyDescent="0.2">
      <c r="A228" s="406" t="s">
        <v>167</v>
      </c>
      <c r="B228" s="412">
        <v>5070</v>
      </c>
      <c r="C228" s="401">
        <v>6</v>
      </c>
      <c r="D228" s="402">
        <v>66</v>
      </c>
      <c r="E228" s="403">
        <v>72</v>
      </c>
      <c r="F228" s="415">
        <v>1</v>
      </c>
      <c r="G228" s="415">
        <v>4</v>
      </c>
      <c r="H228" s="422">
        <v>5</v>
      </c>
      <c r="I228" s="401"/>
      <c r="J228" s="402"/>
      <c r="K228" s="403"/>
      <c r="L228" s="399">
        <v>4</v>
      </c>
      <c r="M228" s="406">
        <v>4</v>
      </c>
      <c r="N228" s="422">
        <v>8</v>
      </c>
      <c r="O228" s="401"/>
      <c r="P228" s="402">
        <v>1</v>
      </c>
      <c r="Q228" s="403">
        <v>1</v>
      </c>
      <c r="R228" s="415"/>
      <c r="S228" s="415"/>
      <c r="T228" s="422"/>
      <c r="U228" s="401"/>
      <c r="V228" s="402">
        <v>8</v>
      </c>
      <c r="W228" s="403">
        <v>8</v>
      </c>
      <c r="X228" s="406">
        <f t="shared" si="36"/>
        <v>11</v>
      </c>
      <c r="Y228" s="407">
        <f t="shared" si="37"/>
        <v>83</v>
      </c>
      <c r="Z228" s="408">
        <f t="shared" si="38"/>
        <v>94</v>
      </c>
    </row>
    <row r="229" spans="1:26" ht="13.5" thickBot="1" x14ac:dyDescent="0.25">
      <c r="A229" s="406" t="s">
        <v>170</v>
      </c>
      <c r="B229" s="412">
        <v>5120</v>
      </c>
      <c r="C229" s="401">
        <v>4</v>
      </c>
      <c r="D229" s="402">
        <v>56</v>
      </c>
      <c r="E229" s="403">
        <v>60</v>
      </c>
      <c r="F229" s="415">
        <v>6</v>
      </c>
      <c r="G229" s="415">
        <v>5</v>
      </c>
      <c r="H229" s="422">
        <v>11</v>
      </c>
      <c r="I229" s="401"/>
      <c r="J229" s="402"/>
      <c r="K229" s="403"/>
      <c r="M229" s="406">
        <v>9</v>
      </c>
      <c r="N229" s="422">
        <v>9</v>
      </c>
      <c r="O229" s="401"/>
      <c r="P229" s="402"/>
      <c r="Q229" s="460"/>
      <c r="R229" s="415">
        <v>2</v>
      </c>
      <c r="S229" s="415">
        <v>3</v>
      </c>
      <c r="T229" s="422">
        <v>5</v>
      </c>
      <c r="U229" s="401">
        <v>3</v>
      </c>
      <c r="V229" s="402">
        <v>3</v>
      </c>
      <c r="W229" s="460">
        <v>6</v>
      </c>
      <c r="X229" s="406">
        <f t="shared" si="36"/>
        <v>15</v>
      </c>
      <c r="Y229" s="407">
        <f t="shared" si="37"/>
        <v>76</v>
      </c>
      <c r="Z229" s="408">
        <f t="shared" si="38"/>
        <v>91</v>
      </c>
    </row>
    <row r="230" spans="1:26" ht="13.5" thickBot="1" x14ac:dyDescent="0.25">
      <c r="A230" s="409" t="s">
        <v>168</v>
      </c>
      <c r="B230" s="393"/>
      <c r="C230" s="409">
        <f>SUM(C227:C229)</f>
        <v>17</v>
      </c>
      <c r="D230" s="409">
        <f>SUM(D227:D229)</f>
        <v>215</v>
      </c>
      <c r="E230" s="410">
        <f>C230+D230</f>
        <v>232</v>
      </c>
      <c r="F230" s="392">
        <f>SUM(F227:F229)</f>
        <v>13</v>
      </c>
      <c r="G230" s="392">
        <f>SUM(G227:G229)</f>
        <v>12</v>
      </c>
      <c r="H230" s="410">
        <f>F230+G230</f>
        <v>25</v>
      </c>
      <c r="I230" s="409">
        <f>SUM(I227:I229)</f>
        <v>0</v>
      </c>
      <c r="J230" s="392">
        <f>SUM(J227:J229)</f>
        <v>0</v>
      </c>
      <c r="K230" s="410">
        <f>I230+J230</f>
        <v>0</v>
      </c>
      <c r="L230" s="409">
        <f>SUM(L227:L229)</f>
        <v>4</v>
      </c>
      <c r="M230" s="392">
        <f>SUM(M227:M229)</f>
        <v>27</v>
      </c>
      <c r="N230" s="410">
        <f>L230+M230</f>
        <v>31</v>
      </c>
      <c r="O230" s="409">
        <f>SUM(O227:O229)</f>
        <v>0</v>
      </c>
      <c r="P230" s="392">
        <f>SUM(P227:P229)</f>
        <v>2</v>
      </c>
      <c r="Q230" s="410">
        <f>O230+P230</f>
        <v>2</v>
      </c>
      <c r="R230" s="392">
        <f>SUM(R227:R229)</f>
        <v>2</v>
      </c>
      <c r="S230" s="392">
        <f>SUM(S227:S229)</f>
        <v>7</v>
      </c>
      <c r="T230" s="410">
        <f>R230+S230</f>
        <v>9</v>
      </c>
      <c r="U230" s="409">
        <f>SUM(U227:U229)</f>
        <v>6</v>
      </c>
      <c r="V230" s="392">
        <f>SUM(V227:V229)</f>
        <v>19</v>
      </c>
      <c r="W230" s="410">
        <f>U230+V230</f>
        <v>25</v>
      </c>
      <c r="X230" s="392">
        <f>SUM(X227:X229)</f>
        <v>42</v>
      </c>
      <c r="Y230" s="418">
        <f>SUM(Y227:Y229)</f>
        <v>282</v>
      </c>
      <c r="Z230" s="411">
        <f>X230+Y230</f>
        <v>324</v>
      </c>
    </row>
    <row r="231" spans="1:26" ht="13.5" thickBot="1" x14ac:dyDescent="0.25">
      <c r="E231" s="413" t="s">
        <v>330</v>
      </c>
      <c r="H231" s="406" t="s">
        <v>330</v>
      </c>
      <c r="K231" s="413" t="s">
        <v>330</v>
      </c>
      <c r="N231" s="406" t="s">
        <v>330</v>
      </c>
      <c r="Q231" s="413" t="s">
        <v>330</v>
      </c>
      <c r="T231" s="406" t="s">
        <v>330</v>
      </c>
      <c r="W231" s="413" t="s">
        <v>330</v>
      </c>
    </row>
    <row r="232" spans="1:26" ht="13.5" thickBot="1" x14ac:dyDescent="0.25">
      <c r="A232" s="409" t="s">
        <v>169</v>
      </c>
      <c r="B232" s="393">
        <v>5140</v>
      </c>
      <c r="C232" s="440">
        <v>12</v>
      </c>
      <c r="D232" s="441">
        <v>71</v>
      </c>
      <c r="E232" s="410">
        <v>83</v>
      </c>
      <c r="F232" s="441">
        <v>1</v>
      </c>
      <c r="G232" s="441">
        <v>10</v>
      </c>
      <c r="H232" s="392">
        <v>11</v>
      </c>
      <c r="I232" s="440"/>
      <c r="J232" s="441"/>
      <c r="K232" s="410"/>
      <c r="L232" s="409">
        <v>2</v>
      </c>
      <c r="M232" s="392">
        <v>11</v>
      </c>
      <c r="N232" s="392">
        <v>13</v>
      </c>
      <c r="O232" s="440"/>
      <c r="P232" s="441"/>
      <c r="Q232" s="410"/>
      <c r="R232" s="441"/>
      <c r="S232" s="441">
        <v>2</v>
      </c>
      <c r="T232" s="392">
        <v>2</v>
      </c>
      <c r="U232" s="440">
        <v>3</v>
      </c>
      <c r="V232" s="441">
        <v>13</v>
      </c>
      <c r="W232" s="410">
        <v>16</v>
      </c>
      <c r="X232" s="392">
        <f>C232+F232+I232+L232+O232+R232+U232</f>
        <v>18</v>
      </c>
      <c r="Y232" s="418">
        <f>D232+G232+J232+M232+P232+S232+V232</f>
        <v>107</v>
      </c>
      <c r="Z232" s="411">
        <f>X232+Y232</f>
        <v>125</v>
      </c>
    </row>
    <row r="233" spans="1:26" x14ac:dyDescent="0.2">
      <c r="E233" s="413" t="s">
        <v>330</v>
      </c>
      <c r="H233" s="406" t="s">
        <v>330</v>
      </c>
      <c r="K233" s="413" t="s">
        <v>330</v>
      </c>
      <c r="N233" s="406" t="s">
        <v>330</v>
      </c>
      <c r="Q233" s="413" t="s">
        <v>330</v>
      </c>
      <c r="T233" s="406" t="s">
        <v>330</v>
      </c>
      <c r="W233" s="413" t="s">
        <v>330</v>
      </c>
    </row>
    <row r="234" spans="1:26" x14ac:dyDescent="0.2">
      <c r="A234" s="406" t="s">
        <v>172</v>
      </c>
      <c r="B234" s="412">
        <v>5160</v>
      </c>
      <c r="C234" s="401">
        <v>20</v>
      </c>
      <c r="D234" s="402">
        <v>174</v>
      </c>
      <c r="E234" s="403">
        <v>194</v>
      </c>
      <c r="F234" s="415">
        <v>2</v>
      </c>
      <c r="G234" s="415">
        <v>7</v>
      </c>
      <c r="H234" s="403">
        <v>9</v>
      </c>
      <c r="I234" s="401"/>
      <c r="J234" s="402">
        <v>2</v>
      </c>
      <c r="K234" s="403">
        <v>2</v>
      </c>
      <c r="L234" s="399">
        <v>1</v>
      </c>
      <c r="M234" s="406">
        <v>15</v>
      </c>
      <c r="N234" s="403">
        <v>16</v>
      </c>
      <c r="O234" s="401">
        <v>1</v>
      </c>
      <c r="P234" s="402">
        <v>2</v>
      </c>
      <c r="Q234" s="403">
        <v>3</v>
      </c>
      <c r="R234" s="415">
        <v>1</v>
      </c>
      <c r="S234" s="415">
        <v>2</v>
      </c>
      <c r="T234" s="403">
        <v>3</v>
      </c>
      <c r="U234" s="401">
        <v>3</v>
      </c>
      <c r="V234" s="402">
        <v>15</v>
      </c>
      <c r="W234" s="403">
        <v>18</v>
      </c>
      <c r="X234" s="406">
        <f t="shared" ref="X234:X235" si="39">C234+F234+I234+L234+O234+R234+U234</f>
        <v>28</v>
      </c>
      <c r="Y234" s="407">
        <f t="shared" ref="Y234:Y235" si="40">D234+G234+J234+M234+P234+S234+V234</f>
        <v>217</v>
      </c>
      <c r="Z234" s="408">
        <f t="shared" ref="Z234:Z235" si="41">X234+Y234</f>
        <v>245</v>
      </c>
    </row>
    <row r="235" spans="1:26" ht="26.25" thickBot="1" x14ac:dyDescent="0.25">
      <c r="A235" s="470" t="s">
        <v>320</v>
      </c>
      <c r="B235" s="412">
        <v>5161</v>
      </c>
      <c r="C235" s="401">
        <v>0</v>
      </c>
      <c r="D235" s="402">
        <v>0</v>
      </c>
      <c r="E235" s="403">
        <v>0</v>
      </c>
      <c r="F235" s="415">
        <v>0</v>
      </c>
      <c r="G235" s="415">
        <v>0</v>
      </c>
      <c r="H235" s="403">
        <v>0</v>
      </c>
      <c r="I235" s="401">
        <v>0</v>
      </c>
      <c r="J235" s="402">
        <v>0</v>
      </c>
      <c r="K235" s="403">
        <v>0</v>
      </c>
      <c r="L235" s="399">
        <v>0</v>
      </c>
      <c r="M235" s="406">
        <v>0</v>
      </c>
      <c r="N235" s="403">
        <v>0</v>
      </c>
      <c r="O235" s="401">
        <v>0</v>
      </c>
      <c r="P235" s="402">
        <v>0</v>
      </c>
      <c r="Q235" s="403">
        <v>0</v>
      </c>
      <c r="R235" s="415">
        <v>0</v>
      </c>
      <c r="S235" s="415">
        <v>0</v>
      </c>
      <c r="T235" s="403">
        <v>0</v>
      </c>
      <c r="U235" s="401">
        <v>0</v>
      </c>
      <c r="V235" s="402">
        <v>0</v>
      </c>
      <c r="W235" s="403">
        <v>0</v>
      </c>
      <c r="X235" s="406">
        <f t="shared" si="39"/>
        <v>0</v>
      </c>
      <c r="Y235" s="407">
        <f t="shared" si="40"/>
        <v>0</v>
      </c>
      <c r="Z235" s="408">
        <f t="shared" si="41"/>
        <v>0</v>
      </c>
    </row>
    <row r="236" spans="1:26" ht="13.5" thickBot="1" x14ac:dyDescent="0.25">
      <c r="A236" s="409" t="s">
        <v>173</v>
      </c>
      <c r="B236" s="393"/>
      <c r="C236" s="409">
        <f>SUM(C234:C235)</f>
        <v>20</v>
      </c>
      <c r="D236" s="409">
        <f>SUM(D234:D235)</f>
        <v>174</v>
      </c>
      <c r="E236" s="410">
        <f>C236+D236</f>
        <v>194</v>
      </c>
      <c r="F236" s="392">
        <f>SUM(F234:F235)</f>
        <v>2</v>
      </c>
      <c r="G236" s="392">
        <f>SUM(G234:G235)</f>
        <v>7</v>
      </c>
      <c r="H236" s="410">
        <f>F236+G236</f>
        <v>9</v>
      </c>
      <c r="I236" s="409">
        <f>SUM(I234:I235)</f>
        <v>0</v>
      </c>
      <c r="J236" s="392">
        <f>SUM(J234:J235)</f>
        <v>2</v>
      </c>
      <c r="K236" s="410">
        <f>I236+J236</f>
        <v>2</v>
      </c>
      <c r="L236" s="409">
        <f>SUM(L234:L235)</f>
        <v>1</v>
      </c>
      <c r="M236" s="392">
        <f>SUM(M234:M235)</f>
        <v>15</v>
      </c>
      <c r="N236" s="410">
        <f>L236+M236</f>
        <v>16</v>
      </c>
      <c r="O236" s="409">
        <f>SUM(O234:O235)</f>
        <v>1</v>
      </c>
      <c r="P236" s="392">
        <f>SUM(P234:P235)</f>
        <v>2</v>
      </c>
      <c r="Q236" s="410">
        <f>O236+P236</f>
        <v>3</v>
      </c>
      <c r="R236" s="392">
        <f>SUM(R234:R235)</f>
        <v>1</v>
      </c>
      <c r="S236" s="392">
        <f>SUM(S234:S235)</f>
        <v>2</v>
      </c>
      <c r="T236" s="410">
        <f>R236+S236</f>
        <v>3</v>
      </c>
      <c r="U236" s="409">
        <f>SUM(U234:U235)</f>
        <v>3</v>
      </c>
      <c r="V236" s="392">
        <f>SUM(V234:V235)</f>
        <v>15</v>
      </c>
      <c r="W236" s="410">
        <f>U236+V236</f>
        <v>18</v>
      </c>
      <c r="X236" s="409">
        <f>SUM(X234:X235)</f>
        <v>28</v>
      </c>
      <c r="Y236" s="418">
        <f>SUM(Y234:Y235)</f>
        <v>217</v>
      </c>
      <c r="Z236" s="411">
        <f>X236+Y236</f>
        <v>245</v>
      </c>
    </row>
    <row r="237" spans="1:26" x14ac:dyDescent="0.2">
      <c r="E237" s="413" t="s">
        <v>330</v>
      </c>
      <c r="H237" s="406" t="s">
        <v>330</v>
      </c>
      <c r="K237" s="413" t="s">
        <v>330</v>
      </c>
      <c r="N237" s="406" t="s">
        <v>330</v>
      </c>
      <c r="Q237" s="413" t="s">
        <v>330</v>
      </c>
      <c r="T237" s="406" t="s">
        <v>330</v>
      </c>
      <c r="W237" s="413" t="s">
        <v>330</v>
      </c>
    </row>
    <row r="238" spans="1:26" x14ac:dyDescent="0.2">
      <c r="A238" s="406" t="s">
        <v>174</v>
      </c>
      <c r="B238" s="412">
        <v>5180</v>
      </c>
      <c r="D238" s="404">
        <v>2</v>
      </c>
      <c r="E238" s="403">
        <v>2</v>
      </c>
      <c r="H238" s="422"/>
      <c r="K238" s="403"/>
      <c r="N238" s="422"/>
      <c r="Q238" s="403"/>
      <c r="T238" s="422"/>
      <c r="W238" s="403"/>
      <c r="X238" s="406">
        <f t="shared" ref="X238:X239" si="42">C238+F238+I238+L238+O238+R238+U238</f>
        <v>0</v>
      </c>
      <c r="Y238" s="407">
        <f t="shared" ref="Y238:Y239" si="43">D238+G238+J238+M238+P238+S238+V238</f>
        <v>2</v>
      </c>
      <c r="Z238" s="408">
        <f t="shared" ref="Z238:Z239" si="44">X238+Y238</f>
        <v>2</v>
      </c>
    </row>
    <row r="239" spans="1:26" ht="13.5" thickBot="1" x14ac:dyDescent="0.25">
      <c r="A239" s="406" t="s">
        <v>175</v>
      </c>
      <c r="B239" s="412">
        <v>5185</v>
      </c>
      <c r="C239" s="399">
        <v>3</v>
      </c>
      <c r="D239" s="404">
        <v>12</v>
      </c>
      <c r="E239" s="403">
        <v>15</v>
      </c>
      <c r="G239" s="406">
        <v>1</v>
      </c>
      <c r="H239" s="422">
        <v>1</v>
      </c>
      <c r="K239" s="403"/>
      <c r="N239" s="422"/>
      <c r="Q239" s="403"/>
      <c r="T239" s="422"/>
      <c r="W239" s="403"/>
      <c r="X239" s="406">
        <f t="shared" si="42"/>
        <v>3</v>
      </c>
      <c r="Y239" s="407">
        <f t="shared" si="43"/>
        <v>13</v>
      </c>
      <c r="Z239" s="408">
        <f t="shared" si="44"/>
        <v>16</v>
      </c>
    </row>
    <row r="240" spans="1:26" ht="13.5" thickBot="1" x14ac:dyDescent="0.25">
      <c r="A240" s="409" t="s">
        <v>176</v>
      </c>
      <c r="B240" s="393"/>
      <c r="C240" s="433">
        <f>SUM(C238:C239)</f>
        <v>3</v>
      </c>
      <c r="D240" s="433">
        <f>SUM(D238:D239)</f>
        <v>14</v>
      </c>
      <c r="E240" s="435">
        <f>C240+D240</f>
        <v>17</v>
      </c>
      <c r="F240" s="434">
        <f>SUM(F238:F239)</f>
        <v>0</v>
      </c>
      <c r="G240" s="434">
        <f>SUM(G238:G239)</f>
        <v>1</v>
      </c>
      <c r="H240" s="434">
        <f>F240+G240</f>
        <v>1</v>
      </c>
      <c r="I240" s="433">
        <f>SUM(I238:I239)</f>
        <v>0</v>
      </c>
      <c r="J240" s="434">
        <f>SUM(J238:J239)</f>
        <v>0</v>
      </c>
      <c r="K240" s="434">
        <f>I240+J240</f>
        <v>0</v>
      </c>
      <c r="L240" s="433">
        <f>SUM(L238:L239)</f>
        <v>0</v>
      </c>
      <c r="M240" s="434">
        <f>SUM(M238:M239)</f>
        <v>0</v>
      </c>
      <c r="N240" s="434">
        <f>L240+M240</f>
        <v>0</v>
      </c>
      <c r="O240" s="433">
        <f>SUM(O238:O239)</f>
        <v>0</v>
      </c>
      <c r="P240" s="434">
        <f>SUM(P238:P239)</f>
        <v>0</v>
      </c>
      <c r="Q240" s="435">
        <f>O240+P240</f>
        <v>0</v>
      </c>
      <c r="R240" s="434">
        <f>SUM(R238:R239)</f>
        <v>0</v>
      </c>
      <c r="S240" s="434">
        <f>SUM(S238:S239)</f>
        <v>0</v>
      </c>
      <c r="T240" s="434">
        <f>R240+S240</f>
        <v>0</v>
      </c>
      <c r="U240" s="433">
        <f>SUM(U238:U239)</f>
        <v>0</v>
      </c>
      <c r="V240" s="434">
        <f>SUM(V238:V239)</f>
        <v>0</v>
      </c>
      <c r="W240" s="435">
        <f>U240+V240</f>
        <v>0</v>
      </c>
      <c r="X240" s="392">
        <f>SUM(X238:X239)</f>
        <v>3</v>
      </c>
      <c r="Y240" s="418">
        <f>SUM(Y238:Y239)</f>
        <v>15</v>
      </c>
      <c r="Z240" s="411">
        <f>X240+Y240</f>
        <v>18</v>
      </c>
    </row>
    <row r="241" spans="1:26" ht="13.5" thickBot="1" x14ac:dyDescent="0.25">
      <c r="A241" s="405"/>
      <c r="B241" s="400"/>
      <c r="C241" s="443"/>
      <c r="D241" s="405"/>
      <c r="E241" s="403" t="s">
        <v>330</v>
      </c>
      <c r="F241" s="405"/>
      <c r="G241" s="405"/>
      <c r="H241" s="405" t="s">
        <v>330</v>
      </c>
      <c r="I241" s="443"/>
      <c r="J241" s="405"/>
      <c r="K241" s="403" t="s">
        <v>330</v>
      </c>
      <c r="L241" s="443"/>
      <c r="M241" s="405"/>
      <c r="N241" s="405" t="s">
        <v>330</v>
      </c>
      <c r="O241" s="443"/>
      <c r="P241" s="405"/>
      <c r="Q241" s="403" t="s">
        <v>330</v>
      </c>
      <c r="R241" s="405"/>
      <c r="S241" s="405"/>
      <c r="T241" s="405" t="s">
        <v>330</v>
      </c>
      <c r="U241" s="443"/>
      <c r="V241" s="405"/>
      <c r="W241" s="403" t="s">
        <v>330</v>
      </c>
      <c r="X241" s="405"/>
      <c r="Y241" s="444"/>
      <c r="Z241" s="408"/>
    </row>
    <row r="242" spans="1:26" ht="13.5" thickBot="1" x14ac:dyDescent="0.25">
      <c r="A242" s="409" t="s">
        <v>177</v>
      </c>
      <c r="B242" s="393">
        <v>5040</v>
      </c>
      <c r="C242" s="440">
        <v>5</v>
      </c>
      <c r="D242" s="441">
        <v>12</v>
      </c>
      <c r="E242" s="410">
        <v>17</v>
      </c>
      <c r="F242" s="441"/>
      <c r="G242" s="441"/>
      <c r="H242" s="392"/>
      <c r="I242" s="440"/>
      <c r="J242" s="441"/>
      <c r="K242" s="410"/>
      <c r="L242" s="409"/>
      <c r="M242" s="392">
        <v>1</v>
      </c>
      <c r="N242" s="392">
        <v>1</v>
      </c>
      <c r="O242" s="440">
        <v>1</v>
      </c>
      <c r="P242" s="441"/>
      <c r="Q242" s="410">
        <v>1</v>
      </c>
      <c r="R242" s="441"/>
      <c r="S242" s="441">
        <v>2</v>
      </c>
      <c r="T242" s="392">
        <v>2</v>
      </c>
      <c r="U242" s="440"/>
      <c r="V242" s="441">
        <v>1</v>
      </c>
      <c r="W242" s="410">
        <v>1</v>
      </c>
      <c r="X242" s="392">
        <f>C242+F242+I242+L242+O242+R242+U242</f>
        <v>6</v>
      </c>
      <c r="Y242" s="418">
        <f>D242+G242+J242+M242+P242+S242+V242</f>
        <v>16</v>
      </c>
      <c r="Z242" s="411">
        <f>X242+Y242</f>
        <v>22</v>
      </c>
    </row>
    <row r="243" spans="1:26" ht="13.5" thickBot="1" x14ac:dyDescent="0.25">
      <c r="A243" s="378"/>
      <c r="B243" s="471"/>
      <c r="C243" s="378"/>
      <c r="D243" s="378"/>
      <c r="E243" s="471"/>
      <c r="F243" s="378"/>
      <c r="G243" s="378"/>
      <c r="H243" s="471"/>
      <c r="I243" s="378"/>
      <c r="J243" s="378"/>
      <c r="K243" s="471"/>
      <c r="L243" s="378"/>
      <c r="M243" s="378"/>
      <c r="N243" s="471"/>
      <c r="O243" s="378"/>
      <c r="P243" s="378"/>
      <c r="Q243" s="471"/>
      <c r="R243" s="378"/>
      <c r="S243" s="378"/>
      <c r="T243" s="471"/>
      <c r="U243" s="378"/>
      <c r="V243" s="378"/>
      <c r="W243" s="471"/>
      <c r="X243" s="378"/>
      <c r="Y243" s="378"/>
      <c r="Z243" s="471"/>
    </row>
    <row r="244" spans="1:26" s="445" customFormat="1" ht="13.5" thickBot="1" x14ac:dyDescent="0.25">
      <c r="A244" s="472" t="s">
        <v>178</v>
      </c>
      <c r="B244" s="473">
        <v>5050</v>
      </c>
      <c r="C244" s="474">
        <v>9</v>
      </c>
      <c r="D244" s="474">
        <v>11</v>
      </c>
      <c r="E244" s="410">
        <v>20</v>
      </c>
      <c r="F244" s="474">
        <v>2</v>
      </c>
      <c r="G244" s="474"/>
      <c r="H244" s="410">
        <v>2</v>
      </c>
      <c r="I244" s="474"/>
      <c r="J244" s="474"/>
      <c r="K244" s="410"/>
      <c r="L244" s="474"/>
      <c r="M244" s="474">
        <v>1</v>
      </c>
      <c r="N244" s="410">
        <v>1</v>
      </c>
      <c r="O244" s="474"/>
      <c r="P244" s="474"/>
      <c r="Q244" s="410"/>
      <c r="R244" s="474"/>
      <c r="S244" s="474"/>
      <c r="T244" s="410"/>
      <c r="U244" s="474">
        <v>1</v>
      </c>
      <c r="V244" s="474">
        <v>1</v>
      </c>
      <c r="W244" s="410">
        <v>2</v>
      </c>
      <c r="X244" s="392">
        <f>C244+F244+I244+L244+O244+R244+U244</f>
        <v>12</v>
      </c>
      <c r="Y244" s="418">
        <f>D244+G244+J244+M244+P244+S244+V244</f>
        <v>13</v>
      </c>
      <c r="Z244" s="411">
        <f>X244+Y244</f>
        <v>25</v>
      </c>
    </row>
    <row r="245" spans="1:26" ht="13.5" thickBot="1" x14ac:dyDescent="0.25">
      <c r="A245" s="378"/>
      <c r="B245" s="457"/>
      <c r="C245" s="378"/>
      <c r="D245" s="378"/>
      <c r="E245" s="471"/>
      <c r="F245" s="378"/>
      <c r="G245" s="378"/>
      <c r="H245" s="457"/>
      <c r="I245" s="378"/>
      <c r="J245" s="378"/>
      <c r="K245" s="471"/>
      <c r="L245" s="378"/>
      <c r="M245" s="378"/>
      <c r="N245" s="457"/>
      <c r="O245" s="378"/>
      <c r="P245" s="378"/>
      <c r="Q245" s="471"/>
      <c r="R245" s="378"/>
      <c r="S245" s="378"/>
      <c r="T245" s="457"/>
      <c r="U245" s="378"/>
      <c r="V245" s="378"/>
      <c r="W245" s="471"/>
      <c r="X245" s="378"/>
      <c r="Y245" s="378"/>
      <c r="Z245" s="471"/>
    </row>
    <row r="246" spans="1:26" ht="13.5" thickBot="1" x14ac:dyDescent="0.25">
      <c r="A246" s="409" t="s">
        <v>179</v>
      </c>
      <c r="B246" s="393">
        <v>5060</v>
      </c>
      <c r="C246" s="440"/>
      <c r="D246" s="441">
        <v>7</v>
      </c>
      <c r="E246" s="410">
        <v>7</v>
      </c>
      <c r="F246" s="441">
        <v>1</v>
      </c>
      <c r="G246" s="441"/>
      <c r="H246" s="392">
        <v>1</v>
      </c>
      <c r="I246" s="440"/>
      <c r="J246" s="441"/>
      <c r="K246" s="410"/>
      <c r="L246" s="409"/>
      <c r="M246" s="392">
        <v>1</v>
      </c>
      <c r="N246" s="392">
        <v>1</v>
      </c>
      <c r="O246" s="440"/>
      <c r="P246" s="441"/>
      <c r="Q246" s="410"/>
      <c r="R246" s="441"/>
      <c r="S246" s="441"/>
      <c r="T246" s="392"/>
      <c r="U246" s="440">
        <v>1</v>
      </c>
      <c r="V246" s="441">
        <v>1</v>
      </c>
      <c r="W246" s="410">
        <v>2</v>
      </c>
      <c r="X246" s="392">
        <f>C246+F246+I246+L246+O246+R246+U246</f>
        <v>2</v>
      </c>
      <c r="Y246" s="418">
        <f>D246+G246+J246+M246+P246+S246+V246</f>
        <v>9</v>
      </c>
      <c r="Z246" s="411">
        <f>X246+Y246</f>
        <v>11</v>
      </c>
    </row>
    <row r="247" spans="1:26" x14ac:dyDescent="0.2">
      <c r="A247" s="378"/>
      <c r="B247" s="475"/>
      <c r="C247" s="378"/>
      <c r="D247" s="378"/>
      <c r="E247" s="475"/>
      <c r="F247" s="378"/>
      <c r="G247" s="378"/>
      <c r="H247" s="475"/>
      <c r="I247" s="378"/>
      <c r="J247" s="378"/>
      <c r="K247" s="475"/>
      <c r="L247" s="378"/>
      <c r="M247" s="378"/>
      <c r="N247" s="475"/>
      <c r="O247" s="378"/>
      <c r="P247" s="378"/>
      <c r="Q247" s="475"/>
      <c r="R247" s="378"/>
      <c r="S247" s="378"/>
      <c r="T247" s="475"/>
      <c r="U247" s="378"/>
      <c r="V247" s="378"/>
      <c r="W247" s="475"/>
      <c r="X247" s="378"/>
      <c r="Y247" s="378"/>
      <c r="Z247" s="475"/>
    </row>
    <row r="248" spans="1:26" x14ac:dyDescent="0.2">
      <c r="A248" s="404" t="s">
        <v>180</v>
      </c>
      <c r="B248" s="412">
        <v>5010</v>
      </c>
      <c r="C248" s="401">
        <v>9</v>
      </c>
      <c r="D248" s="402">
        <v>45</v>
      </c>
      <c r="E248" s="403">
        <v>54</v>
      </c>
      <c r="F248" s="415">
        <v>1</v>
      </c>
      <c r="G248" s="415">
        <v>1</v>
      </c>
      <c r="H248" s="422">
        <v>2</v>
      </c>
      <c r="I248" s="401"/>
      <c r="J248" s="402"/>
      <c r="K248" s="403"/>
      <c r="L248" s="399">
        <v>1</v>
      </c>
      <c r="M248" s="406">
        <v>3</v>
      </c>
      <c r="N248" s="422">
        <v>4</v>
      </c>
      <c r="O248" s="401">
        <v>1</v>
      </c>
      <c r="P248" s="402"/>
      <c r="Q248" s="403">
        <v>1</v>
      </c>
      <c r="R248" s="415">
        <v>1</v>
      </c>
      <c r="S248" s="415">
        <v>1</v>
      </c>
      <c r="T248" s="422">
        <v>2</v>
      </c>
      <c r="U248" s="401"/>
      <c r="V248" s="402">
        <v>4</v>
      </c>
      <c r="W248" s="403">
        <v>4</v>
      </c>
      <c r="X248" s="406">
        <f t="shared" ref="X248:X249" si="45">C248+F248+I248+L248+O248+R248+U248</f>
        <v>13</v>
      </c>
      <c r="Y248" s="407">
        <f t="shared" ref="Y248:Y249" si="46">D248+G248+J248+M248+P248+S248+V248</f>
        <v>54</v>
      </c>
      <c r="Z248" s="408">
        <f t="shared" ref="Z248:Z249" si="47">X248+Y248</f>
        <v>67</v>
      </c>
    </row>
    <row r="249" spans="1:26" ht="13.5" thickBot="1" x14ac:dyDescent="0.25">
      <c r="A249" s="404" t="s">
        <v>181</v>
      </c>
      <c r="B249" s="412">
        <v>5005</v>
      </c>
      <c r="C249" s="401">
        <v>4</v>
      </c>
      <c r="D249" s="402">
        <v>79</v>
      </c>
      <c r="E249" s="403">
        <v>83</v>
      </c>
      <c r="F249" s="415">
        <v>3</v>
      </c>
      <c r="G249" s="415">
        <v>19</v>
      </c>
      <c r="H249" s="422">
        <v>22</v>
      </c>
      <c r="I249" s="401"/>
      <c r="J249" s="402"/>
      <c r="K249" s="403"/>
      <c r="L249" s="399">
        <v>1</v>
      </c>
      <c r="M249" s="406">
        <v>3</v>
      </c>
      <c r="N249" s="422">
        <v>4</v>
      </c>
      <c r="O249" s="401"/>
      <c r="P249" s="402">
        <v>2</v>
      </c>
      <c r="Q249" s="403">
        <v>2</v>
      </c>
      <c r="R249" s="415"/>
      <c r="S249" s="415"/>
      <c r="T249" s="422"/>
      <c r="U249" s="401"/>
      <c r="V249" s="402">
        <v>9</v>
      </c>
      <c r="W249" s="403">
        <v>9</v>
      </c>
      <c r="X249" s="406">
        <f t="shared" si="45"/>
        <v>8</v>
      </c>
      <c r="Y249" s="407">
        <f t="shared" si="46"/>
        <v>112</v>
      </c>
      <c r="Z249" s="408">
        <f t="shared" si="47"/>
        <v>120</v>
      </c>
    </row>
    <row r="250" spans="1:26" ht="13.5" thickBot="1" x14ac:dyDescent="0.25">
      <c r="A250" s="463" t="s">
        <v>153</v>
      </c>
      <c r="B250" s="464"/>
      <c r="C250" s="463">
        <f>C230+C232+C236+C240+C242+C244+C246+C248+C249</f>
        <v>79</v>
      </c>
      <c r="D250" s="463">
        <f>D230+D232+D236+D240+D242+D244+D246+D248+D249</f>
        <v>628</v>
      </c>
      <c r="E250" s="468">
        <f>C250+D250</f>
        <v>707</v>
      </c>
      <c r="F250" s="463">
        <f>F230+F232+F236+F240+F242+F244+F246+F248+F249</f>
        <v>23</v>
      </c>
      <c r="G250" s="468">
        <f>G230+G232+G236+G240+G242+G244+G246+G248+G249</f>
        <v>50</v>
      </c>
      <c r="H250" s="468">
        <f>F250+G250</f>
        <v>73</v>
      </c>
      <c r="I250" s="463">
        <f>I230+I232+I236+I240+I242+I244+I246+I248+I249</f>
        <v>0</v>
      </c>
      <c r="J250" s="468">
        <f>J230+J232+J236+J240+J242+J244+J246+J248+J249</f>
        <v>2</v>
      </c>
      <c r="K250" s="468">
        <f>I250+J250</f>
        <v>2</v>
      </c>
      <c r="L250" s="463">
        <f>L230+L232+L236+L240+L242+L244+L246+L248+L249</f>
        <v>9</v>
      </c>
      <c r="M250" s="468">
        <f>M230+M232+M236+M240+M242+M244+M246+M248+M249</f>
        <v>62</v>
      </c>
      <c r="N250" s="468">
        <f>L250+M250</f>
        <v>71</v>
      </c>
      <c r="O250" s="463">
        <f>O230+O232+O236+O240+O242+O244+O246+O248+O249</f>
        <v>3</v>
      </c>
      <c r="P250" s="468">
        <f>P230+P232+P236+P240+P242+P244+P246+P248+P249</f>
        <v>6</v>
      </c>
      <c r="Q250" s="468">
        <f>O250+P250</f>
        <v>9</v>
      </c>
      <c r="R250" s="463">
        <f>R230+R232+R236+R240+R242+R244+R246+R248+R249</f>
        <v>4</v>
      </c>
      <c r="S250" s="468">
        <f>S230+S232+S236+S240+S242+S244+S246+S248+S249</f>
        <v>14</v>
      </c>
      <c r="T250" s="468">
        <f>R250+S250</f>
        <v>18</v>
      </c>
      <c r="U250" s="463">
        <f>U230+U232+U236+U240+U242+U244+U246+U248+U249</f>
        <v>14</v>
      </c>
      <c r="V250" s="468">
        <f>V230+V232+V236+V240+V242+V244+V246+V248+V249</f>
        <v>63</v>
      </c>
      <c r="W250" s="468">
        <f>U250+V250</f>
        <v>77</v>
      </c>
      <c r="X250" s="463">
        <f>X230+X232+X236+X240+X242+X244+X246+X248+X249</f>
        <v>132</v>
      </c>
      <c r="Y250" s="466">
        <f>Y230+Y232+Y236+Y240+Y242+Y244+Y246+Y248+Y249</f>
        <v>825</v>
      </c>
      <c r="Z250" s="467">
        <f>X250+Y250</f>
        <v>957</v>
      </c>
    </row>
    <row r="251" spans="1:26" x14ac:dyDescent="0.2">
      <c r="Q251" s="413" t="s">
        <v>330</v>
      </c>
    </row>
    <row r="252" spans="1:26" ht="12" customHeight="1" x14ac:dyDescent="0.2">
      <c r="A252" s="377"/>
      <c r="B252" s="570" t="s">
        <v>307</v>
      </c>
      <c r="C252" s="572" t="s">
        <v>1</v>
      </c>
      <c r="D252" s="573"/>
      <c r="E252" s="574"/>
      <c r="F252" s="575" t="s">
        <v>2</v>
      </c>
      <c r="G252" s="575"/>
      <c r="H252" s="575"/>
      <c r="I252" s="572" t="s">
        <v>308</v>
      </c>
      <c r="J252" s="573"/>
      <c r="K252" s="574"/>
      <c r="L252" s="575" t="s">
        <v>4</v>
      </c>
      <c r="M252" s="575"/>
      <c r="N252" s="575"/>
      <c r="O252" s="572" t="s">
        <v>5</v>
      </c>
      <c r="P252" s="573"/>
      <c r="Q252" s="574"/>
      <c r="R252" s="575" t="s">
        <v>7</v>
      </c>
      <c r="S252" s="575"/>
      <c r="T252" s="575"/>
      <c r="U252" s="572" t="s">
        <v>8</v>
      </c>
      <c r="V252" s="573"/>
      <c r="W252" s="574"/>
      <c r="X252" s="572" t="s">
        <v>9</v>
      </c>
      <c r="Y252" s="573"/>
      <c r="Z252" s="574"/>
    </row>
    <row r="253" spans="1:26" ht="13.5" thickBot="1" x14ac:dyDescent="0.25">
      <c r="A253" s="377"/>
      <c r="B253" s="571"/>
      <c r="C253" s="379" t="s">
        <v>10</v>
      </c>
      <c r="D253" s="380" t="s">
        <v>11</v>
      </c>
      <c r="E253" s="381" t="s">
        <v>9</v>
      </c>
      <c r="F253" s="382" t="s">
        <v>10</v>
      </c>
      <c r="G253" s="382" t="s">
        <v>12</v>
      </c>
      <c r="H253" s="382" t="s">
        <v>9</v>
      </c>
      <c r="I253" s="383" t="s">
        <v>10</v>
      </c>
      <c r="J253" s="384" t="s">
        <v>12</v>
      </c>
      <c r="K253" s="385" t="s">
        <v>9</v>
      </c>
      <c r="L253" s="379" t="s">
        <v>10</v>
      </c>
      <c r="M253" s="386" t="s">
        <v>12</v>
      </c>
      <c r="N253" s="386" t="s">
        <v>9</v>
      </c>
      <c r="O253" s="379" t="s">
        <v>10</v>
      </c>
      <c r="P253" s="380" t="s">
        <v>12</v>
      </c>
      <c r="Q253" s="381" t="s">
        <v>9</v>
      </c>
      <c r="R253" s="386" t="s">
        <v>10</v>
      </c>
      <c r="S253" s="386" t="s">
        <v>12</v>
      </c>
      <c r="T253" s="386" t="s">
        <v>9</v>
      </c>
      <c r="U253" s="383" t="s">
        <v>10</v>
      </c>
      <c r="V253" s="384" t="s">
        <v>12</v>
      </c>
      <c r="W253" s="385" t="s">
        <v>9</v>
      </c>
      <c r="X253" s="386" t="s">
        <v>10</v>
      </c>
      <c r="Y253" s="387" t="s">
        <v>12</v>
      </c>
      <c r="Z253" s="388" t="s">
        <v>9</v>
      </c>
    </row>
    <row r="254" spans="1:26" ht="13.5" thickBot="1" x14ac:dyDescent="0.25">
      <c r="A254" s="576" t="s">
        <v>182</v>
      </c>
      <c r="B254" s="577"/>
      <c r="C254" s="577"/>
      <c r="D254" s="577"/>
      <c r="E254" s="577"/>
      <c r="F254" s="577"/>
      <c r="G254" s="577"/>
      <c r="H254" s="577"/>
      <c r="I254" s="577"/>
      <c r="J254" s="577"/>
      <c r="K254" s="577"/>
      <c r="L254" s="577"/>
      <c r="M254" s="577"/>
      <c r="N254" s="577"/>
      <c r="O254" s="577"/>
      <c r="P254" s="577"/>
      <c r="Q254" s="577"/>
      <c r="R254" s="577"/>
      <c r="S254" s="577"/>
      <c r="T254" s="577"/>
      <c r="U254" s="577"/>
      <c r="V254" s="577"/>
      <c r="W254" s="577"/>
      <c r="X254" s="577"/>
      <c r="Y254" s="577"/>
      <c r="Z254" s="578"/>
    </row>
    <row r="255" spans="1:26" ht="13.5" thickBot="1" x14ac:dyDescent="0.25">
      <c r="E255" s="413" t="s">
        <v>330</v>
      </c>
      <c r="H255" s="406" t="s">
        <v>330</v>
      </c>
      <c r="K255" s="413" t="s">
        <v>330</v>
      </c>
      <c r="Q255" s="413" t="s">
        <v>330</v>
      </c>
      <c r="T255" s="406" t="s">
        <v>330</v>
      </c>
      <c r="W255" s="413" t="s">
        <v>330</v>
      </c>
    </row>
    <row r="256" spans="1:26" ht="13.5" thickBot="1" x14ac:dyDescent="0.25">
      <c r="A256" s="392" t="s">
        <v>183</v>
      </c>
      <c r="B256" s="442">
        <v>6070</v>
      </c>
      <c r="C256" s="392">
        <v>11</v>
      </c>
      <c r="D256" s="392">
        <v>4</v>
      </c>
      <c r="E256" s="410">
        <v>15</v>
      </c>
      <c r="F256" s="392">
        <v>1</v>
      </c>
      <c r="G256" s="392"/>
      <c r="H256" s="410">
        <v>1</v>
      </c>
      <c r="I256" s="392"/>
      <c r="J256" s="392"/>
      <c r="K256" s="410"/>
      <c r="L256" s="392"/>
      <c r="M256" s="392">
        <v>1</v>
      </c>
      <c r="N256" s="410">
        <v>1</v>
      </c>
      <c r="O256" s="392">
        <v>1</v>
      </c>
      <c r="P256" s="392"/>
      <c r="Q256" s="410">
        <v>1</v>
      </c>
      <c r="R256" s="392">
        <v>1</v>
      </c>
      <c r="S256" s="392"/>
      <c r="T256" s="410">
        <v>1</v>
      </c>
      <c r="U256" s="392"/>
      <c r="V256" s="392">
        <v>1</v>
      </c>
      <c r="W256" s="410">
        <v>1</v>
      </c>
      <c r="X256" s="392">
        <f>C256+F256+I256+L256+O256+R256+U256</f>
        <v>14</v>
      </c>
      <c r="Y256" s="418">
        <f>D256+G256+J256+M256+P256+S256+V256</f>
        <v>6</v>
      </c>
      <c r="Z256" s="411">
        <f>X256+Y256</f>
        <v>20</v>
      </c>
    </row>
    <row r="257" spans="1:26" s="445" customFormat="1" ht="13.5" thickBot="1" x14ac:dyDescent="0.25">
      <c r="A257" s="472" t="s">
        <v>184</v>
      </c>
      <c r="B257" s="476">
        <v>6080</v>
      </c>
      <c r="C257" s="474">
        <v>2</v>
      </c>
      <c r="D257" s="474"/>
      <c r="E257" s="477">
        <v>2</v>
      </c>
      <c r="F257" s="474">
        <v>1</v>
      </c>
      <c r="G257" s="474"/>
      <c r="H257" s="477">
        <v>1</v>
      </c>
      <c r="I257" s="474"/>
      <c r="J257" s="474"/>
      <c r="K257" s="477"/>
      <c r="L257" s="474"/>
      <c r="M257" s="474"/>
      <c r="N257" s="477"/>
      <c r="O257" s="474"/>
      <c r="P257" s="474"/>
      <c r="Q257" s="477"/>
      <c r="R257" s="474"/>
      <c r="S257" s="474"/>
      <c r="T257" s="477"/>
      <c r="U257" s="474"/>
      <c r="V257" s="474"/>
      <c r="W257" s="477"/>
      <c r="X257" s="392">
        <f>C257+F257+I257+L257+O257+R257+U257</f>
        <v>3</v>
      </c>
      <c r="Y257" s="418">
        <f>D257+G257+J257+M257+P257+S257+V257</f>
        <v>0</v>
      </c>
      <c r="Z257" s="411">
        <f>X257+Y257</f>
        <v>3</v>
      </c>
    </row>
    <row r="258" spans="1:26" ht="13.5" thickBot="1" x14ac:dyDescent="0.25"/>
    <row r="259" spans="1:26" s="445" customFormat="1" ht="13.5" thickBot="1" x14ac:dyDescent="0.25">
      <c r="A259" s="472" t="s">
        <v>321</v>
      </c>
      <c r="B259" s="476">
        <v>6240</v>
      </c>
      <c r="C259" s="474">
        <v>1</v>
      </c>
      <c r="D259" s="474">
        <v>2</v>
      </c>
      <c r="E259" s="477">
        <v>3</v>
      </c>
      <c r="F259" s="474"/>
      <c r="G259" s="474"/>
      <c r="H259" s="477"/>
      <c r="I259" s="474"/>
      <c r="J259" s="474"/>
      <c r="K259" s="477"/>
      <c r="L259" s="474"/>
      <c r="M259" s="474"/>
      <c r="N259" s="477"/>
      <c r="O259" s="474"/>
      <c r="P259" s="474"/>
      <c r="Q259" s="477"/>
      <c r="R259" s="474"/>
      <c r="S259" s="474"/>
      <c r="T259" s="477"/>
      <c r="U259" s="474"/>
      <c r="V259" s="474"/>
      <c r="W259" s="477"/>
      <c r="X259" s="474">
        <f>C259+F259+I259+L259+O259+R259+U259</f>
        <v>1</v>
      </c>
      <c r="Y259" s="474">
        <f>D259+G259+J259+M259+P259+S259+V259</f>
        <v>2</v>
      </c>
      <c r="Z259" s="477">
        <f>X259+Y259</f>
        <v>3</v>
      </c>
    </row>
    <row r="260" spans="1:26" ht="13.5" thickBot="1" x14ac:dyDescent="0.25"/>
    <row r="261" spans="1:26" ht="13.5" thickBot="1" x14ac:dyDescent="0.25">
      <c r="A261" s="409" t="s">
        <v>185</v>
      </c>
      <c r="B261" s="393">
        <v>6020</v>
      </c>
      <c r="C261" s="440">
        <v>295</v>
      </c>
      <c r="D261" s="441">
        <v>180</v>
      </c>
      <c r="E261" s="410">
        <v>475</v>
      </c>
      <c r="F261" s="441">
        <v>39</v>
      </c>
      <c r="G261" s="441">
        <v>13</v>
      </c>
      <c r="H261" s="392">
        <v>52</v>
      </c>
      <c r="I261" s="440">
        <v>4</v>
      </c>
      <c r="J261" s="441"/>
      <c r="K261" s="410">
        <v>4</v>
      </c>
      <c r="L261" s="409">
        <v>20</v>
      </c>
      <c r="M261" s="392">
        <v>18</v>
      </c>
      <c r="N261" s="392">
        <v>38</v>
      </c>
      <c r="O261" s="440">
        <v>5</v>
      </c>
      <c r="P261" s="441">
        <v>4</v>
      </c>
      <c r="Q261" s="410">
        <v>9</v>
      </c>
      <c r="R261" s="441">
        <v>2</v>
      </c>
      <c r="S261" s="441">
        <v>4</v>
      </c>
      <c r="T261" s="392">
        <v>6</v>
      </c>
      <c r="U261" s="440">
        <v>19</v>
      </c>
      <c r="V261" s="441">
        <v>12</v>
      </c>
      <c r="W261" s="410">
        <v>31</v>
      </c>
      <c r="X261" s="392">
        <f>C261+F261+I261+L261+O261+R261+U261</f>
        <v>384</v>
      </c>
      <c r="Y261" s="418">
        <f>D261+G261+J261+M261+P261+S261+V261</f>
        <v>231</v>
      </c>
      <c r="Z261" s="411">
        <f>X261+Y261</f>
        <v>615</v>
      </c>
    </row>
    <row r="262" spans="1:26" x14ac:dyDescent="0.2">
      <c r="E262" s="413" t="s">
        <v>330</v>
      </c>
      <c r="H262" s="406" t="s">
        <v>330</v>
      </c>
      <c r="K262" s="413" t="s">
        <v>330</v>
      </c>
      <c r="N262" s="406" t="s">
        <v>330</v>
      </c>
      <c r="Q262" s="413" t="s">
        <v>330</v>
      </c>
      <c r="T262" s="406" t="s">
        <v>330</v>
      </c>
      <c r="W262" s="413" t="s">
        <v>330</v>
      </c>
    </row>
    <row r="263" spans="1:26" x14ac:dyDescent="0.2">
      <c r="A263" s="399" t="s">
        <v>322</v>
      </c>
      <c r="B263" s="400">
        <v>6040</v>
      </c>
      <c r="C263" s="401"/>
      <c r="D263" s="402">
        <v>1</v>
      </c>
      <c r="E263" s="403">
        <v>1</v>
      </c>
      <c r="F263" s="402"/>
      <c r="G263" s="402"/>
      <c r="H263" s="405"/>
      <c r="I263" s="401"/>
      <c r="J263" s="402"/>
      <c r="K263" s="403"/>
      <c r="M263" s="404"/>
      <c r="N263" s="405"/>
      <c r="O263" s="401"/>
      <c r="P263" s="402"/>
      <c r="Q263" s="403"/>
      <c r="R263" s="402"/>
      <c r="S263" s="402"/>
      <c r="T263" s="405"/>
      <c r="U263" s="401"/>
      <c r="V263" s="402"/>
      <c r="W263" s="403"/>
      <c r="X263" s="404">
        <f t="shared" ref="X263:X264" si="48">C263+F263+I263+L263+O263+R263+U263</f>
        <v>0</v>
      </c>
      <c r="Y263" s="438">
        <f t="shared" ref="Y263:Y264" si="49">D263+G263+J263+M263+P263+S263+V263</f>
        <v>1</v>
      </c>
      <c r="Z263" s="408">
        <f t="shared" ref="Z263:Z264" si="50">X263+Y263</f>
        <v>1</v>
      </c>
    </row>
    <row r="264" spans="1:26" ht="13.5" thickBot="1" x14ac:dyDescent="0.25">
      <c r="A264" s="432" t="s">
        <v>186</v>
      </c>
      <c r="B264" s="459">
        <v>6041</v>
      </c>
      <c r="C264" s="478">
        <v>29</v>
      </c>
      <c r="D264" s="479">
        <v>20</v>
      </c>
      <c r="E264" s="460">
        <v>49</v>
      </c>
      <c r="F264" s="479">
        <v>5</v>
      </c>
      <c r="G264" s="479">
        <v>2</v>
      </c>
      <c r="H264" s="405">
        <v>7</v>
      </c>
      <c r="I264" s="478"/>
      <c r="J264" s="479"/>
      <c r="K264" s="460"/>
      <c r="L264" s="432"/>
      <c r="M264" s="430"/>
      <c r="N264" s="458"/>
      <c r="O264" s="478"/>
      <c r="P264" s="479"/>
      <c r="Q264" s="460"/>
      <c r="R264" s="479"/>
      <c r="S264" s="479"/>
      <c r="T264" s="458"/>
      <c r="U264" s="478">
        <v>2</v>
      </c>
      <c r="V264" s="479">
        <v>2</v>
      </c>
      <c r="W264" s="460">
        <v>4</v>
      </c>
      <c r="X264" s="430">
        <f t="shared" si="48"/>
        <v>36</v>
      </c>
      <c r="Y264" s="461">
        <f t="shared" si="49"/>
        <v>24</v>
      </c>
      <c r="Z264" s="408">
        <f t="shared" si="50"/>
        <v>60</v>
      </c>
    </row>
    <row r="265" spans="1:26" ht="13.5" thickBot="1" x14ac:dyDescent="0.25">
      <c r="A265" s="409" t="s">
        <v>187</v>
      </c>
      <c r="B265" s="393"/>
      <c r="C265" s="409">
        <f>SUM(C263:C264)</f>
        <v>29</v>
      </c>
      <c r="D265" s="409">
        <f>SUM(D263:D264)</f>
        <v>21</v>
      </c>
      <c r="E265" s="392">
        <f>C265+D265</f>
        <v>50</v>
      </c>
      <c r="F265" s="409">
        <f>SUM(F263:F264)</f>
        <v>5</v>
      </c>
      <c r="G265" s="392">
        <f>SUM(G263:G264)</f>
        <v>2</v>
      </c>
      <c r="H265" s="392">
        <f>F265+G265</f>
        <v>7</v>
      </c>
      <c r="I265" s="409">
        <f>SUM(I263:I264)</f>
        <v>0</v>
      </c>
      <c r="J265" s="392">
        <f>SUM(J263:J264)</f>
        <v>0</v>
      </c>
      <c r="K265" s="392">
        <f>I265+J265</f>
        <v>0</v>
      </c>
      <c r="L265" s="409">
        <f>SUM(L263:L264)</f>
        <v>0</v>
      </c>
      <c r="M265" s="392">
        <f>SUM(M263:M264)</f>
        <v>0</v>
      </c>
      <c r="N265" s="392">
        <f>L265+M265</f>
        <v>0</v>
      </c>
      <c r="O265" s="409">
        <f>SUM(O263:O264)</f>
        <v>0</v>
      </c>
      <c r="P265" s="392">
        <f>SUM(P263:P264)</f>
        <v>0</v>
      </c>
      <c r="Q265" s="392">
        <f>O265+P265</f>
        <v>0</v>
      </c>
      <c r="R265" s="409">
        <f>SUM(R263:R264)</f>
        <v>0</v>
      </c>
      <c r="S265" s="392">
        <f>SUM(S263:S264)</f>
        <v>0</v>
      </c>
      <c r="T265" s="392">
        <f>R265+S265</f>
        <v>0</v>
      </c>
      <c r="U265" s="409">
        <f>SUM(U263:U264)</f>
        <v>2</v>
      </c>
      <c r="V265" s="392">
        <f>SUM(V263:V264)</f>
        <v>2</v>
      </c>
      <c r="W265" s="392">
        <f>U265+V265</f>
        <v>4</v>
      </c>
      <c r="X265" s="409">
        <f>SUM(X263:X264)</f>
        <v>36</v>
      </c>
      <c r="Y265" s="392">
        <f>SUM(Y263:Y264)</f>
        <v>25</v>
      </c>
      <c r="Z265" s="410">
        <f>X265+Y265</f>
        <v>61</v>
      </c>
    </row>
    <row r="266" spans="1:26" x14ac:dyDescent="0.2">
      <c r="E266" s="413" t="s">
        <v>330</v>
      </c>
      <c r="H266" s="406" t="s">
        <v>330</v>
      </c>
      <c r="K266" s="413" t="s">
        <v>330</v>
      </c>
      <c r="N266" s="406" t="s">
        <v>330</v>
      </c>
      <c r="Q266" s="413" t="s">
        <v>330</v>
      </c>
      <c r="T266" s="406" t="s">
        <v>330</v>
      </c>
      <c r="W266" s="413" t="s">
        <v>330</v>
      </c>
    </row>
    <row r="267" spans="1:26" x14ac:dyDescent="0.2">
      <c r="A267" s="404" t="s">
        <v>188</v>
      </c>
      <c r="B267" s="412">
        <v>6060</v>
      </c>
      <c r="C267" s="401">
        <v>104</v>
      </c>
      <c r="D267" s="402">
        <v>37</v>
      </c>
      <c r="E267" s="403">
        <v>141</v>
      </c>
      <c r="F267" s="415">
        <v>13</v>
      </c>
      <c r="G267" s="415">
        <v>1</v>
      </c>
      <c r="H267" s="403">
        <v>14</v>
      </c>
      <c r="I267" s="401"/>
      <c r="J267" s="402">
        <v>1</v>
      </c>
      <c r="K267" s="403">
        <v>1</v>
      </c>
      <c r="L267" s="399">
        <v>3</v>
      </c>
      <c r="M267" s="406">
        <v>5</v>
      </c>
      <c r="N267" s="403">
        <v>8</v>
      </c>
      <c r="O267" s="401">
        <v>2</v>
      </c>
      <c r="P267" s="402"/>
      <c r="Q267" s="403">
        <v>2</v>
      </c>
      <c r="R267" s="415">
        <v>3</v>
      </c>
      <c r="S267" s="415"/>
      <c r="T267" s="403">
        <v>3</v>
      </c>
      <c r="U267" s="401">
        <v>6</v>
      </c>
      <c r="V267" s="402">
        <v>7</v>
      </c>
      <c r="W267" s="403">
        <v>13</v>
      </c>
      <c r="X267" s="406">
        <f t="shared" ref="X267:X275" si="51">C267+F267+I267+L267+O267+R267+U267</f>
        <v>131</v>
      </c>
      <c r="Y267" s="407">
        <f t="shared" ref="Y267:Y275" si="52">D267+G267+J267+M267+P267+S267+V267</f>
        <v>51</v>
      </c>
      <c r="Z267" s="408">
        <f t="shared" ref="Z267:Z275" si="53">X267+Y267</f>
        <v>182</v>
      </c>
    </row>
    <row r="268" spans="1:26" x14ac:dyDescent="0.2">
      <c r="A268" s="406" t="s">
        <v>323</v>
      </c>
      <c r="B268" s="412">
        <v>6061</v>
      </c>
      <c r="C268" s="401"/>
      <c r="D268" s="402">
        <v>1</v>
      </c>
      <c r="E268" s="403">
        <v>1</v>
      </c>
      <c r="F268" s="415"/>
      <c r="G268" s="415"/>
      <c r="H268" s="422"/>
      <c r="I268" s="401"/>
      <c r="J268" s="402"/>
      <c r="K268" s="403"/>
      <c r="N268" s="403"/>
      <c r="O268" s="401"/>
      <c r="P268" s="402"/>
      <c r="Q268" s="403"/>
      <c r="R268" s="415"/>
      <c r="S268" s="415"/>
      <c r="T268" s="422"/>
      <c r="U268" s="401"/>
      <c r="V268" s="402"/>
      <c r="W268" s="403"/>
      <c r="X268" s="406">
        <f t="shared" si="51"/>
        <v>0</v>
      </c>
      <c r="Y268" s="407">
        <f t="shared" si="52"/>
        <v>1</v>
      </c>
      <c r="Z268" s="408">
        <f t="shared" si="53"/>
        <v>1</v>
      </c>
    </row>
    <row r="269" spans="1:26" x14ac:dyDescent="0.2">
      <c r="A269" s="406" t="s">
        <v>324</v>
      </c>
      <c r="B269" s="412">
        <v>6062</v>
      </c>
      <c r="C269" s="401"/>
      <c r="D269" s="402">
        <v>2</v>
      </c>
      <c r="E269" s="403">
        <v>2</v>
      </c>
      <c r="F269" s="415"/>
      <c r="G269" s="415"/>
      <c r="H269" s="403"/>
      <c r="I269" s="401"/>
      <c r="J269" s="402"/>
      <c r="K269" s="403"/>
      <c r="N269" s="403"/>
      <c r="O269" s="401"/>
      <c r="P269" s="402"/>
      <c r="Q269" s="403"/>
      <c r="R269" s="415"/>
      <c r="S269" s="415"/>
      <c r="T269" s="403"/>
      <c r="U269" s="401"/>
      <c r="V269" s="402"/>
      <c r="W269" s="403"/>
      <c r="X269" s="406">
        <f t="shared" si="51"/>
        <v>0</v>
      </c>
      <c r="Y269" s="407">
        <f t="shared" si="52"/>
        <v>2</v>
      </c>
      <c r="Z269" s="408">
        <f t="shared" si="53"/>
        <v>2</v>
      </c>
    </row>
    <row r="270" spans="1:26" x14ac:dyDescent="0.2">
      <c r="A270" s="406" t="s">
        <v>189</v>
      </c>
      <c r="B270" s="412">
        <v>6063</v>
      </c>
      <c r="C270" s="401">
        <v>1</v>
      </c>
      <c r="D270" s="402"/>
      <c r="E270" s="403">
        <v>1</v>
      </c>
      <c r="F270" s="415"/>
      <c r="G270" s="415"/>
      <c r="H270" s="403"/>
      <c r="I270" s="401"/>
      <c r="J270" s="402"/>
      <c r="K270" s="403"/>
      <c r="N270" s="403"/>
      <c r="O270" s="401"/>
      <c r="P270" s="402"/>
      <c r="Q270" s="403"/>
      <c r="R270" s="415"/>
      <c r="S270" s="415"/>
      <c r="T270" s="403"/>
      <c r="U270" s="401"/>
      <c r="V270" s="402"/>
      <c r="W270" s="403"/>
      <c r="X270" s="406">
        <f t="shared" si="51"/>
        <v>1</v>
      </c>
      <c r="Y270" s="407">
        <f t="shared" si="52"/>
        <v>0</v>
      </c>
      <c r="Z270" s="408">
        <f t="shared" si="53"/>
        <v>1</v>
      </c>
    </row>
    <row r="271" spans="1:26" x14ac:dyDescent="0.2">
      <c r="A271" s="406" t="s">
        <v>325</v>
      </c>
      <c r="B271" s="412">
        <v>6064</v>
      </c>
      <c r="C271" s="401">
        <v>0</v>
      </c>
      <c r="D271" s="402">
        <v>0</v>
      </c>
      <c r="E271" s="403">
        <v>0</v>
      </c>
      <c r="F271" s="415">
        <v>0</v>
      </c>
      <c r="G271" s="415">
        <v>0</v>
      </c>
      <c r="H271" s="403">
        <v>0</v>
      </c>
      <c r="I271" s="401">
        <v>0</v>
      </c>
      <c r="J271" s="402">
        <v>0</v>
      </c>
      <c r="K271" s="403">
        <v>0</v>
      </c>
      <c r="L271" s="399">
        <v>0</v>
      </c>
      <c r="M271" s="406">
        <v>0</v>
      </c>
      <c r="N271" s="403">
        <v>0</v>
      </c>
      <c r="O271" s="401">
        <v>0</v>
      </c>
      <c r="P271" s="402">
        <v>0</v>
      </c>
      <c r="Q271" s="403">
        <v>0</v>
      </c>
      <c r="R271" s="415">
        <v>0</v>
      </c>
      <c r="S271" s="415">
        <v>0</v>
      </c>
      <c r="T271" s="403">
        <v>0</v>
      </c>
      <c r="U271" s="401">
        <v>0</v>
      </c>
      <c r="V271" s="402">
        <v>0</v>
      </c>
      <c r="W271" s="403">
        <v>0</v>
      </c>
      <c r="X271" s="406">
        <f t="shared" si="51"/>
        <v>0</v>
      </c>
      <c r="Y271" s="407">
        <f t="shared" si="52"/>
        <v>0</v>
      </c>
      <c r="Z271" s="408">
        <f t="shared" si="53"/>
        <v>0</v>
      </c>
    </row>
    <row r="272" spans="1:26" x14ac:dyDescent="0.2">
      <c r="A272" s="406" t="s">
        <v>190</v>
      </c>
      <c r="B272" s="412">
        <v>6065</v>
      </c>
      <c r="C272" s="401"/>
      <c r="D272" s="402">
        <v>1</v>
      </c>
      <c r="E272" s="403">
        <v>1</v>
      </c>
      <c r="F272" s="415">
        <v>1</v>
      </c>
      <c r="G272" s="415"/>
      <c r="H272" s="403">
        <v>1</v>
      </c>
      <c r="I272" s="401"/>
      <c r="J272" s="402"/>
      <c r="K272" s="403"/>
      <c r="N272" s="403"/>
      <c r="O272" s="401"/>
      <c r="P272" s="402"/>
      <c r="Q272" s="403"/>
      <c r="R272" s="415"/>
      <c r="S272" s="415"/>
      <c r="T272" s="403"/>
      <c r="U272" s="401"/>
      <c r="V272" s="402"/>
      <c r="W272" s="403"/>
      <c r="X272" s="406">
        <f t="shared" si="51"/>
        <v>1</v>
      </c>
      <c r="Y272" s="407">
        <f t="shared" si="52"/>
        <v>1</v>
      </c>
      <c r="Z272" s="408">
        <f t="shared" si="53"/>
        <v>2</v>
      </c>
    </row>
    <row r="273" spans="1:26" x14ac:dyDescent="0.2">
      <c r="A273" s="406" t="s">
        <v>191</v>
      </c>
      <c r="B273" s="412">
        <v>6066</v>
      </c>
      <c r="C273" s="401">
        <v>3</v>
      </c>
      <c r="D273" s="402"/>
      <c r="E273" s="403">
        <v>3</v>
      </c>
      <c r="F273" s="415"/>
      <c r="G273" s="415"/>
      <c r="H273" s="403"/>
      <c r="I273" s="401"/>
      <c r="J273" s="402"/>
      <c r="K273" s="403"/>
      <c r="L273" s="399">
        <v>2</v>
      </c>
      <c r="N273" s="403">
        <v>2</v>
      </c>
      <c r="O273" s="401"/>
      <c r="P273" s="402"/>
      <c r="Q273" s="403"/>
      <c r="R273" s="415"/>
      <c r="S273" s="415"/>
      <c r="T273" s="403"/>
      <c r="U273" s="401">
        <v>1</v>
      </c>
      <c r="V273" s="402"/>
      <c r="W273" s="403">
        <v>1</v>
      </c>
      <c r="X273" s="406">
        <f t="shared" si="51"/>
        <v>6</v>
      </c>
      <c r="Y273" s="407">
        <f t="shared" si="52"/>
        <v>0</v>
      </c>
      <c r="Z273" s="408">
        <f t="shared" si="53"/>
        <v>6</v>
      </c>
    </row>
    <row r="274" spans="1:26" x14ac:dyDescent="0.2">
      <c r="A274" s="406" t="s">
        <v>192</v>
      </c>
      <c r="B274" s="412">
        <v>6067</v>
      </c>
      <c r="C274" s="401">
        <v>11</v>
      </c>
      <c r="D274" s="402">
        <v>3</v>
      </c>
      <c r="E274" s="403">
        <v>14</v>
      </c>
      <c r="F274" s="415">
        <v>1</v>
      </c>
      <c r="G274" s="415"/>
      <c r="H274" s="422">
        <v>1</v>
      </c>
      <c r="I274" s="401"/>
      <c r="J274" s="402"/>
      <c r="K274" s="403"/>
      <c r="L274" s="399">
        <v>1</v>
      </c>
      <c r="M274" s="406">
        <v>1</v>
      </c>
      <c r="N274" s="403">
        <v>2</v>
      </c>
      <c r="O274" s="401"/>
      <c r="P274" s="402"/>
      <c r="Q274" s="403"/>
      <c r="R274" s="415"/>
      <c r="S274" s="415"/>
      <c r="T274" s="403"/>
      <c r="U274" s="401">
        <v>2</v>
      </c>
      <c r="V274" s="402"/>
      <c r="W274" s="403">
        <v>2</v>
      </c>
      <c r="X274" s="406">
        <f t="shared" si="51"/>
        <v>15</v>
      </c>
      <c r="Y274" s="407">
        <f t="shared" si="52"/>
        <v>4</v>
      </c>
      <c r="Z274" s="408">
        <f t="shared" si="53"/>
        <v>19</v>
      </c>
    </row>
    <row r="275" spans="1:26" ht="13.5" thickBot="1" x14ac:dyDescent="0.25">
      <c r="A275" s="406" t="s">
        <v>193</v>
      </c>
      <c r="B275" s="412">
        <v>6068</v>
      </c>
      <c r="C275" s="401">
        <v>1</v>
      </c>
      <c r="D275" s="402"/>
      <c r="E275" s="403">
        <v>1</v>
      </c>
      <c r="F275" s="415"/>
      <c r="G275" s="415"/>
      <c r="H275" s="460"/>
      <c r="I275" s="402"/>
      <c r="J275" s="402"/>
      <c r="K275" s="403"/>
      <c r="L275" s="404"/>
      <c r="N275" s="403"/>
      <c r="O275" s="402"/>
      <c r="P275" s="402"/>
      <c r="Q275" s="403"/>
      <c r="R275" s="415"/>
      <c r="S275" s="415"/>
      <c r="T275" s="403"/>
      <c r="U275" s="402"/>
      <c r="V275" s="402"/>
      <c r="W275" s="460"/>
      <c r="X275" s="406">
        <f t="shared" si="51"/>
        <v>1</v>
      </c>
      <c r="Y275" s="407">
        <f t="shared" si="52"/>
        <v>0</v>
      </c>
      <c r="Z275" s="408">
        <f t="shared" si="53"/>
        <v>1</v>
      </c>
    </row>
    <row r="276" spans="1:26" ht="13.5" thickBot="1" x14ac:dyDescent="0.25">
      <c r="A276" s="409" t="s">
        <v>194</v>
      </c>
      <c r="B276" s="393"/>
      <c r="C276" s="409">
        <f>SUM(C267:C275)</f>
        <v>120</v>
      </c>
      <c r="D276" s="409">
        <f>SUM(D267:D275)</f>
        <v>44</v>
      </c>
      <c r="E276" s="410">
        <f>C276+D276</f>
        <v>164</v>
      </c>
      <c r="F276" s="392">
        <f>SUM(F267:F275)</f>
        <v>15</v>
      </c>
      <c r="G276" s="392">
        <f>SUM(G267:G275)</f>
        <v>1</v>
      </c>
      <c r="H276" s="410">
        <f>F276+G276</f>
        <v>16</v>
      </c>
      <c r="I276" s="392">
        <f>SUM(I267:I275)</f>
        <v>0</v>
      </c>
      <c r="J276" s="392">
        <f>SUM(J267:J275)</f>
        <v>1</v>
      </c>
      <c r="K276" s="410">
        <f>I276+J276</f>
        <v>1</v>
      </c>
      <c r="L276" s="392">
        <f>SUM(L267:L275)</f>
        <v>6</v>
      </c>
      <c r="M276" s="392">
        <f>SUM(M267:M275)</f>
        <v>6</v>
      </c>
      <c r="N276" s="410">
        <f>L276+M276</f>
        <v>12</v>
      </c>
      <c r="O276" s="392">
        <f>SUM(O267:O275)</f>
        <v>2</v>
      </c>
      <c r="P276" s="392">
        <f>SUM(P267:P275)</f>
        <v>0</v>
      </c>
      <c r="Q276" s="410">
        <f>O276+P276</f>
        <v>2</v>
      </c>
      <c r="R276" s="392">
        <f>SUM(R267:R275)</f>
        <v>3</v>
      </c>
      <c r="S276" s="392">
        <f>SUM(S267:S275)</f>
        <v>0</v>
      </c>
      <c r="T276" s="410">
        <f>R276+S276</f>
        <v>3</v>
      </c>
      <c r="U276" s="392">
        <f>SUM(U267:U275)</f>
        <v>9</v>
      </c>
      <c r="V276" s="392">
        <f>SUM(V267:V275)</f>
        <v>7</v>
      </c>
      <c r="W276" s="410">
        <f>U276+V276</f>
        <v>16</v>
      </c>
      <c r="X276" s="392">
        <f>SUM(X267:X275)</f>
        <v>155</v>
      </c>
      <c r="Y276" s="418">
        <f>SUM(Y267:Y275)</f>
        <v>59</v>
      </c>
      <c r="Z276" s="411">
        <f>X276+Y276</f>
        <v>214</v>
      </c>
    </row>
    <row r="277" spans="1:26" x14ac:dyDescent="0.2">
      <c r="E277" s="413" t="s">
        <v>330</v>
      </c>
      <c r="H277" s="406" t="s">
        <v>330</v>
      </c>
      <c r="K277" s="413" t="s">
        <v>330</v>
      </c>
      <c r="N277" s="406" t="s">
        <v>330</v>
      </c>
      <c r="Q277" s="413" t="s">
        <v>330</v>
      </c>
      <c r="T277" s="406" t="s">
        <v>330</v>
      </c>
      <c r="W277" s="413" t="s">
        <v>330</v>
      </c>
    </row>
    <row r="278" spans="1:26" x14ac:dyDescent="0.2">
      <c r="A278" s="404" t="s">
        <v>195</v>
      </c>
      <c r="B278" s="412">
        <v>6015</v>
      </c>
      <c r="C278" s="401">
        <v>5</v>
      </c>
      <c r="D278" s="402">
        <v>2</v>
      </c>
      <c r="E278" s="403">
        <v>7</v>
      </c>
      <c r="F278" s="415">
        <v>2</v>
      </c>
      <c r="G278" s="415"/>
      <c r="H278" s="403">
        <v>2</v>
      </c>
      <c r="I278" s="401"/>
      <c r="J278" s="402"/>
      <c r="K278" s="403"/>
      <c r="N278" s="403"/>
      <c r="O278" s="401"/>
      <c r="P278" s="402">
        <v>1</v>
      </c>
      <c r="Q278" s="403">
        <v>1</v>
      </c>
      <c r="R278" s="415"/>
      <c r="S278" s="415"/>
      <c r="T278" s="403"/>
      <c r="U278" s="401"/>
      <c r="V278" s="402"/>
      <c r="W278" s="403"/>
      <c r="X278" s="406">
        <f t="shared" ref="X278:X279" si="54">C278+F278+I278+L278+O278+R278+U278</f>
        <v>7</v>
      </c>
      <c r="Y278" s="407">
        <f t="shared" ref="Y278:Y279" si="55">D278+G278+J278+M278+P278+S278+V278</f>
        <v>3</v>
      </c>
      <c r="Z278" s="408">
        <f t="shared" ref="Z278:Z279" si="56">X278+Y278</f>
        <v>10</v>
      </c>
    </row>
    <row r="279" spans="1:26" ht="13.5" thickBot="1" x14ac:dyDescent="0.25">
      <c r="A279" s="406" t="s">
        <v>196</v>
      </c>
      <c r="B279" s="412">
        <v>6005</v>
      </c>
      <c r="C279" s="401">
        <v>70</v>
      </c>
      <c r="D279" s="402">
        <v>36</v>
      </c>
      <c r="E279" s="403">
        <v>106</v>
      </c>
      <c r="F279" s="415">
        <v>1</v>
      </c>
      <c r="G279" s="415">
        <v>1</v>
      </c>
      <c r="H279" s="403">
        <v>2</v>
      </c>
      <c r="I279" s="401"/>
      <c r="J279" s="402"/>
      <c r="K279" s="403"/>
      <c r="L279" s="399">
        <v>6</v>
      </c>
      <c r="M279" s="406">
        <v>3</v>
      </c>
      <c r="N279" s="403">
        <v>9</v>
      </c>
      <c r="O279" s="401">
        <v>1</v>
      </c>
      <c r="P279" s="402">
        <v>1</v>
      </c>
      <c r="Q279" s="403">
        <v>2</v>
      </c>
      <c r="R279" s="415">
        <v>1</v>
      </c>
      <c r="S279" s="415"/>
      <c r="T279" s="403">
        <v>1</v>
      </c>
      <c r="U279" s="401">
        <v>6</v>
      </c>
      <c r="V279" s="402">
        <v>1</v>
      </c>
      <c r="W279" s="403">
        <v>7</v>
      </c>
      <c r="X279" s="406">
        <f t="shared" si="54"/>
        <v>85</v>
      </c>
      <c r="Y279" s="407">
        <f t="shared" si="55"/>
        <v>42</v>
      </c>
      <c r="Z279" s="408">
        <f t="shared" si="56"/>
        <v>127</v>
      </c>
    </row>
    <row r="280" spans="1:26" ht="13.5" thickBot="1" x14ac:dyDescent="0.25">
      <c r="A280" s="409" t="s">
        <v>197</v>
      </c>
      <c r="B280" s="393"/>
      <c r="C280" s="409">
        <f>SUM(C278:C279)</f>
        <v>75</v>
      </c>
      <c r="D280" s="409">
        <f>SUM(D278:D279)</f>
        <v>38</v>
      </c>
      <c r="E280" s="410">
        <f>C280+D280</f>
        <v>113</v>
      </c>
      <c r="F280" s="409">
        <f>SUM(F278:F279)</f>
        <v>3</v>
      </c>
      <c r="G280" s="392">
        <f>SUM(G278:G279)</f>
        <v>1</v>
      </c>
      <c r="H280" s="410">
        <f>F280+G280</f>
        <v>4</v>
      </c>
      <c r="I280" s="409">
        <f>SUM(I278:I279)</f>
        <v>0</v>
      </c>
      <c r="J280" s="392">
        <f>SUM(J278:J279)</f>
        <v>0</v>
      </c>
      <c r="K280" s="410">
        <f>I280+J280</f>
        <v>0</v>
      </c>
      <c r="L280" s="409">
        <f>SUM(L278:L279)</f>
        <v>6</v>
      </c>
      <c r="M280" s="392">
        <f>SUM(M278:M279)</f>
        <v>3</v>
      </c>
      <c r="N280" s="410">
        <f>L280+M280</f>
        <v>9</v>
      </c>
      <c r="O280" s="409">
        <f>SUM(O278:O279)</f>
        <v>1</v>
      </c>
      <c r="P280" s="392">
        <f>SUM(P278:P279)</f>
        <v>2</v>
      </c>
      <c r="Q280" s="410">
        <f>O280+P280</f>
        <v>3</v>
      </c>
      <c r="R280" s="409">
        <f>SUM(R278:R279)</f>
        <v>1</v>
      </c>
      <c r="S280" s="392">
        <f>SUM(S278:S279)</f>
        <v>0</v>
      </c>
      <c r="T280" s="410">
        <f>R280+S280</f>
        <v>1</v>
      </c>
      <c r="U280" s="409">
        <f>SUM(U278:U279)</f>
        <v>6</v>
      </c>
      <c r="V280" s="392">
        <f>SUM(V278:V279)</f>
        <v>1</v>
      </c>
      <c r="W280" s="410">
        <f>U280+V280</f>
        <v>7</v>
      </c>
      <c r="X280" s="409">
        <f>SUM(X278:X279)</f>
        <v>92</v>
      </c>
      <c r="Y280" s="418">
        <f>SUM(Y278:Y279)</f>
        <v>45</v>
      </c>
      <c r="Z280" s="410">
        <f>X280+Y280</f>
        <v>137</v>
      </c>
    </row>
    <row r="281" spans="1:26" x14ac:dyDescent="0.2">
      <c r="A281" s="405"/>
      <c r="B281" s="400"/>
      <c r="C281" s="443"/>
      <c r="D281" s="405"/>
      <c r="E281" s="403" t="s">
        <v>330</v>
      </c>
      <c r="F281" s="405"/>
      <c r="G281" s="405"/>
      <c r="H281" s="405" t="s">
        <v>330</v>
      </c>
      <c r="I281" s="443"/>
      <c r="J281" s="405"/>
      <c r="K281" s="403" t="s">
        <v>330</v>
      </c>
      <c r="L281" s="443"/>
      <c r="M281" s="405"/>
      <c r="N281" s="405" t="s">
        <v>330</v>
      </c>
      <c r="O281" s="443"/>
      <c r="P281" s="405"/>
      <c r="Q281" s="403" t="s">
        <v>330</v>
      </c>
      <c r="R281" s="405"/>
      <c r="S281" s="405"/>
      <c r="T281" s="405" t="s">
        <v>330</v>
      </c>
      <c r="U281" s="443"/>
      <c r="V281" s="405"/>
      <c r="W281" s="403" t="s">
        <v>330</v>
      </c>
      <c r="X281" s="405"/>
      <c r="Y281" s="444"/>
      <c r="Z281" s="408"/>
    </row>
    <row r="282" spans="1:26" x14ac:dyDescent="0.2">
      <c r="A282" s="404" t="s">
        <v>198</v>
      </c>
      <c r="B282" s="400">
        <v>6049</v>
      </c>
      <c r="C282" s="399">
        <v>38</v>
      </c>
      <c r="D282" s="404">
        <v>10</v>
      </c>
      <c r="E282" s="403">
        <v>48</v>
      </c>
      <c r="F282" s="404">
        <v>3</v>
      </c>
      <c r="G282" s="404">
        <v>1</v>
      </c>
      <c r="H282" s="405">
        <v>4</v>
      </c>
      <c r="K282" s="403"/>
      <c r="L282" s="399">
        <v>1</v>
      </c>
      <c r="M282" s="404"/>
      <c r="N282" s="405">
        <v>1</v>
      </c>
      <c r="Q282" s="403"/>
      <c r="R282" s="404"/>
      <c r="S282" s="404"/>
      <c r="T282" s="405"/>
      <c r="U282" s="399">
        <v>3</v>
      </c>
      <c r="V282" s="404">
        <v>1</v>
      </c>
      <c r="W282" s="403">
        <v>4</v>
      </c>
      <c r="X282" s="404">
        <f t="shared" ref="X282:X283" si="57">C282+F282+I282+L282+O282+R282+U282</f>
        <v>45</v>
      </c>
      <c r="Y282" s="438">
        <f t="shared" ref="Y282:Y283" si="58">D282+G282+J282+M282+P282+S282+V282</f>
        <v>12</v>
      </c>
      <c r="Z282" s="408">
        <f t="shared" ref="Z282:Z283" si="59">X282+Y282</f>
        <v>57</v>
      </c>
    </row>
    <row r="283" spans="1:26" ht="13.5" thickBot="1" x14ac:dyDescent="0.25">
      <c r="A283" s="404" t="s">
        <v>199</v>
      </c>
      <c r="B283" s="400">
        <v>6050</v>
      </c>
      <c r="C283" s="399">
        <v>38</v>
      </c>
      <c r="D283" s="404">
        <v>5</v>
      </c>
      <c r="E283" s="403">
        <v>43</v>
      </c>
      <c r="F283" s="404">
        <v>2</v>
      </c>
      <c r="G283" s="404">
        <v>1</v>
      </c>
      <c r="H283" s="405">
        <v>3</v>
      </c>
      <c r="K283" s="403"/>
      <c r="M283" s="404"/>
      <c r="N283" s="405"/>
      <c r="P283" s="404">
        <v>2</v>
      </c>
      <c r="Q283" s="403">
        <v>2</v>
      </c>
      <c r="R283" s="404"/>
      <c r="S283" s="404"/>
      <c r="T283" s="405"/>
      <c r="U283" s="399">
        <v>3</v>
      </c>
      <c r="V283" s="404">
        <v>1</v>
      </c>
      <c r="W283" s="403">
        <v>4</v>
      </c>
      <c r="X283" s="404">
        <f t="shared" si="57"/>
        <v>43</v>
      </c>
      <c r="Y283" s="438">
        <f t="shared" si="58"/>
        <v>9</v>
      </c>
      <c r="Z283" s="408">
        <f t="shared" si="59"/>
        <v>52</v>
      </c>
    </row>
    <row r="284" spans="1:26" ht="13.5" thickBot="1" x14ac:dyDescent="0.25">
      <c r="A284" s="392" t="s">
        <v>200</v>
      </c>
      <c r="B284" s="393"/>
      <c r="C284" s="433">
        <f>SUM(C282:C283)</f>
        <v>76</v>
      </c>
      <c r="D284" s="433">
        <f>SUM(D282:D283)</f>
        <v>15</v>
      </c>
      <c r="E284" s="410">
        <f>C284+D284</f>
        <v>91</v>
      </c>
      <c r="F284" s="434">
        <f>SUM(F282:F283)</f>
        <v>5</v>
      </c>
      <c r="G284" s="434">
        <f>SUM(G282:G283)</f>
        <v>2</v>
      </c>
      <c r="H284" s="410">
        <f>F284+G284</f>
        <v>7</v>
      </c>
      <c r="I284" s="433">
        <f>SUM(I282:I283)</f>
        <v>0</v>
      </c>
      <c r="J284" s="434">
        <f>SUM(J282:J283)</f>
        <v>0</v>
      </c>
      <c r="K284" s="410">
        <f>I284+J284</f>
        <v>0</v>
      </c>
      <c r="L284" s="409">
        <f>SUM(L282:L283)</f>
        <v>1</v>
      </c>
      <c r="M284" s="392">
        <f>SUM(M282:M283)</f>
        <v>0</v>
      </c>
      <c r="N284" s="392">
        <f>L284+M284</f>
        <v>1</v>
      </c>
      <c r="O284" s="433">
        <f>SUM(O282:O283)</f>
        <v>0</v>
      </c>
      <c r="P284" s="434">
        <f>SUM(P282:P283)</f>
        <v>2</v>
      </c>
      <c r="Q284" s="410">
        <f>O284+P284</f>
        <v>2</v>
      </c>
      <c r="R284" s="434">
        <f>SUM(R282:R283)</f>
        <v>0</v>
      </c>
      <c r="S284" s="434">
        <f>SUM(S282:S283)</f>
        <v>0</v>
      </c>
      <c r="T284" s="410">
        <f>R284+S284</f>
        <v>0</v>
      </c>
      <c r="U284" s="433">
        <f>SUM(U282:U283)</f>
        <v>6</v>
      </c>
      <c r="V284" s="434">
        <f>SUM(V282:V283)</f>
        <v>2</v>
      </c>
      <c r="W284" s="410">
        <f>U284+V284</f>
        <v>8</v>
      </c>
      <c r="X284" s="392">
        <f>SUM(X282:X283)</f>
        <v>88</v>
      </c>
      <c r="Y284" s="418">
        <f>SUM(Y282:Y283)</f>
        <v>21</v>
      </c>
      <c r="Z284" s="411">
        <f>X284+Y284</f>
        <v>109</v>
      </c>
    </row>
    <row r="285" spans="1:26" ht="13.5" thickBot="1" x14ac:dyDescent="0.25">
      <c r="A285" s="480"/>
      <c r="B285" s="475"/>
      <c r="C285" s="480"/>
      <c r="D285" s="378"/>
      <c r="E285" s="475"/>
      <c r="F285" s="378"/>
      <c r="G285" s="378"/>
      <c r="H285" s="475"/>
      <c r="I285" s="378"/>
      <c r="J285" s="378"/>
      <c r="K285" s="475"/>
      <c r="L285" s="378"/>
      <c r="M285" s="378"/>
      <c r="N285" s="475"/>
      <c r="O285" s="378"/>
      <c r="P285" s="378"/>
      <c r="Q285" s="475"/>
      <c r="R285" s="378"/>
      <c r="S285" s="378"/>
      <c r="T285" s="475"/>
      <c r="U285" s="378"/>
      <c r="V285" s="378"/>
      <c r="W285" s="475"/>
      <c r="X285" s="378"/>
      <c r="Y285" s="378"/>
      <c r="Z285" s="475"/>
    </row>
    <row r="286" spans="1:26" ht="13.5" thickBot="1" x14ac:dyDescent="0.25">
      <c r="A286" s="481" t="s">
        <v>153</v>
      </c>
      <c r="B286" s="482"/>
      <c r="C286" s="483">
        <f>C284+C280+C276+C265+C261+C259+C257+C256</f>
        <v>609</v>
      </c>
      <c r="D286" s="483">
        <f>D284+D280+D276+D265+D261+D259+D257+D256</f>
        <v>304</v>
      </c>
      <c r="E286" s="484">
        <f>C286+D286</f>
        <v>913</v>
      </c>
      <c r="F286" s="483">
        <f>F284+F280+F276+F265+F261+F259+F257+F256</f>
        <v>69</v>
      </c>
      <c r="G286" s="483">
        <f>G284+G280+G276+G265+G261+G259+G257+G256</f>
        <v>19</v>
      </c>
      <c r="H286" s="484">
        <f>F286+G286</f>
        <v>88</v>
      </c>
      <c r="I286" s="483">
        <f>I284+I280+I276+I265+I261+I259+I257+I256</f>
        <v>4</v>
      </c>
      <c r="J286" s="483">
        <f>J284+J280+J276+J265+J261+J259+J257+J256</f>
        <v>1</v>
      </c>
      <c r="K286" s="484">
        <f>I286+J286</f>
        <v>5</v>
      </c>
      <c r="L286" s="483">
        <f>L284+L280+L276+L265+L261+L259+L257+L256</f>
        <v>33</v>
      </c>
      <c r="M286" s="483">
        <f>M284+M280+M276+M265+M261+M259+M257+M256</f>
        <v>28</v>
      </c>
      <c r="N286" s="484">
        <f>L286+M286</f>
        <v>61</v>
      </c>
      <c r="O286" s="483">
        <f>O284+O280+O276+O265+O261+O259+O257+O256</f>
        <v>9</v>
      </c>
      <c r="P286" s="483">
        <f>P284+P280+P276+P265+P261+P259+P257+P256</f>
        <v>8</v>
      </c>
      <c r="Q286" s="484">
        <f>O286+P286</f>
        <v>17</v>
      </c>
      <c r="R286" s="483">
        <f>R284+R280+R276+R265+R261+R259+R257+R256</f>
        <v>7</v>
      </c>
      <c r="S286" s="483">
        <f>S284+S280+S276+S265+S261+S259+S257+S256</f>
        <v>4</v>
      </c>
      <c r="T286" s="484">
        <f>R286+S286</f>
        <v>11</v>
      </c>
      <c r="U286" s="483">
        <f>U284+U280+U276+U265+U261+U259+U257+U256</f>
        <v>42</v>
      </c>
      <c r="V286" s="483">
        <f>V284+V280+V276+V265+V261+V259+V257+V256</f>
        <v>25</v>
      </c>
      <c r="W286" s="484">
        <f>U286+V286</f>
        <v>67</v>
      </c>
      <c r="X286" s="483">
        <f>X284+X280+X276+X265+X261+X259+X257+X256</f>
        <v>773</v>
      </c>
      <c r="Y286" s="483">
        <f>Y284+Y280+Y276+Y265+Y261+Y259+Y257+Y256</f>
        <v>389</v>
      </c>
      <c r="Z286" s="484">
        <f>X286+Y286</f>
        <v>1162</v>
      </c>
    </row>
    <row r="287" spans="1:26" ht="13.5" thickBot="1" x14ac:dyDescent="0.25">
      <c r="A287" s="564" t="s">
        <v>201</v>
      </c>
      <c r="B287" s="565"/>
      <c r="C287" s="565"/>
      <c r="D287" s="565"/>
      <c r="E287" s="565"/>
      <c r="F287" s="565"/>
      <c r="G287" s="565"/>
      <c r="H287" s="565"/>
      <c r="I287" s="565"/>
      <c r="J287" s="565"/>
      <c r="K287" s="565"/>
      <c r="L287" s="565"/>
      <c r="M287" s="565"/>
      <c r="N287" s="565"/>
      <c r="O287" s="565"/>
      <c r="P287" s="565"/>
      <c r="Q287" s="565"/>
      <c r="R287" s="565"/>
      <c r="S287" s="565"/>
      <c r="T287" s="565"/>
      <c r="U287" s="565"/>
      <c r="V287" s="565"/>
      <c r="W287" s="565"/>
      <c r="X287" s="565"/>
      <c r="Y287" s="565"/>
      <c r="Z287" s="566"/>
    </row>
    <row r="288" spans="1:26" ht="13.5" thickBot="1" x14ac:dyDescent="0.25">
      <c r="A288" s="432"/>
      <c r="B288" s="459"/>
      <c r="C288" s="432"/>
      <c r="D288" s="430"/>
      <c r="E288" s="485"/>
      <c r="F288" s="430"/>
      <c r="G288" s="430"/>
      <c r="H288" s="430"/>
      <c r="I288" s="432"/>
      <c r="J288" s="430"/>
      <c r="K288" s="485" t="s">
        <v>330</v>
      </c>
      <c r="L288" s="432"/>
      <c r="M288" s="430"/>
      <c r="N288" s="430"/>
      <c r="O288" s="432"/>
      <c r="P288" s="430"/>
      <c r="Q288" s="485" t="s">
        <v>330</v>
      </c>
      <c r="R288" s="430"/>
      <c r="S288" s="430"/>
      <c r="T288" s="430" t="s">
        <v>330</v>
      </c>
      <c r="U288" s="432"/>
      <c r="V288" s="430"/>
      <c r="W288" s="485" t="s">
        <v>330</v>
      </c>
      <c r="X288" s="430"/>
      <c r="Y288" s="461"/>
      <c r="Z288" s="486"/>
    </row>
    <row r="289" spans="1:26" ht="13.5" thickBot="1" x14ac:dyDescent="0.25">
      <c r="A289" s="409" t="s">
        <v>273</v>
      </c>
      <c r="B289" s="393">
        <v>7010</v>
      </c>
      <c r="C289" s="440">
        <v>14</v>
      </c>
      <c r="D289" s="441">
        <v>3</v>
      </c>
      <c r="E289" s="410">
        <v>17</v>
      </c>
      <c r="F289" s="441"/>
      <c r="G289" s="441"/>
      <c r="H289" s="392"/>
      <c r="I289" s="440">
        <v>1</v>
      </c>
      <c r="J289" s="441"/>
      <c r="K289" s="410">
        <v>1</v>
      </c>
      <c r="L289" s="409">
        <v>1</v>
      </c>
      <c r="M289" s="392"/>
      <c r="N289" s="392">
        <v>1</v>
      </c>
      <c r="O289" s="440"/>
      <c r="P289" s="441"/>
      <c r="Q289" s="410"/>
      <c r="R289" s="441"/>
      <c r="S289" s="441"/>
      <c r="T289" s="392"/>
      <c r="U289" s="440">
        <v>2</v>
      </c>
      <c r="V289" s="441"/>
      <c r="W289" s="410">
        <v>2</v>
      </c>
      <c r="X289" s="392">
        <f>C289+F289+I289+L289+O289+R289+U289</f>
        <v>18</v>
      </c>
      <c r="Y289" s="418">
        <f>D289+G289+J289+M289+P289+S289+V289</f>
        <v>3</v>
      </c>
      <c r="Z289" s="411">
        <f>X289+Y289</f>
        <v>21</v>
      </c>
    </row>
    <row r="290" spans="1:26" ht="13.5" thickBot="1" x14ac:dyDescent="0.25">
      <c r="E290" s="413" t="s">
        <v>330</v>
      </c>
      <c r="H290" s="406" t="s">
        <v>330</v>
      </c>
      <c r="K290" s="413" t="s">
        <v>330</v>
      </c>
      <c r="N290" s="406" t="s">
        <v>330</v>
      </c>
      <c r="Q290" s="413" t="s">
        <v>330</v>
      </c>
      <c r="T290" s="406" t="s">
        <v>330</v>
      </c>
      <c r="W290" s="413" t="s">
        <v>330</v>
      </c>
    </row>
    <row r="291" spans="1:26" ht="13.5" thickBot="1" x14ac:dyDescent="0.25">
      <c r="A291" s="409" t="s">
        <v>202</v>
      </c>
      <c r="B291" s="393">
        <v>7020</v>
      </c>
      <c r="C291" s="440">
        <v>306</v>
      </c>
      <c r="D291" s="441">
        <v>59</v>
      </c>
      <c r="E291" s="410">
        <v>365</v>
      </c>
      <c r="F291" s="441">
        <v>46</v>
      </c>
      <c r="G291" s="441">
        <v>6</v>
      </c>
      <c r="H291" s="392">
        <v>52</v>
      </c>
      <c r="I291" s="440">
        <v>2</v>
      </c>
      <c r="J291" s="441"/>
      <c r="K291" s="410">
        <v>2</v>
      </c>
      <c r="L291" s="409">
        <v>23</v>
      </c>
      <c r="M291" s="392">
        <v>8</v>
      </c>
      <c r="N291" s="392">
        <v>31</v>
      </c>
      <c r="O291" s="440">
        <v>3</v>
      </c>
      <c r="P291" s="441">
        <v>1</v>
      </c>
      <c r="Q291" s="410">
        <v>4</v>
      </c>
      <c r="R291" s="441">
        <v>1</v>
      </c>
      <c r="S291" s="441"/>
      <c r="T291" s="392">
        <v>1</v>
      </c>
      <c r="U291" s="440">
        <v>17</v>
      </c>
      <c r="V291" s="441">
        <v>2</v>
      </c>
      <c r="W291" s="410">
        <v>19</v>
      </c>
      <c r="X291" s="392">
        <f>C291+F291+I291+L291+O291+R291+U291</f>
        <v>398</v>
      </c>
      <c r="Y291" s="418">
        <f>D291+G291+J291+M291+P291+S291+V291</f>
        <v>76</v>
      </c>
      <c r="Z291" s="411">
        <f>X291+Y291</f>
        <v>474</v>
      </c>
    </row>
    <row r="292" spans="1:26" ht="13.5" thickBot="1" x14ac:dyDescent="0.25">
      <c r="E292" s="413" t="s">
        <v>330</v>
      </c>
      <c r="H292" s="406" t="s">
        <v>330</v>
      </c>
      <c r="K292" s="413" t="s">
        <v>330</v>
      </c>
      <c r="N292" s="406" t="s">
        <v>330</v>
      </c>
      <c r="Q292" s="413" t="s">
        <v>330</v>
      </c>
      <c r="T292" s="406" t="s">
        <v>330</v>
      </c>
      <c r="W292" s="413" t="s">
        <v>330</v>
      </c>
    </row>
    <row r="293" spans="1:26" ht="13.5" thickBot="1" x14ac:dyDescent="0.25">
      <c r="A293" s="409" t="s">
        <v>203</v>
      </c>
      <c r="B293" s="393">
        <v>7040</v>
      </c>
      <c r="C293" s="440">
        <v>137</v>
      </c>
      <c r="D293" s="441">
        <v>17</v>
      </c>
      <c r="E293" s="410">
        <v>154</v>
      </c>
      <c r="F293" s="441">
        <v>25</v>
      </c>
      <c r="G293" s="441"/>
      <c r="H293" s="392">
        <v>25</v>
      </c>
      <c r="I293" s="440">
        <v>2</v>
      </c>
      <c r="J293" s="441"/>
      <c r="K293" s="410">
        <v>2</v>
      </c>
      <c r="L293" s="409">
        <v>5</v>
      </c>
      <c r="M293" s="392">
        <v>3</v>
      </c>
      <c r="N293" s="392">
        <v>8</v>
      </c>
      <c r="O293" s="440">
        <v>2</v>
      </c>
      <c r="P293" s="441"/>
      <c r="Q293" s="410">
        <v>2</v>
      </c>
      <c r="R293" s="441"/>
      <c r="S293" s="441">
        <v>1</v>
      </c>
      <c r="T293" s="392">
        <v>1</v>
      </c>
      <c r="U293" s="440">
        <v>12</v>
      </c>
      <c r="V293" s="441">
        <v>3</v>
      </c>
      <c r="W293" s="410">
        <v>15</v>
      </c>
      <c r="X293" s="392">
        <f>C293+F293+I293+L293+O293+R293+U293</f>
        <v>183</v>
      </c>
      <c r="Y293" s="418">
        <f>D293+G293+J293+M293+P293+S293+V293</f>
        <v>24</v>
      </c>
      <c r="Z293" s="411">
        <f>X293+Y293</f>
        <v>207</v>
      </c>
    </row>
    <row r="294" spans="1:26" ht="13.5" thickBot="1" x14ac:dyDescent="0.25">
      <c r="E294" s="413" t="s">
        <v>330</v>
      </c>
      <c r="H294" s="406" t="s">
        <v>330</v>
      </c>
      <c r="K294" s="413" t="s">
        <v>330</v>
      </c>
      <c r="N294" s="406" t="s">
        <v>330</v>
      </c>
      <c r="Q294" s="413" t="s">
        <v>330</v>
      </c>
      <c r="T294" s="406" t="s">
        <v>330</v>
      </c>
      <c r="W294" s="413" t="s">
        <v>330</v>
      </c>
    </row>
    <row r="295" spans="1:26" ht="13.5" thickBot="1" x14ac:dyDescent="0.25">
      <c r="A295" s="409" t="s">
        <v>204</v>
      </c>
      <c r="B295" s="393">
        <v>7050</v>
      </c>
      <c r="C295" s="440">
        <v>84</v>
      </c>
      <c r="D295" s="441">
        <v>12</v>
      </c>
      <c r="E295" s="410">
        <v>96</v>
      </c>
      <c r="F295" s="441">
        <v>11</v>
      </c>
      <c r="G295" s="441">
        <v>1</v>
      </c>
      <c r="H295" s="392">
        <v>12</v>
      </c>
      <c r="I295" s="440">
        <v>2</v>
      </c>
      <c r="J295" s="441"/>
      <c r="K295" s="410">
        <v>2</v>
      </c>
      <c r="L295" s="409">
        <v>9</v>
      </c>
      <c r="M295" s="392"/>
      <c r="N295" s="392">
        <v>9</v>
      </c>
      <c r="O295" s="440">
        <v>2</v>
      </c>
      <c r="P295" s="441">
        <v>1</v>
      </c>
      <c r="Q295" s="410">
        <v>3</v>
      </c>
      <c r="R295" s="441">
        <v>1</v>
      </c>
      <c r="S295" s="441">
        <v>1</v>
      </c>
      <c r="T295" s="392">
        <v>2</v>
      </c>
      <c r="U295" s="440">
        <v>11</v>
      </c>
      <c r="V295" s="441">
        <v>2</v>
      </c>
      <c r="W295" s="410">
        <v>13</v>
      </c>
      <c r="X295" s="392">
        <f>C295+F295+I295+L295+O295+R295+U295</f>
        <v>120</v>
      </c>
      <c r="Y295" s="418">
        <f>D295+G295+J295+M295+P295+S295+V295</f>
        <v>17</v>
      </c>
      <c r="Z295" s="411">
        <f>X295+Y295</f>
        <v>137</v>
      </c>
    </row>
    <row r="296" spans="1:26" ht="13.5" thickBot="1" x14ac:dyDescent="0.25">
      <c r="E296" s="413" t="s">
        <v>330</v>
      </c>
      <c r="H296" s="406" t="s">
        <v>330</v>
      </c>
      <c r="K296" s="413" t="s">
        <v>330</v>
      </c>
      <c r="N296" s="406" t="s">
        <v>330</v>
      </c>
      <c r="Q296" s="413" t="s">
        <v>330</v>
      </c>
      <c r="T296" s="406" t="s">
        <v>330</v>
      </c>
      <c r="W296" s="413" t="s">
        <v>330</v>
      </c>
    </row>
    <row r="297" spans="1:26" ht="13.5" thickBot="1" x14ac:dyDescent="0.25">
      <c r="A297" s="409" t="s">
        <v>197</v>
      </c>
      <c r="B297" s="442"/>
      <c r="C297" s="409">
        <f>SUM(C299:C302)</f>
        <v>712</v>
      </c>
      <c r="D297" s="409">
        <f>SUM(D299:D302)</f>
        <v>138</v>
      </c>
      <c r="E297" s="410">
        <f>C297+D297</f>
        <v>850</v>
      </c>
      <c r="F297" s="392">
        <f>SUM(F299:F302)</f>
        <v>131</v>
      </c>
      <c r="G297" s="392">
        <f>SUM(G299:G302)</f>
        <v>17</v>
      </c>
      <c r="H297" s="392">
        <f>F297+G297</f>
        <v>148</v>
      </c>
      <c r="I297" s="409">
        <f>SUM(I299:I302)</f>
        <v>3</v>
      </c>
      <c r="J297" s="392">
        <f>SUM(J299:J302)</f>
        <v>0</v>
      </c>
      <c r="K297" s="410">
        <f>I297+J297</f>
        <v>3</v>
      </c>
      <c r="L297" s="409">
        <f>SUM(L299:L302)</f>
        <v>45</v>
      </c>
      <c r="M297" s="392">
        <f>SUM(M299:M302)</f>
        <v>16</v>
      </c>
      <c r="N297" s="392">
        <f>L297+M297</f>
        <v>61</v>
      </c>
      <c r="O297" s="409">
        <f>SUM(O299:O302)</f>
        <v>15</v>
      </c>
      <c r="P297" s="392">
        <f>SUM(P299:P302)</f>
        <v>1</v>
      </c>
      <c r="Q297" s="410">
        <f>O297+P297</f>
        <v>16</v>
      </c>
      <c r="R297" s="392">
        <f>SUM(R299:R302)</f>
        <v>5</v>
      </c>
      <c r="S297" s="392">
        <f>SUM(S299:S302)</f>
        <v>1</v>
      </c>
      <c r="T297" s="392">
        <f>R297+S297</f>
        <v>6</v>
      </c>
      <c r="U297" s="409">
        <f>SUM(U299:U302)</f>
        <v>53</v>
      </c>
      <c r="V297" s="392">
        <f>SUM(V299:V302)</f>
        <v>15</v>
      </c>
      <c r="W297" s="410">
        <f>U297+V297</f>
        <v>68</v>
      </c>
      <c r="X297" s="392">
        <f>SUM(X299:X302)</f>
        <v>964</v>
      </c>
      <c r="Y297" s="418">
        <f>SUM(Y299:Y302)</f>
        <v>188</v>
      </c>
      <c r="Z297" s="411">
        <f>X297+Y297</f>
        <v>1152</v>
      </c>
    </row>
    <row r="298" spans="1:26" ht="15" customHeight="1" x14ac:dyDescent="0.2">
      <c r="A298" s="406" t="s">
        <v>352</v>
      </c>
      <c r="C298" s="399">
        <f>SUM(C299:C302)</f>
        <v>712</v>
      </c>
      <c r="D298" s="399">
        <f>SUM(D299:D302)</f>
        <v>138</v>
      </c>
      <c r="E298" s="403">
        <f>C298+D298</f>
        <v>850</v>
      </c>
      <c r="F298" s="406">
        <f>SUM(F299:F302)</f>
        <v>131</v>
      </c>
      <c r="G298" s="406">
        <f>SUM(G299:G302)</f>
        <v>17</v>
      </c>
      <c r="H298" s="422">
        <f>F298+G298</f>
        <v>148</v>
      </c>
      <c r="I298" s="399">
        <f>SUM(I299:I302)</f>
        <v>3</v>
      </c>
      <c r="J298" s="404">
        <f>SUM(J299:J302)</f>
        <v>0</v>
      </c>
      <c r="K298" s="403">
        <f>I298+J298</f>
        <v>3</v>
      </c>
      <c r="L298" s="399">
        <f>SUM(L299:L302)</f>
        <v>45</v>
      </c>
      <c r="M298" s="406">
        <f>SUM(M299:M302)</f>
        <v>16</v>
      </c>
      <c r="N298" s="422">
        <f>L298+M298</f>
        <v>61</v>
      </c>
      <c r="O298" s="399">
        <f>SUM(O299:O302)</f>
        <v>15</v>
      </c>
      <c r="P298" s="404">
        <f>SUM(P299:P302)</f>
        <v>1</v>
      </c>
      <c r="Q298" s="403">
        <f>O298+P298</f>
        <v>16</v>
      </c>
      <c r="R298" s="406">
        <f>SUM(R299:R302)</f>
        <v>5</v>
      </c>
      <c r="S298" s="406">
        <f>SUM(S299:S302)</f>
        <v>1</v>
      </c>
      <c r="T298" s="422">
        <f>R298+S298</f>
        <v>6</v>
      </c>
      <c r="U298" s="399">
        <f>SUM(U299:U302)</f>
        <v>53</v>
      </c>
      <c r="V298" s="404">
        <f>SUM(V299:V302)</f>
        <v>15</v>
      </c>
      <c r="W298" s="403">
        <f>U298+V298</f>
        <v>68</v>
      </c>
      <c r="X298" s="406">
        <f>SUM(X299:X302)</f>
        <v>964</v>
      </c>
      <c r="Y298" s="407">
        <f>SUM(Y299:Y302)</f>
        <v>188</v>
      </c>
      <c r="Z298" s="408">
        <f>X298+Y298</f>
        <v>1152</v>
      </c>
    </row>
    <row r="299" spans="1:26" x14ac:dyDescent="0.2">
      <c r="A299" s="406" t="s">
        <v>205</v>
      </c>
      <c r="B299" s="412">
        <v>7005</v>
      </c>
      <c r="C299" s="401">
        <v>566</v>
      </c>
      <c r="D299" s="402">
        <v>110</v>
      </c>
      <c r="E299" s="403">
        <v>676</v>
      </c>
      <c r="F299" s="415">
        <v>109</v>
      </c>
      <c r="G299" s="415">
        <v>6</v>
      </c>
      <c r="H299" s="403">
        <v>115</v>
      </c>
      <c r="I299" s="401">
        <v>1</v>
      </c>
      <c r="J299" s="402"/>
      <c r="K299" s="403">
        <v>1</v>
      </c>
      <c r="L299" s="399">
        <v>33</v>
      </c>
      <c r="M299" s="406">
        <v>14</v>
      </c>
      <c r="N299" s="403">
        <v>47</v>
      </c>
      <c r="O299" s="401">
        <v>13</v>
      </c>
      <c r="P299" s="402"/>
      <c r="Q299" s="403">
        <v>13</v>
      </c>
      <c r="R299" s="415">
        <v>1</v>
      </c>
      <c r="S299" s="415"/>
      <c r="T299" s="413">
        <v>1</v>
      </c>
      <c r="U299" s="401">
        <v>36</v>
      </c>
      <c r="V299" s="402">
        <v>10</v>
      </c>
      <c r="W299" s="403">
        <v>46</v>
      </c>
      <c r="X299" s="406">
        <f t="shared" ref="X299:X302" si="60">C299+F299+I299+L299+O299+R299+U299</f>
        <v>759</v>
      </c>
      <c r="Y299" s="407">
        <f t="shared" ref="Y299:Y302" si="61">D299+G299+J299+M299+P299+S299+V299</f>
        <v>140</v>
      </c>
      <c r="Z299" s="408">
        <f t="shared" ref="Z299:Z302" si="62">X299+Y299</f>
        <v>899</v>
      </c>
    </row>
    <row r="300" spans="1:26" x14ac:dyDescent="0.2">
      <c r="A300" s="406" t="s">
        <v>206</v>
      </c>
      <c r="B300" s="412">
        <v>7002</v>
      </c>
      <c r="C300" s="401">
        <v>1</v>
      </c>
      <c r="D300" s="402"/>
      <c r="E300" s="403">
        <v>1</v>
      </c>
      <c r="F300" s="415">
        <v>2</v>
      </c>
      <c r="G300" s="415"/>
      <c r="H300" s="403">
        <v>2</v>
      </c>
      <c r="I300" s="401"/>
      <c r="J300" s="402"/>
      <c r="K300" s="403"/>
      <c r="N300" s="403"/>
      <c r="O300" s="401"/>
      <c r="P300" s="402"/>
      <c r="Q300" s="403"/>
      <c r="R300" s="415"/>
      <c r="S300" s="415"/>
      <c r="T300" s="413"/>
      <c r="U300" s="401">
        <v>1</v>
      </c>
      <c r="V300" s="402"/>
      <c r="W300" s="403">
        <v>1</v>
      </c>
      <c r="X300" s="406">
        <f t="shared" si="60"/>
        <v>4</v>
      </c>
      <c r="Y300" s="407">
        <f t="shared" si="61"/>
        <v>0</v>
      </c>
      <c r="Z300" s="408">
        <f t="shared" si="62"/>
        <v>4</v>
      </c>
    </row>
    <row r="301" spans="1:26" x14ac:dyDescent="0.2">
      <c r="A301" s="406" t="s">
        <v>207</v>
      </c>
      <c r="B301" s="412">
        <v>7001</v>
      </c>
      <c r="C301" s="401">
        <v>14</v>
      </c>
      <c r="D301" s="402">
        <v>5</v>
      </c>
      <c r="E301" s="403">
        <v>19</v>
      </c>
      <c r="F301" s="415">
        <v>6</v>
      </c>
      <c r="G301" s="415">
        <v>1</v>
      </c>
      <c r="H301" s="403">
        <v>7</v>
      </c>
      <c r="I301" s="401"/>
      <c r="J301" s="402"/>
      <c r="K301" s="403"/>
      <c r="L301" s="399">
        <v>3</v>
      </c>
      <c r="N301" s="403">
        <v>3</v>
      </c>
      <c r="O301" s="401">
        <v>1</v>
      </c>
      <c r="P301" s="402">
        <v>1</v>
      </c>
      <c r="Q301" s="403">
        <v>2</v>
      </c>
      <c r="R301" s="415"/>
      <c r="S301" s="415"/>
      <c r="T301" s="403"/>
      <c r="U301" s="401">
        <v>4</v>
      </c>
      <c r="V301" s="402"/>
      <c r="W301" s="403">
        <v>4</v>
      </c>
      <c r="X301" s="406">
        <f t="shared" si="60"/>
        <v>28</v>
      </c>
      <c r="Y301" s="407">
        <f t="shared" si="61"/>
        <v>7</v>
      </c>
      <c r="Z301" s="408">
        <f t="shared" si="62"/>
        <v>35</v>
      </c>
    </row>
    <row r="302" spans="1:26" x14ac:dyDescent="0.2">
      <c r="A302" s="406" t="s">
        <v>208</v>
      </c>
      <c r="B302" s="412">
        <v>7008</v>
      </c>
      <c r="C302" s="401">
        <v>131</v>
      </c>
      <c r="D302" s="402">
        <v>23</v>
      </c>
      <c r="E302" s="403">
        <v>154</v>
      </c>
      <c r="F302" s="415">
        <v>14</v>
      </c>
      <c r="G302" s="415">
        <v>10</v>
      </c>
      <c r="H302" s="403">
        <v>24</v>
      </c>
      <c r="I302" s="401">
        <v>2</v>
      </c>
      <c r="J302" s="402"/>
      <c r="K302" s="403">
        <v>2</v>
      </c>
      <c r="L302" s="399">
        <v>9</v>
      </c>
      <c r="M302" s="406">
        <v>2</v>
      </c>
      <c r="N302" s="403">
        <v>11</v>
      </c>
      <c r="O302" s="401">
        <v>1</v>
      </c>
      <c r="P302" s="402"/>
      <c r="Q302" s="403">
        <v>1</v>
      </c>
      <c r="R302" s="415">
        <v>4</v>
      </c>
      <c r="S302" s="415">
        <v>1</v>
      </c>
      <c r="T302" s="413">
        <v>5</v>
      </c>
      <c r="U302" s="401">
        <v>12</v>
      </c>
      <c r="V302" s="402">
        <v>5</v>
      </c>
      <c r="W302" s="403">
        <v>17</v>
      </c>
      <c r="X302" s="406">
        <f t="shared" si="60"/>
        <v>173</v>
      </c>
      <c r="Y302" s="407">
        <f t="shared" si="61"/>
        <v>41</v>
      </c>
      <c r="Z302" s="408">
        <f t="shared" si="62"/>
        <v>214</v>
      </c>
    </row>
    <row r="303" spans="1:26" ht="13.5" thickBot="1" x14ac:dyDescent="0.25"/>
    <row r="304" spans="1:26" ht="13.5" thickBot="1" x14ac:dyDescent="0.25">
      <c r="A304" s="487" t="s">
        <v>153</v>
      </c>
      <c r="B304" s="488"/>
      <c r="C304" s="489">
        <f>C297+C295+C293+C291+C289</f>
        <v>1253</v>
      </c>
      <c r="D304" s="489">
        <f>D297+D295+D293+D291+D289</f>
        <v>229</v>
      </c>
      <c r="E304" s="490">
        <f>C304+D304</f>
        <v>1482</v>
      </c>
      <c r="F304" s="489">
        <f>F297+F295+F293+F291+F289</f>
        <v>213</v>
      </c>
      <c r="G304" s="489">
        <f>G297+G295+G293+G291+G289</f>
        <v>24</v>
      </c>
      <c r="H304" s="490">
        <f>F304+G304</f>
        <v>237</v>
      </c>
      <c r="I304" s="489">
        <f>I297+I295+I293+I291+I289</f>
        <v>10</v>
      </c>
      <c r="J304" s="489">
        <f>J297+J295+J293+J291+J289</f>
        <v>0</v>
      </c>
      <c r="K304" s="490">
        <f>I304+J304</f>
        <v>10</v>
      </c>
      <c r="L304" s="489">
        <f>L297+L295+L293+L291+L289</f>
        <v>83</v>
      </c>
      <c r="M304" s="489">
        <f>M297+M295+M293+M291+M289</f>
        <v>27</v>
      </c>
      <c r="N304" s="490">
        <f>L304+M304</f>
        <v>110</v>
      </c>
      <c r="O304" s="489">
        <f>O297+O295+O293+O291+O289</f>
        <v>22</v>
      </c>
      <c r="P304" s="489">
        <f>P297+P295+P293+P291+P289</f>
        <v>3</v>
      </c>
      <c r="Q304" s="490">
        <f>O304+P304</f>
        <v>25</v>
      </c>
      <c r="R304" s="489">
        <f>R297+R295+R293+R291+R289</f>
        <v>7</v>
      </c>
      <c r="S304" s="489">
        <f>S297+S295+S293+S291+S289</f>
        <v>3</v>
      </c>
      <c r="T304" s="490">
        <f>R304+S304</f>
        <v>10</v>
      </c>
      <c r="U304" s="489">
        <f>U297+U295+U293+U291+U289</f>
        <v>95</v>
      </c>
      <c r="V304" s="489">
        <f>V297+V295+V293+V291+V289</f>
        <v>22</v>
      </c>
      <c r="W304" s="490">
        <f>U304+V304</f>
        <v>117</v>
      </c>
      <c r="X304" s="489">
        <f>X297+X295+X293+X291+X289</f>
        <v>1683</v>
      </c>
      <c r="Y304" s="489">
        <f>Y297+Y295+Y293+Y291+Y289</f>
        <v>308</v>
      </c>
      <c r="Z304" s="490">
        <f>X304+Y304</f>
        <v>1991</v>
      </c>
    </row>
    <row r="305" spans="1:26" ht="13.5" thickBot="1" x14ac:dyDescent="0.25">
      <c r="E305" s="413" t="s">
        <v>330</v>
      </c>
      <c r="H305" s="406" t="s">
        <v>330</v>
      </c>
      <c r="K305" s="413" t="s">
        <v>330</v>
      </c>
      <c r="N305" s="406" t="s">
        <v>330</v>
      </c>
      <c r="Q305" s="413" t="s">
        <v>330</v>
      </c>
      <c r="T305" s="406" t="s">
        <v>330</v>
      </c>
      <c r="W305" s="413" t="s">
        <v>330</v>
      </c>
    </row>
    <row r="306" spans="1:26" ht="13.5" thickBot="1" x14ac:dyDescent="0.25">
      <c r="A306" s="392" t="s">
        <v>209</v>
      </c>
      <c r="B306" s="393"/>
      <c r="C306" s="409"/>
      <c r="D306" s="392"/>
      <c r="E306" s="410" t="s">
        <v>330</v>
      </c>
      <c r="F306" s="392"/>
      <c r="G306" s="392"/>
      <c r="H306" s="392" t="s">
        <v>330</v>
      </c>
      <c r="I306" s="409"/>
      <c r="J306" s="392"/>
      <c r="K306" s="410" t="s">
        <v>330</v>
      </c>
      <c r="L306" s="409"/>
      <c r="M306" s="392"/>
      <c r="N306" s="392" t="s">
        <v>330</v>
      </c>
      <c r="O306" s="409"/>
      <c r="P306" s="392"/>
      <c r="Q306" s="410" t="s">
        <v>330</v>
      </c>
      <c r="R306" s="392"/>
      <c r="S306" s="392"/>
      <c r="T306" s="392" t="s">
        <v>330</v>
      </c>
      <c r="U306" s="409"/>
      <c r="V306" s="392"/>
      <c r="W306" s="410" t="s">
        <v>330</v>
      </c>
      <c r="X306" s="392"/>
      <c r="Y306" s="418"/>
      <c r="Z306" s="411"/>
    </row>
    <row r="307" spans="1:26" x14ac:dyDescent="0.2">
      <c r="A307" s="406" t="s">
        <v>210</v>
      </c>
      <c r="B307" s="412">
        <v>7505</v>
      </c>
      <c r="C307" s="401">
        <v>5</v>
      </c>
      <c r="D307" s="402">
        <v>9</v>
      </c>
      <c r="E307" s="403">
        <v>14</v>
      </c>
      <c r="F307" s="415"/>
      <c r="G307" s="415"/>
      <c r="H307" s="403"/>
      <c r="I307" s="401"/>
      <c r="J307" s="402"/>
      <c r="K307" s="403"/>
      <c r="N307" s="403"/>
      <c r="O307" s="401"/>
      <c r="P307" s="402"/>
      <c r="Q307" s="403"/>
      <c r="R307" s="415">
        <v>1</v>
      </c>
      <c r="S307" s="415"/>
      <c r="T307" s="403">
        <v>1</v>
      </c>
      <c r="U307" s="401"/>
      <c r="V307" s="402">
        <v>1</v>
      </c>
      <c r="W307" s="403">
        <v>1</v>
      </c>
      <c r="X307" s="406">
        <f t="shared" ref="X307:X310" si="63">C307+F307+I307+L307+O307+R307+U307</f>
        <v>6</v>
      </c>
      <c r="Y307" s="407">
        <f t="shared" ref="Y307:Y310" si="64">D307+G307+J307+M307+P307+S307+V307</f>
        <v>10</v>
      </c>
      <c r="Z307" s="408">
        <f t="shared" ref="Z307:Z310" si="65">X307+Y307</f>
        <v>16</v>
      </c>
    </row>
    <row r="308" spans="1:26" x14ac:dyDescent="0.2">
      <c r="A308" s="406" t="s">
        <v>326</v>
      </c>
      <c r="B308" s="412">
        <v>7510</v>
      </c>
      <c r="C308" s="401">
        <v>5</v>
      </c>
      <c r="D308" s="402">
        <v>2</v>
      </c>
      <c r="E308" s="403">
        <v>7</v>
      </c>
      <c r="F308" s="415">
        <v>1</v>
      </c>
      <c r="G308" s="415"/>
      <c r="H308" s="403">
        <v>1</v>
      </c>
      <c r="I308" s="401"/>
      <c r="J308" s="402"/>
      <c r="K308" s="403"/>
      <c r="L308" s="399">
        <v>1</v>
      </c>
      <c r="N308" s="403">
        <v>1</v>
      </c>
      <c r="O308" s="401"/>
      <c r="P308" s="402"/>
      <c r="Q308" s="403"/>
      <c r="R308" s="415"/>
      <c r="S308" s="415"/>
      <c r="T308" s="403"/>
      <c r="U308" s="401"/>
      <c r="V308" s="402"/>
      <c r="W308" s="403"/>
      <c r="X308" s="406">
        <f t="shared" si="63"/>
        <v>7</v>
      </c>
      <c r="Y308" s="407">
        <f t="shared" si="64"/>
        <v>2</v>
      </c>
      <c r="Z308" s="408">
        <f t="shared" si="65"/>
        <v>9</v>
      </c>
    </row>
    <row r="309" spans="1:26" x14ac:dyDescent="0.2">
      <c r="A309" s="406" t="s">
        <v>211</v>
      </c>
      <c r="B309" s="412">
        <v>7600</v>
      </c>
      <c r="C309" s="401">
        <v>47</v>
      </c>
      <c r="D309" s="402">
        <v>47</v>
      </c>
      <c r="E309" s="403">
        <v>94</v>
      </c>
      <c r="F309" s="415">
        <v>6</v>
      </c>
      <c r="G309" s="415">
        <v>2</v>
      </c>
      <c r="H309" s="403">
        <v>8</v>
      </c>
      <c r="I309" s="401"/>
      <c r="J309" s="402"/>
      <c r="K309" s="403"/>
      <c r="M309" s="406">
        <v>1</v>
      </c>
      <c r="N309" s="403">
        <v>1</v>
      </c>
      <c r="O309" s="401"/>
      <c r="P309" s="402">
        <v>2</v>
      </c>
      <c r="Q309" s="403">
        <v>2</v>
      </c>
      <c r="R309" s="415">
        <v>1</v>
      </c>
      <c r="S309" s="415">
        <v>1</v>
      </c>
      <c r="T309" s="403">
        <v>2</v>
      </c>
      <c r="U309" s="401">
        <v>3</v>
      </c>
      <c r="V309" s="402">
        <v>6</v>
      </c>
      <c r="W309" s="403">
        <v>9</v>
      </c>
      <c r="X309" s="406">
        <f t="shared" si="63"/>
        <v>57</v>
      </c>
      <c r="Y309" s="407">
        <f t="shared" si="64"/>
        <v>59</v>
      </c>
      <c r="Z309" s="408">
        <f t="shared" si="65"/>
        <v>116</v>
      </c>
    </row>
    <row r="310" spans="1:26" ht="13.5" thickBot="1" x14ac:dyDescent="0.25">
      <c r="A310" s="406" t="s">
        <v>212</v>
      </c>
      <c r="B310" s="412">
        <v>7605</v>
      </c>
      <c r="C310" s="401">
        <v>69</v>
      </c>
      <c r="D310" s="402">
        <v>39</v>
      </c>
      <c r="E310" s="403">
        <v>108</v>
      </c>
      <c r="F310" s="415">
        <v>8</v>
      </c>
      <c r="G310" s="415">
        <v>3</v>
      </c>
      <c r="H310" s="403">
        <v>11</v>
      </c>
      <c r="I310" s="401"/>
      <c r="J310" s="402"/>
      <c r="K310" s="403"/>
      <c r="L310" s="399">
        <v>2</v>
      </c>
      <c r="N310" s="403">
        <v>2</v>
      </c>
      <c r="O310" s="401"/>
      <c r="P310" s="402">
        <v>3</v>
      </c>
      <c r="Q310" s="403">
        <v>3</v>
      </c>
      <c r="R310" s="415">
        <v>2</v>
      </c>
      <c r="S310" s="415"/>
      <c r="T310" s="403">
        <v>2</v>
      </c>
      <c r="U310" s="401">
        <v>9</v>
      </c>
      <c r="V310" s="402">
        <v>3</v>
      </c>
      <c r="W310" s="403">
        <v>12</v>
      </c>
      <c r="X310" s="406">
        <f t="shared" si="63"/>
        <v>90</v>
      </c>
      <c r="Y310" s="407">
        <f t="shared" si="64"/>
        <v>48</v>
      </c>
      <c r="Z310" s="408">
        <f t="shared" si="65"/>
        <v>138</v>
      </c>
    </row>
    <row r="311" spans="1:26" ht="13.5" thickBot="1" x14ac:dyDescent="0.25">
      <c r="A311" s="409" t="s">
        <v>213</v>
      </c>
      <c r="B311" s="393"/>
      <c r="C311" s="409">
        <f>SUM(C307:C310)</f>
        <v>126</v>
      </c>
      <c r="D311" s="409">
        <f>SUM(D307:D310)</f>
        <v>97</v>
      </c>
      <c r="E311" s="410">
        <f>C311+D311</f>
        <v>223</v>
      </c>
      <c r="F311" s="392">
        <f>SUM(F307:F310)</f>
        <v>15</v>
      </c>
      <c r="G311" s="392">
        <f>SUM(G307:G310)</f>
        <v>5</v>
      </c>
      <c r="H311" s="410">
        <f>F311+G311</f>
        <v>20</v>
      </c>
      <c r="I311" s="409">
        <f>SUM(I307:I310)</f>
        <v>0</v>
      </c>
      <c r="J311" s="392">
        <f>SUM(J307:J310)</f>
        <v>0</v>
      </c>
      <c r="K311" s="410">
        <f>I311+J311</f>
        <v>0</v>
      </c>
      <c r="L311" s="409">
        <f>SUM(L307:L310)</f>
        <v>3</v>
      </c>
      <c r="M311" s="392">
        <f>SUM(M307:M310)</f>
        <v>1</v>
      </c>
      <c r="N311" s="410">
        <f>L311+M311</f>
        <v>4</v>
      </c>
      <c r="O311" s="409">
        <f>SUM(O307:O310)</f>
        <v>0</v>
      </c>
      <c r="P311" s="392">
        <f>SUM(P307:P310)</f>
        <v>5</v>
      </c>
      <c r="Q311" s="410">
        <f>O311+P311</f>
        <v>5</v>
      </c>
      <c r="R311" s="392">
        <f>SUM(R307:R310)</f>
        <v>4</v>
      </c>
      <c r="S311" s="392">
        <f>SUM(S307:S310)</f>
        <v>1</v>
      </c>
      <c r="T311" s="410">
        <f>R311+S311</f>
        <v>5</v>
      </c>
      <c r="U311" s="409">
        <f>SUM(U307:U310)</f>
        <v>12</v>
      </c>
      <c r="V311" s="392">
        <f>SUM(V307:V310)</f>
        <v>10</v>
      </c>
      <c r="W311" s="410">
        <f>U311+V311</f>
        <v>22</v>
      </c>
      <c r="X311" s="409">
        <f>SUM(X307:X310)</f>
        <v>160</v>
      </c>
      <c r="Y311" s="418">
        <f>SUM(Y307:Y310)</f>
        <v>119</v>
      </c>
      <c r="Z311" s="411">
        <f>X311+Y311</f>
        <v>279</v>
      </c>
    </row>
    <row r="312" spans="1:26" ht="13.5" thickBot="1" x14ac:dyDescent="0.25">
      <c r="E312" s="413" t="s">
        <v>330</v>
      </c>
      <c r="H312" s="406" t="s">
        <v>330</v>
      </c>
      <c r="K312" s="413" t="s">
        <v>330</v>
      </c>
      <c r="N312" s="406" t="s">
        <v>330</v>
      </c>
      <c r="Q312" s="413" t="s">
        <v>330</v>
      </c>
      <c r="T312" s="406" t="s">
        <v>330</v>
      </c>
      <c r="W312" s="413" t="s">
        <v>330</v>
      </c>
    </row>
    <row r="313" spans="1:26" ht="13.5" thickBot="1" x14ac:dyDescent="0.25">
      <c r="A313" s="409" t="s">
        <v>214</v>
      </c>
      <c r="B313" s="393"/>
      <c r="C313" s="409"/>
      <c r="D313" s="392"/>
      <c r="E313" s="410" t="s">
        <v>330</v>
      </c>
      <c r="F313" s="392"/>
      <c r="G313" s="392"/>
      <c r="H313" s="392" t="s">
        <v>330</v>
      </c>
      <c r="I313" s="409"/>
      <c r="J313" s="392"/>
      <c r="K313" s="410" t="s">
        <v>330</v>
      </c>
      <c r="L313" s="409"/>
      <c r="M313" s="392"/>
      <c r="N313" s="392" t="s">
        <v>330</v>
      </c>
      <c r="O313" s="409"/>
      <c r="P313" s="392"/>
      <c r="Q313" s="410" t="s">
        <v>330</v>
      </c>
      <c r="R313" s="392"/>
      <c r="S313" s="392"/>
      <c r="T313" s="392" t="s">
        <v>330</v>
      </c>
      <c r="U313" s="409"/>
      <c r="V313" s="392"/>
      <c r="W313" s="410" t="s">
        <v>330</v>
      </c>
      <c r="X313" s="392"/>
      <c r="Y313" s="418"/>
      <c r="Z313" s="411"/>
    </row>
    <row r="314" spans="1:26" x14ac:dyDescent="0.2">
      <c r="A314" s="406" t="s">
        <v>215</v>
      </c>
      <c r="B314" s="491">
        <v>0</v>
      </c>
      <c r="C314" s="401">
        <v>130</v>
      </c>
      <c r="D314" s="402">
        <v>92</v>
      </c>
      <c r="E314" s="403">
        <v>222</v>
      </c>
      <c r="F314" s="415">
        <v>23</v>
      </c>
      <c r="G314" s="415">
        <v>6</v>
      </c>
      <c r="H314" s="403">
        <v>29</v>
      </c>
      <c r="I314" s="401">
        <v>1</v>
      </c>
      <c r="J314" s="402">
        <v>1</v>
      </c>
      <c r="K314" s="403">
        <v>2</v>
      </c>
      <c r="L314" s="399">
        <v>12</v>
      </c>
      <c r="M314" s="406">
        <v>12</v>
      </c>
      <c r="N314" s="403">
        <v>24</v>
      </c>
      <c r="O314" s="401">
        <v>3</v>
      </c>
      <c r="P314" s="402">
        <v>2</v>
      </c>
      <c r="Q314" s="403">
        <v>5</v>
      </c>
      <c r="R314" s="415">
        <v>11</v>
      </c>
      <c r="S314" s="415">
        <v>9</v>
      </c>
      <c r="T314" s="403">
        <v>20</v>
      </c>
      <c r="U314" s="401">
        <v>32</v>
      </c>
      <c r="V314" s="402">
        <v>45</v>
      </c>
      <c r="W314" s="403">
        <v>77</v>
      </c>
      <c r="X314" s="406">
        <f t="shared" ref="X314:X315" si="66">C314+F314+I314+L314+O314+R314+U314</f>
        <v>212</v>
      </c>
      <c r="Y314" s="406">
        <f t="shared" ref="Y314:Y315" si="67">D314+G314+J314+M314+P314+S314+V314</f>
        <v>167</v>
      </c>
      <c r="Z314" s="408">
        <f t="shared" ref="Z314:Z315" si="68">X314+Y314</f>
        <v>379</v>
      </c>
    </row>
    <row r="315" spans="1:26" ht="13.5" thickBot="1" x14ac:dyDescent="0.25">
      <c r="A315" s="406" t="s">
        <v>218</v>
      </c>
      <c r="B315" s="412">
        <v>7500</v>
      </c>
      <c r="C315" s="401">
        <v>428</v>
      </c>
      <c r="D315" s="402">
        <v>368</v>
      </c>
      <c r="E315" s="403">
        <v>796</v>
      </c>
      <c r="F315" s="415">
        <v>34</v>
      </c>
      <c r="G315" s="415">
        <v>16</v>
      </c>
      <c r="H315" s="403">
        <v>50</v>
      </c>
      <c r="I315" s="401">
        <v>2</v>
      </c>
      <c r="J315" s="402"/>
      <c r="K315" s="403">
        <v>2</v>
      </c>
      <c r="L315" s="399">
        <v>13</v>
      </c>
      <c r="M315" s="406">
        <v>19</v>
      </c>
      <c r="N315" s="403">
        <v>32</v>
      </c>
      <c r="O315" s="401">
        <v>16</v>
      </c>
      <c r="P315" s="402">
        <v>6</v>
      </c>
      <c r="Q315" s="403">
        <v>22</v>
      </c>
      <c r="R315" s="415"/>
      <c r="S315" s="415"/>
      <c r="T315" s="403"/>
      <c r="U315" s="401">
        <v>38</v>
      </c>
      <c r="V315" s="402">
        <v>31</v>
      </c>
      <c r="W315" s="403">
        <v>69</v>
      </c>
      <c r="X315" s="406">
        <f t="shared" si="66"/>
        <v>531</v>
      </c>
      <c r="Y315" s="406">
        <f t="shared" si="67"/>
        <v>440</v>
      </c>
      <c r="Z315" s="408">
        <f t="shared" si="68"/>
        <v>971</v>
      </c>
    </row>
    <row r="316" spans="1:26" ht="13.5" thickBot="1" x14ac:dyDescent="0.25">
      <c r="A316" s="409" t="s">
        <v>219</v>
      </c>
      <c r="B316" s="393"/>
      <c r="C316" s="409">
        <f>SUM(C314:C315)</f>
        <v>558</v>
      </c>
      <c r="D316" s="409">
        <f>SUM(D314:D315)</f>
        <v>460</v>
      </c>
      <c r="E316" s="410">
        <f>C316+D316</f>
        <v>1018</v>
      </c>
      <c r="F316" s="392">
        <f>SUM(F314:F315)</f>
        <v>57</v>
      </c>
      <c r="G316" s="392">
        <f>SUM(G314:G315)</f>
        <v>22</v>
      </c>
      <c r="H316" s="410">
        <f>F316+G316</f>
        <v>79</v>
      </c>
      <c r="I316" s="409">
        <f>SUM(I314:I315)</f>
        <v>3</v>
      </c>
      <c r="J316" s="392">
        <f>SUM(J314:J315)</f>
        <v>1</v>
      </c>
      <c r="K316" s="410">
        <f>I316+J316</f>
        <v>4</v>
      </c>
      <c r="L316" s="409">
        <f>SUM(L314:L315)</f>
        <v>25</v>
      </c>
      <c r="M316" s="392">
        <f>SUM(M314:M315)</f>
        <v>31</v>
      </c>
      <c r="N316" s="410">
        <f>L316+M316</f>
        <v>56</v>
      </c>
      <c r="O316" s="409">
        <f>SUM(O314:O315)</f>
        <v>19</v>
      </c>
      <c r="P316" s="392">
        <f>SUM(P314:P315)</f>
        <v>8</v>
      </c>
      <c r="Q316" s="410">
        <f>O316+P316</f>
        <v>27</v>
      </c>
      <c r="R316" s="392">
        <f>SUM(R314:R315)</f>
        <v>11</v>
      </c>
      <c r="S316" s="392">
        <f>SUM(S314:S315)</f>
        <v>9</v>
      </c>
      <c r="T316" s="410">
        <f>R316+S316</f>
        <v>20</v>
      </c>
      <c r="U316" s="409">
        <f>SUM(U314:U315)</f>
        <v>70</v>
      </c>
      <c r="V316" s="392">
        <f>SUM(V314:V315)</f>
        <v>76</v>
      </c>
      <c r="W316" s="410">
        <f>U316+V316</f>
        <v>146</v>
      </c>
      <c r="X316" s="392">
        <f>SUM(X314:X315)</f>
        <v>743</v>
      </c>
      <c r="Y316" s="418">
        <f>SUM(Y314:Y315)</f>
        <v>607</v>
      </c>
      <c r="Z316" s="411">
        <f>X316+Y316</f>
        <v>1350</v>
      </c>
    </row>
    <row r="317" spans="1:26" ht="13.5" thickBot="1" x14ac:dyDescent="0.25">
      <c r="E317" s="413" t="s">
        <v>330</v>
      </c>
      <c r="H317" s="406" t="s">
        <v>330</v>
      </c>
      <c r="K317" s="413" t="s">
        <v>330</v>
      </c>
      <c r="N317" s="406" t="s">
        <v>330</v>
      </c>
      <c r="Q317" s="413" t="s">
        <v>330</v>
      </c>
      <c r="T317" s="406" t="s">
        <v>330</v>
      </c>
      <c r="W317" s="413" t="s">
        <v>330</v>
      </c>
    </row>
    <row r="318" spans="1:26" ht="13.5" thickBot="1" x14ac:dyDescent="0.25">
      <c r="A318" s="492" t="s">
        <v>220</v>
      </c>
      <c r="B318" s="493"/>
      <c r="C318" s="492">
        <f>C316+C311+C304+C286+C250+C223+C202+C169</f>
        <v>6629</v>
      </c>
      <c r="D318" s="492">
        <f>D316+D311+D304+D286+D250+D223+D202+D169</f>
        <v>4340</v>
      </c>
      <c r="E318" s="494">
        <f>C318+D318</f>
        <v>10969</v>
      </c>
      <c r="F318" s="495">
        <f>F316+F311+F304+F286+F250+F223+F202+F169</f>
        <v>890</v>
      </c>
      <c r="G318" s="495">
        <f>G316+G311+G304+G286+G250+G223+G202+G169</f>
        <v>300</v>
      </c>
      <c r="H318" s="494">
        <f>F318+G318</f>
        <v>1190</v>
      </c>
      <c r="I318" s="492">
        <f>I316+I311+I304+I286+I250+I223+I202+I169</f>
        <v>33</v>
      </c>
      <c r="J318" s="495">
        <f>J316+J311+J304+J286+J250+J223+J202+J169</f>
        <v>20</v>
      </c>
      <c r="K318" s="494">
        <f>I318+J318</f>
        <v>53</v>
      </c>
      <c r="L318" s="492">
        <f>L316+L311+L304+L286+L250+L223+L202+L169</f>
        <v>274</v>
      </c>
      <c r="M318" s="495">
        <f>M316+M311+M304+M286+M250+M223+M202+M169</f>
        <v>252</v>
      </c>
      <c r="N318" s="494">
        <f>L318+M318</f>
        <v>526</v>
      </c>
      <c r="O318" s="492">
        <f>O316+O311+O304+O286+O250+O223+O202+O169</f>
        <v>139</v>
      </c>
      <c r="P318" s="495">
        <f>P316+P311+P304+P286+P250+P223+P202+P169</f>
        <v>98</v>
      </c>
      <c r="Q318" s="494">
        <f>O318+P318</f>
        <v>237</v>
      </c>
      <c r="R318" s="495">
        <f>R316+R311+R304+R286+R250+R223+R202+R169</f>
        <v>72</v>
      </c>
      <c r="S318" s="495">
        <f>S316+S311+S304+S286+S250+S223+S202+S169</f>
        <v>60</v>
      </c>
      <c r="T318" s="494">
        <f>R318+S318</f>
        <v>132</v>
      </c>
      <c r="U318" s="492">
        <f>U316+U311+U304+U286+U250+U223+U202+U169</f>
        <v>563</v>
      </c>
      <c r="V318" s="495">
        <f>V316+V311+V304+V286+V250+V223+V202+V169</f>
        <v>436</v>
      </c>
      <c r="W318" s="494">
        <f>U318+V318</f>
        <v>999</v>
      </c>
      <c r="X318" s="495">
        <f>X316+X311+X304+X286+X250+X223+X202+X169</f>
        <v>8600</v>
      </c>
      <c r="Y318" s="495">
        <f>Y316+Y311+Y304+Y286+Y250+Y223+Y202+Y169</f>
        <v>5506</v>
      </c>
      <c r="Z318" s="494">
        <f>X318+Y318</f>
        <v>14106</v>
      </c>
    </row>
    <row r="319" spans="1:26" x14ac:dyDescent="0.2">
      <c r="A319" s="251" t="s">
        <v>362</v>
      </c>
    </row>
  </sheetData>
  <mergeCells count="48">
    <mergeCell ref="R1:T1"/>
    <mergeCell ref="U1:W1"/>
    <mergeCell ref="X1:Z1"/>
    <mergeCell ref="B121:B122"/>
    <mergeCell ref="C121:E121"/>
    <mergeCell ref="F121:H121"/>
    <mergeCell ref="I121:K121"/>
    <mergeCell ref="L121:N121"/>
    <mergeCell ref="O121:Q121"/>
    <mergeCell ref="R121:T121"/>
    <mergeCell ref="B1:B2"/>
    <mergeCell ref="C1:E1"/>
    <mergeCell ref="F1:H1"/>
    <mergeCell ref="I1:K1"/>
    <mergeCell ref="L1:N1"/>
    <mergeCell ref="O1:Q1"/>
    <mergeCell ref="U121:W121"/>
    <mergeCell ref="X121:Z121"/>
    <mergeCell ref="B170:B171"/>
    <mergeCell ref="C170:E170"/>
    <mergeCell ref="F170:H170"/>
    <mergeCell ref="I170:K170"/>
    <mergeCell ref="L170:N170"/>
    <mergeCell ref="O170:Q170"/>
    <mergeCell ref="R170:T170"/>
    <mergeCell ref="U170:W170"/>
    <mergeCell ref="X170:Z170"/>
    <mergeCell ref="O203:Q203"/>
    <mergeCell ref="R203:T203"/>
    <mergeCell ref="U203:W203"/>
    <mergeCell ref="X203:Z203"/>
    <mergeCell ref="A254:Z254"/>
    <mergeCell ref="B203:B204"/>
    <mergeCell ref="C203:E203"/>
    <mergeCell ref="F203:H203"/>
    <mergeCell ref="I203:K203"/>
    <mergeCell ref="L203:N203"/>
    <mergeCell ref="A287:Z287"/>
    <mergeCell ref="A205:Z205"/>
    <mergeCell ref="B252:B253"/>
    <mergeCell ref="C252:E252"/>
    <mergeCell ref="F252:H252"/>
    <mergeCell ref="I252:K252"/>
    <mergeCell ref="L252:N252"/>
    <mergeCell ref="O252:Q252"/>
    <mergeCell ref="R252:T252"/>
    <mergeCell ref="U252:W252"/>
    <mergeCell ref="X252:Z2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70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17" sqref="P17"/>
    </sheetView>
  </sheetViews>
  <sheetFormatPr defaultColWidth="9.140625" defaultRowHeight="12.75" x14ac:dyDescent="0.2"/>
  <cols>
    <col min="1" max="1" width="32" style="251" customWidth="1"/>
    <col min="2" max="2" width="7.42578125" style="252" customWidth="1"/>
    <col min="3" max="3" width="6.7109375" style="241" customWidth="1"/>
    <col min="4" max="4" width="6.7109375" style="246" customWidth="1"/>
    <col min="5" max="5" width="6.7109375" style="245" customWidth="1"/>
    <col min="6" max="7" width="6.7109375" style="251" customWidth="1"/>
    <col min="8" max="8" width="6.7109375" style="274" customWidth="1"/>
    <col min="9" max="9" width="6.7109375" style="241" customWidth="1"/>
    <col min="10" max="10" width="6.7109375" style="246" customWidth="1"/>
    <col min="11" max="11" width="6.7109375" style="245" customWidth="1"/>
    <col min="12" max="12" width="6.7109375" style="241" customWidth="1"/>
    <col min="13" max="13" width="6.7109375" style="251" customWidth="1"/>
    <col min="14" max="14" width="6.7109375" style="274" customWidth="1"/>
    <col min="15" max="15" width="6.7109375" style="241" customWidth="1"/>
    <col min="16" max="16" width="6.7109375" style="246" customWidth="1"/>
    <col min="17" max="17" width="6.7109375" style="245" customWidth="1"/>
    <col min="18" max="20" width="6.7109375" style="246" customWidth="1"/>
    <col min="21" max="22" width="6.7109375" style="251" customWidth="1"/>
    <col min="23" max="23" width="6.7109375" style="274" customWidth="1"/>
    <col min="24" max="24" width="6.7109375" style="241" customWidth="1"/>
    <col min="25" max="25" width="6.7109375" style="246" customWidth="1"/>
    <col min="26" max="26" width="6.7109375" style="245" customWidth="1"/>
    <col min="27" max="27" width="6.7109375" style="251" customWidth="1"/>
    <col min="28" max="28" width="6.7109375" style="345" customWidth="1"/>
    <col min="29" max="29" width="6.7109375" style="346" customWidth="1"/>
    <col min="30" max="16384" width="9.140625" style="227"/>
  </cols>
  <sheetData>
    <row r="1" spans="1:29" x14ac:dyDescent="0.2">
      <c r="A1" s="226"/>
      <c r="B1" s="540" t="s">
        <v>0</v>
      </c>
      <c r="C1" s="530" t="s">
        <v>1</v>
      </c>
      <c r="D1" s="531"/>
      <c r="E1" s="532"/>
      <c r="F1" s="533" t="s">
        <v>2</v>
      </c>
      <c r="G1" s="533"/>
      <c r="H1" s="533"/>
      <c r="I1" s="530" t="s">
        <v>3</v>
      </c>
      <c r="J1" s="531"/>
      <c r="K1" s="532"/>
      <c r="L1" s="533" t="s">
        <v>4</v>
      </c>
      <c r="M1" s="533"/>
      <c r="N1" s="533"/>
      <c r="O1" s="530" t="s">
        <v>5</v>
      </c>
      <c r="P1" s="531"/>
      <c r="Q1" s="532"/>
      <c r="R1" s="530" t="s">
        <v>6</v>
      </c>
      <c r="S1" s="531"/>
      <c r="T1" s="532"/>
      <c r="U1" s="533" t="s">
        <v>7</v>
      </c>
      <c r="V1" s="533"/>
      <c r="W1" s="533"/>
      <c r="X1" s="530" t="s">
        <v>8</v>
      </c>
      <c r="Y1" s="531"/>
      <c r="Z1" s="532"/>
      <c r="AA1" s="530" t="s">
        <v>9</v>
      </c>
      <c r="AB1" s="531"/>
      <c r="AC1" s="532"/>
    </row>
    <row r="2" spans="1:29" ht="24.75" thickBot="1" x14ac:dyDescent="0.25">
      <c r="A2" s="226"/>
      <c r="B2" s="541"/>
      <c r="C2" s="510" t="s">
        <v>10</v>
      </c>
      <c r="D2" s="511" t="s">
        <v>11</v>
      </c>
      <c r="E2" s="512" t="s">
        <v>9</v>
      </c>
      <c r="F2" s="228" t="s">
        <v>10</v>
      </c>
      <c r="G2" s="228" t="s">
        <v>12</v>
      </c>
      <c r="H2" s="228" t="s">
        <v>9</v>
      </c>
      <c r="I2" s="229" t="s">
        <v>10</v>
      </c>
      <c r="J2" s="230" t="s">
        <v>12</v>
      </c>
      <c r="K2" s="514" t="s">
        <v>9</v>
      </c>
      <c r="L2" s="510" t="s">
        <v>10</v>
      </c>
      <c r="M2" s="513" t="s">
        <v>12</v>
      </c>
      <c r="N2" s="513" t="s">
        <v>9</v>
      </c>
      <c r="O2" s="510" t="s">
        <v>10</v>
      </c>
      <c r="P2" s="511" t="s">
        <v>12</v>
      </c>
      <c r="Q2" s="512" t="s">
        <v>9</v>
      </c>
      <c r="R2" s="510" t="s">
        <v>10</v>
      </c>
      <c r="S2" s="511" t="s">
        <v>12</v>
      </c>
      <c r="T2" s="512" t="s">
        <v>9</v>
      </c>
      <c r="U2" s="513" t="s">
        <v>10</v>
      </c>
      <c r="V2" s="513" t="s">
        <v>12</v>
      </c>
      <c r="W2" s="513" t="s">
        <v>9</v>
      </c>
      <c r="X2" s="229" t="s">
        <v>10</v>
      </c>
      <c r="Y2" s="230" t="s">
        <v>12</v>
      </c>
      <c r="Z2" s="514" t="s">
        <v>9</v>
      </c>
      <c r="AA2" s="513" t="s">
        <v>10</v>
      </c>
      <c r="AB2" s="231" t="s">
        <v>12</v>
      </c>
      <c r="AC2" s="232" t="s">
        <v>9</v>
      </c>
    </row>
    <row r="3" spans="1:29" ht="13.5" thickBot="1" x14ac:dyDescent="0.25">
      <c r="A3" s="534" t="s">
        <v>13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6"/>
    </row>
    <row r="4" spans="1:29" ht="13.5" thickBot="1" x14ac:dyDescent="0.25">
      <c r="A4" s="233"/>
      <c r="B4" s="234"/>
      <c r="C4" s="235"/>
      <c r="D4" s="236"/>
      <c r="E4" s="237"/>
      <c r="F4" s="236"/>
      <c r="G4" s="236"/>
      <c r="H4" s="233"/>
      <c r="I4" s="235"/>
      <c r="J4" s="236"/>
      <c r="K4" s="237"/>
      <c r="L4" s="235"/>
      <c r="M4" s="236"/>
      <c r="N4" s="233"/>
      <c r="O4" s="235"/>
      <c r="P4" s="236"/>
      <c r="Q4" s="233"/>
      <c r="R4" s="235"/>
      <c r="S4" s="236"/>
      <c r="T4" s="238"/>
      <c r="U4" s="236"/>
      <c r="V4" s="236"/>
      <c r="W4" s="233"/>
      <c r="X4" s="235"/>
      <c r="Y4" s="236"/>
      <c r="Z4" s="237"/>
      <c r="AA4" s="235"/>
      <c r="AB4" s="239"/>
      <c r="AC4" s="240"/>
    </row>
    <row r="5" spans="1:29" ht="12.75" customHeight="1" x14ac:dyDescent="0.2">
      <c r="A5" s="241" t="s">
        <v>14</v>
      </c>
      <c r="B5" s="242">
        <v>1055</v>
      </c>
      <c r="C5" s="243">
        <v>12</v>
      </c>
      <c r="D5" s="244">
        <v>0</v>
      </c>
      <c r="E5" s="245">
        <v>12</v>
      </c>
      <c r="F5" s="244">
        <v>0</v>
      </c>
      <c r="G5" s="244">
        <v>0</v>
      </c>
      <c r="H5" s="245">
        <v>0</v>
      </c>
      <c r="I5" s="243">
        <v>0</v>
      </c>
      <c r="J5" s="244">
        <v>0</v>
      </c>
      <c r="K5" s="245">
        <v>0</v>
      </c>
      <c r="L5" s="241">
        <v>0</v>
      </c>
      <c r="M5" s="246">
        <v>1</v>
      </c>
      <c r="N5" s="245">
        <v>1</v>
      </c>
      <c r="O5" s="243">
        <v>0</v>
      </c>
      <c r="P5" s="244">
        <v>0</v>
      </c>
      <c r="Q5" s="245">
        <v>0</v>
      </c>
      <c r="R5" s="241">
        <v>0</v>
      </c>
      <c r="S5" s="246">
        <v>0</v>
      </c>
      <c r="T5" s="245">
        <v>0</v>
      </c>
      <c r="U5" s="247">
        <v>0</v>
      </c>
      <c r="V5" s="244">
        <v>0</v>
      </c>
      <c r="W5" s="245">
        <v>0</v>
      </c>
      <c r="X5" s="243">
        <v>0</v>
      </c>
      <c r="Y5" s="244">
        <v>1</v>
      </c>
      <c r="Z5" s="245">
        <v>1</v>
      </c>
      <c r="AA5" s="241">
        <f>C5+F5+I5+L5+O5+R5+U5+X5</f>
        <v>12</v>
      </c>
      <c r="AB5" s="246">
        <f>D5+G5+J5+M5+P5+S5+V5+Y5</f>
        <v>2</v>
      </c>
      <c r="AC5" s="245">
        <f>SUM(AA5:AB5)</f>
        <v>14</v>
      </c>
    </row>
    <row r="6" spans="1:29" ht="12.75" customHeight="1" x14ac:dyDescent="0.2">
      <c r="A6" s="241" t="s">
        <v>15</v>
      </c>
      <c r="B6" s="242">
        <v>1070</v>
      </c>
      <c r="C6" s="243">
        <v>4</v>
      </c>
      <c r="D6" s="244">
        <v>0</v>
      </c>
      <c r="E6" s="245">
        <v>4</v>
      </c>
      <c r="F6" s="244">
        <v>1</v>
      </c>
      <c r="G6" s="244">
        <v>0</v>
      </c>
      <c r="H6" s="245">
        <v>1</v>
      </c>
      <c r="I6" s="243">
        <v>0</v>
      </c>
      <c r="J6" s="244">
        <v>0</v>
      </c>
      <c r="K6" s="245">
        <v>0</v>
      </c>
      <c r="L6" s="241">
        <v>0</v>
      </c>
      <c r="M6" s="246">
        <v>0</v>
      </c>
      <c r="N6" s="245">
        <v>0</v>
      </c>
      <c r="O6" s="243">
        <v>0</v>
      </c>
      <c r="P6" s="244">
        <v>0</v>
      </c>
      <c r="Q6" s="245">
        <v>0</v>
      </c>
      <c r="R6" s="241">
        <v>0</v>
      </c>
      <c r="S6" s="246">
        <v>0</v>
      </c>
      <c r="T6" s="245">
        <v>0</v>
      </c>
      <c r="U6" s="243">
        <v>0</v>
      </c>
      <c r="V6" s="244">
        <v>0</v>
      </c>
      <c r="W6" s="245">
        <v>0</v>
      </c>
      <c r="X6" s="243">
        <v>1</v>
      </c>
      <c r="Y6" s="244">
        <v>0</v>
      </c>
      <c r="Z6" s="245">
        <v>1</v>
      </c>
      <c r="AA6" s="241">
        <f t="shared" ref="AA6:AB23" si="0">C6+F6+I6+L6+O6+R6+U6+X6</f>
        <v>6</v>
      </c>
      <c r="AB6" s="246">
        <f t="shared" si="0"/>
        <v>0</v>
      </c>
      <c r="AC6" s="245">
        <f t="shared" ref="AC6:AC23" si="1">SUM(AA6:AB6)</f>
        <v>6</v>
      </c>
    </row>
    <row r="7" spans="1:29" ht="12.75" customHeight="1" x14ac:dyDescent="0.2">
      <c r="A7" s="241" t="s">
        <v>16</v>
      </c>
      <c r="B7" s="242">
        <v>1071</v>
      </c>
      <c r="C7" s="243">
        <v>8</v>
      </c>
      <c r="D7" s="244">
        <v>1</v>
      </c>
      <c r="E7" s="245">
        <v>9</v>
      </c>
      <c r="F7" s="244">
        <v>0</v>
      </c>
      <c r="G7" s="244">
        <v>0</v>
      </c>
      <c r="H7" s="245">
        <v>0</v>
      </c>
      <c r="I7" s="243">
        <v>0</v>
      </c>
      <c r="J7" s="244">
        <v>0</v>
      </c>
      <c r="K7" s="245">
        <v>0</v>
      </c>
      <c r="L7" s="241">
        <v>0</v>
      </c>
      <c r="M7" s="246">
        <v>0</v>
      </c>
      <c r="N7" s="245">
        <v>0</v>
      </c>
      <c r="O7" s="243">
        <v>1</v>
      </c>
      <c r="P7" s="244">
        <v>0</v>
      </c>
      <c r="Q7" s="245">
        <v>1</v>
      </c>
      <c r="R7" s="241">
        <v>0</v>
      </c>
      <c r="S7" s="246">
        <v>0</v>
      </c>
      <c r="T7" s="245">
        <v>0</v>
      </c>
      <c r="U7" s="243">
        <v>0</v>
      </c>
      <c r="V7" s="244">
        <v>0</v>
      </c>
      <c r="W7" s="245">
        <v>0</v>
      </c>
      <c r="X7" s="243">
        <v>0</v>
      </c>
      <c r="Y7" s="244">
        <v>0</v>
      </c>
      <c r="Z7" s="245">
        <v>0</v>
      </c>
      <c r="AA7" s="241">
        <f t="shared" si="0"/>
        <v>9</v>
      </c>
      <c r="AB7" s="246">
        <f t="shared" si="0"/>
        <v>1</v>
      </c>
      <c r="AC7" s="245">
        <f t="shared" si="1"/>
        <v>10</v>
      </c>
    </row>
    <row r="8" spans="1:29" ht="12.75" customHeight="1" x14ac:dyDescent="0.2">
      <c r="A8" s="241" t="s">
        <v>17</v>
      </c>
      <c r="B8" s="242">
        <v>1072</v>
      </c>
      <c r="C8" s="243">
        <v>1</v>
      </c>
      <c r="D8" s="244">
        <v>0</v>
      </c>
      <c r="E8" s="245">
        <v>1</v>
      </c>
      <c r="F8" s="244">
        <v>0</v>
      </c>
      <c r="G8" s="244">
        <v>0</v>
      </c>
      <c r="H8" s="245">
        <v>0</v>
      </c>
      <c r="I8" s="243">
        <v>0</v>
      </c>
      <c r="J8" s="244">
        <v>0</v>
      </c>
      <c r="K8" s="245">
        <v>0</v>
      </c>
      <c r="L8" s="241">
        <v>0</v>
      </c>
      <c r="M8" s="246">
        <v>0</v>
      </c>
      <c r="N8" s="245">
        <v>0</v>
      </c>
      <c r="O8" s="243">
        <v>0</v>
      </c>
      <c r="P8" s="244">
        <v>0</v>
      </c>
      <c r="Q8" s="245">
        <v>0</v>
      </c>
      <c r="R8" s="241">
        <v>0</v>
      </c>
      <c r="S8" s="246">
        <v>0</v>
      </c>
      <c r="T8" s="245">
        <v>0</v>
      </c>
      <c r="U8" s="243">
        <v>0</v>
      </c>
      <c r="V8" s="244">
        <v>0</v>
      </c>
      <c r="W8" s="245">
        <v>0</v>
      </c>
      <c r="X8" s="243">
        <v>0</v>
      </c>
      <c r="Y8" s="244">
        <v>0</v>
      </c>
      <c r="Z8" s="245">
        <v>0</v>
      </c>
      <c r="AA8" s="241">
        <f t="shared" si="0"/>
        <v>1</v>
      </c>
      <c r="AB8" s="246">
        <f t="shared" si="0"/>
        <v>0</v>
      </c>
      <c r="AC8" s="245">
        <f t="shared" si="1"/>
        <v>1</v>
      </c>
    </row>
    <row r="9" spans="1:29" ht="12.75" customHeight="1" x14ac:dyDescent="0.2">
      <c r="A9" s="241" t="s">
        <v>18</v>
      </c>
      <c r="B9" s="242">
        <v>1075</v>
      </c>
      <c r="C9" s="243">
        <v>13</v>
      </c>
      <c r="D9" s="244">
        <v>4</v>
      </c>
      <c r="E9" s="245">
        <v>17</v>
      </c>
      <c r="F9" s="244">
        <v>3</v>
      </c>
      <c r="G9" s="244">
        <v>4</v>
      </c>
      <c r="H9" s="245">
        <v>7</v>
      </c>
      <c r="I9" s="243">
        <v>1</v>
      </c>
      <c r="J9" s="244">
        <v>0</v>
      </c>
      <c r="K9" s="245">
        <v>1</v>
      </c>
      <c r="L9" s="241">
        <v>3</v>
      </c>
      <c r="M9" s="246">
        <v>0</v>
      </c>
      <c r="N9" s="245">
        <v>3</v>
      </c>
      <c r="O9" s="243">
        <v>0</v>
      </c>
      <c r="P9" s="244">
        <v>0</v>
      </c>
      <c r="Q9" s="245">
        <v>0</v>
      </c>
      <c r="R9" s="241">
        <v>0</v>
      </c>
      <c r="S9" s="246">
        <v>0</v>
      </c>
      <c r="T9" s="245">
        <v>0</v>
      </c>
      <c r="U9" s="243">
        <v>0</v>
      </c>
      <c r="V9" s="244">
        <v>0</v>
      </c>
      <c r="W9" s="245">
        <v>0</v>
      </c>
      <c r="X9" s="243">
        <v>1</v>
      </c>
      <c r="Y9" s="244">
        <v>0</v>
      </c>
      <c r="Z9" s="245">
        <v>1</v>
      </c>
      <c r="AA9" s="241">
        <f t="shared" si="0"/>
        <v>21</v>
      </c>
      <c r="AB9" s="246">
        <f t="shared" si="0"/>
        <v>8</v>
      </c>
      <c r="AC9" s="245">
        <f t="shared" si="1"/>
        <v>29</v>
      </c>
    </row>
    <row r="10" spans="1:29" ht="12.75" customHeight="1" x14ac:dyDescent="0.2">
      <c r="A10" s="241" t="s">
        <v>19</v>
      </c>
      <c r="B10" s="242">
        <v>1076</v>
      </c>
      <c r="C10" s="243">
        <v>7</v>
      </c>
      <c r="D10" s="244">
        <v>0</v>
      </c>
      <c r="E10" s="245">
        <v>7</v>
      </c>
      <c r="F10" s="244">
        <v>0</v>
      </c>
      <c r="G10" s="244">
        <v>0</v>
      </c>
      <c r="H10" s="245">
        <v>0</v>
      </c>
      <c r="I10" s="243">
        <v>0</v>
      </c>
      <c r="J10" s="244">
        <v>0</v>
      </c>
      <c r="K10" s="245">
        <v>0</v>
      </c>
      <c r="L10" s="241">
        <v>1</v>
      </c>
      <c r="M10" s="246">
        <v>0</v>
      </c>
      <c r="N10" s="245">
        <v>1</v>
      </c>
      <c r="O10" s="243">
        <v>1</v>
      </c>
      <c r="P10" s="244">
        <v>0</v>
      </c>
      <c r="Q10" s="245">
        <v>1</v>
      </c>
      <c r="R10" s="241">
        <v>0</v>
      </c>
      <c r="S10" s="246">
        <v>0</v>
      </c>
      <c r="T10" s="245">
        <v>0</v>
      </c>
      <c r="U10" s="243">
        <v>0</v>
      </c>
      <c r="V10" s="244">
        <v>0</v>
      </c>
      <c r="W10" s="245">
        <v>0</v>
      </c>
      <c r="X10" s="243">
        <v>1</v>
      </c>
      <c r="Y10" s="244">
        <v>0</v>
      </c>
      <c r="Z10" s="245">
        <v>1</v>
      </c>
      <c r="AA10" s="241">
        <f t="shared" si="0"/>
        <v>10</v>
      </c>
      <c r="AB10" s="246">
        <f t="shared" si="0"/>
        <v>0</v>
      </c>
      <c r="AC10" s="245">
        <f t="shared" si="1"/>
        <v>10</v>
      </c>
    </row>
    <row r="11" spans="1:29" ht="12.75" hidden="1" customHeight="1" x14ac:dyDescent="0.2">
      <c r="A11" s="241" t="s">
        <v>20</v>
      </c>
      <c r="B11" s="242">
        <v>1077</v>
      </c>
      <c r="C11" s="243"/>
      <c r="D11" s="244"/>
      <c r="F11" s="244"/>
      <c r="G11" s="244"/>
      <c r="H11" s="245"/>
      <c r="I11" s="243"/>
      <c r="J11" s="244"/>
      <c r="M11" s="246"/>
      <c r="N11" s="245"/>
      <c r="O11" s="243"/>
      <c r="P11" s="244"/>
      <c r="R11" s="241"/>
      <c r="T11" s="245"/>
      <c r="U11" s="243"/>
      <c r="V11" s="244"/>
      <c r="W11" s="245"/>
      <c r="X11" s="243"/>
      <c r="Y11" s="244"/>
      <c r="AA11" s="241">
        <f t="shared" si="0"/>
        <v>0</v>
      </c>
      <c r="AB11" s="246">
        <f t="shared" si="0"/>
        <v>0</v>
      </c>
      <c r="AC11" s="245">
        <f t="shared" si="1"/>
        <v>0</v>
      </c>
    </row>
    <row r="12" spans="1:29" ht="12.75" customHeight="1" x14ac:dyDescent="0.2">
      <c r="A12" s="241" t="s">
        <v>21</v>
      </c>
      <c r="B12" s="242">
        <v>1080</v>
      </c>
      <c r="C12" s="243">
        <v>9</v>
      </c>
      <c r="D12" s="244">
        <v>2</v>
      </c>
      <c r="E12" s="245">
        <v>11</v>
      </c>
      <c r="F12" s="244">
        <v>0</v>
      </c>
      <c r="G12" s="244">
        <v>0</v>
      </c>
      <c r="H12" s="245">
        <v>0</v>
      </c>
      <c r="I12" s="243">
        <v>0</v>
      </c>
      <c r="J12" s="244">
        <v>0</v>
      </c>
      <c r="K12" s="245">
        <v>0</v>
      </c>
      <c r="L12" s="241">
        <v>1</v>
      </c>
      <c r="M12" s="246">
        <v>0</v>
      </c>
      <c r="N12" s="245">
        <v>1</v>
      </c>
      <c r="O12" s="243">
        <v>0</v>
      </c>
      <c r="P12" s="244">
        <v>0</v>
      </c>
      <c r="Q12" s="245">
        <v>0</v>
      </c>
      <c r="R12" s="241">
        <v>0</v>
      </c>
      <c r="S12" s="246">
        <v>0</v>
      </c>
      <c r="T12" s="245">
        <v>0</v>
      </c>
      <c r="U12" s="243">
        <v>0</v>
      </c>
      <c r="V12" s="244">
        <v>0</v>
      </c>
      <c r="W12" s="245">
        <v>0</v>
      </c>
      <c r="X12" s="243">
        <v>1</v>
      </c>
      <c r="Y12" s="244">
        <v>0</v>
      </c>
      <c r="Z12" s="245">
        <v>1</v>
      </c>
      <c r="AA12" s="241">
        <f t="shared" si="0"/>
        <v>11</v>
      </c>
      <c r="AB12" s="246">
        <f t="shared" si="0"/>
        <v>2</v>
      </c>
      <c r="AC12" s="245">
        <f t="shared" si="1"/>
        <v>13</v>
      </c>
    </row>
    <row r="13" spans="1:29" ht="12.75" customHeight="1" x14ac:dyDescent="0.2">
      <c r="A13" s="241" t="s">
        <v>22</v>
      </c>
      <c r="B13" s="242">
        <v>1081</v>
      </c>
      <c r="C13" s="243">
        <v>3</v>
      </c>
      <c r="D13" s="244">
        <v>0</v>
      </c>
      <c r="E13" s="245">
        <v>3</v>
      </c>
      <c r="F13" s="244">
        <v>1</v>
      </c>
      <c r="G13" s="244">
        <v>0</v>
      </c>
      <c r="H13" s="245">
        <v>1</v>
      </c>
      <c r="I13" s="243">
        <v>1</v>
      </c>
      <c r="J13" s="244">
        <v>0</v>
      </c>
      <c r="K13" s="245">
        <v>1</v>
      </c>
      <c r="L13" s="241">
        <v>0</v>
      </c>
      <c r="M13" s="246">
        <v>0</v>
      </c>
      <c r="N13" s="245">
        <v>0</v>
      </c>
      <c r="O13" s="243">
        <v>0</v>
      </c>
      <c r="P13" s="244">
        <v>0</v>
      </c>
      <c r="Q13" s="245">
        <v>0</v>
      </c>
      <c r="R13" s="241">
        <v>0</v>
      </c>
      <c r="S13" s="246">
        <v>0</v>
      </c>
      <c r="T13" s="245">
        <v>0</v>
      </c>
      <c r="U13" s="243">
        <v>0</v>
      </c>
      <c r="V13" s="244">
        <v>0</v>
      </c>
      <c r="W13" s="245">
        <v>0</v>
      </c>
      <c r="X13" s="243">
        <v>0</v>
      </c>
      <c r="Y13" s="244">
        <v>0</v>
      </c>
      <c r="Z13" s="245">
        <v>0</v>
      </c>
      <c r="AA13" s="241">
        <f t="shared" si="0"/>
        <v>5</v>
      </c>
      <c r="AB13" s="246">
        <f t="shared" si="0"/>
        <v>0</v>
      </c>
      <c r="AC13" s="245">
        <f t="shared" si="1"/>
        <v>5</v>
      </c>
    </row>
    <row r="14" spans="1:29" ht="12.75" hidden="1" customHeight="1" x14ac:dyDescent="0.2">
      <c r="A14" s="241" t="s">
        <v>238</v>
      </c>
      <c r="B14" s="242">
        <v>1082</v>
      </c>
      <c r="C14" s="243"/>
      <c r="D14" s="244"/>
      <c r="F14" s="244"/>
      <c r="G14" s="244"/>
      <c r="H14" s="245"/>
      <c r="I14" s="243"/>
      <c r="J14" s="244"/>
      <c r="M14" s="246"/>
      <c r="N14" s="245"/>
      <c r="O14" s="243"/>
      <c r="P14" s="244"/>
      <c r="R14" s="241"/>
      <c r="T14" s="245"/>
      <c r="U14" s="243"/>
      <c r="V14" s="244"/>
      <c r="W14" s="245"/>
      <c r="X14" s="243"/>
      <c r="Y14" s="244"/>
      <c r="AA14" s="241">
        <f t="shared" si="0"/>
        <v>0</v>
      </c>
      <c r="AB14" s="246">
        <f t="shared" si="0"/>
        <v>0</v>
      </c>
      <c r="AC14" s="245">
        <f t="shared" si="1"/>
        <v>0</v>
      </c>
    </row>
    <row r="15" spans="1:29" ht="12.75" customHeight="1" x14ac:dyDescent="0.2">
      <c r="A15" s="241" t="s">
        <v>23</v>
      </c>
      <c r="B15" s="242">
        <v>1085</v>
      </c>
      <c r="C15" s="243">
        <v>10</v>
      </c>
      <c r="D15" s="244">
        <v>3</v>
      </c>
      <c r="E15" s="245">
        <v>13</v>
      </c>
      <c r="F15" s="244">
        <v>1</v>
      </c>
      <c r="G15" s="244">
        <v>1</v>
      </c>
      <c r="H15" s="245">
        <v>2</v>
      </c>
      <c r="I15" s="243">
        <v>0</v>
      </c>
      <c r="J15" s="244">
        <v>0</v>
      </c>
      <c r="K15" s="245">
        <v>0</v>
      </c>
      <c r="L15" s="241">
        <v>0</v>
      </c>
      <c r="M15" s="246">
        <v>0</v>
      </c>
      <c r="N15" s="245">
        <v>0</v>
      </c>
      <c r="O15" s="243">
        <v>0</v>
      </c>
      <c r="P15" s="244">
        <v>1</v>
      </c>
      <c r="Q15" s="245">
        <v>1</v>
      </c>
      <c r="R15" s="241">
        <v>0</v>
      </c>
      <c r="S15" s="246">
        <v>0</v>
      </c>
      <c r="T15" s="245">
        <v>0</v>
      </c>
      <c r="U15" s="243">
        <v>0</v>
      </c>
      <c r="V15" s="244">
        <v>0</v>
      </c>
      <c r="W15" s="245">
        <v>0</v>
      </c>
      <c r="X15" s="243">
        <v>0</v>
      </c>
      <c r="Y15" s="244">
        <v>0</v>
      </c>
      <c r="Z15" s="245">
        <v>0</v>
      </c>
      <c r="AA15" s="241">
        <f t="shared" si="0"/>
        <v>11</v>
      </c>
      <c r="AB15" s="246">
        <f t="shared" si="0"/>
        <v>5</v>
      </c>
      <c r="AC15" s="245">
        <f t="shared" si="1"/>
        <v>16</v>
      </c>
    </row>
    <row r="16" spans="1:29" ht="12.75" customHeight="1" x14ac:dyDescent="0.2">
      <c r="A16" s="241" t="s">
        <v>24</v>
      </c>
      <c r="B16" s="242">
        <v>1086</v>
      </c>
      <c r="C16" s="243">
        <v>1</v>
      </c>
      <c r="D16" s="244">
        <v>0</v>
      </c>
      <c r="E16" s="245">
        <v>1</v>
      </c>
      <c r="F16" s="244">
        <v>0</v>
      </c>
      <c r="G16" s="244">
        <v>0</v>
      </c>
      <c r="H16" s="245">
        <v>0</v>
      </c>
      <c r="I16" s="243">
        <v>0</v>
      </c>
      <c r="J16" s="244">
        <v>0</v>
      </c>
      <c r="K16" s="245">
        <v>0</v>
      </c>
      <c r="L16" s="241">
        <v>0</v>
      </c>
      <c r="M16" s="246">
        <v>0</v>
      </c>
      <c r="N16" s="245">
        <v>0</v>
      </c>
      <c r="O16" s="243">
        <v>0</v>
      </c>
      <c r="P16" s="244">
        <v>0</v>
      </c>
      <c r="Q16" s="245">
        <v>0</v>
      </c>
      <c r="R16" s="241">
        <v>0</v>
      </c>
      <c r="S16" s="246">
        <v>0</v>
      </c>
      <c r="T16" s="245">
        <v>0</v>
      </c>
      <c r="U16" s="243">
        <v>0</v>
      </c>
      <c r="V16" s="244">
        <v>0</v>
      </c>
      <c r="W16" s="245">
        <v>0</v>
      </c>
      <c r="X16" s="243">
        <v>0</v>
      </c>
      <c r="Y16" s="244">
        <v>0</v>
      </c>
      <c r="Z16" s="245">
        <v>0</v>
      </c>
      <c r="AA16" s="241">
        <f t="shared" si="0"/>
        <v>1</v>
      </c>
      <c r="AB16" s="246">
        <f t="shared" si="0"/>
        <v>0</v>
      </c>
      <c r="AC16" s="245">
        <f t="shared" si="1"/>
        <v>1</v>
      </c>
    </row>
    <row r="17" spans="1:29" ht="12.75" customHeight="1" x14ac:dyDescent="0.2">
      <c r="A17" s="241" t="s">
        <v>25</v>
      </c>
      <c r="B17" s="242">
        <v>1087</v>
      </c>
      <c r="C17" s="243">
        <v>2</v>
      </c>
      <c r="D17" s="244">
        <v>0</v>
      </c>
      <c r="E17" s="245">
        <v>2</v>
      </c>
      <c r="F17" s="244">
        <v>0</v>
      </c>
      <c r="G17" s="244">
        <v>0</v>
      </c>
      <c r="H17" s="245">
        <v>0</v>
      </c>
      <c r="I17" s="243">
        <v>0</v>
      </c>
      <c r="J17" s="244">
        <v>0</v>
      </c>
      <c r="K17" s="245">
        <v>0</v>
      </c>
      <c r="L17" s="241">
        <v>0</v>
      </c>
      <c r="M17" s="246">
        <v>0</v>
      </c>
      <c r="N17" s="245">
        <v>0</v>
      </c>
      <c r="O17" s="243">
        <v>0</v>
      </c>
      <c r="P17" s="244">
        <v>0</v>
      </c>
      <c r="Q17" s="245">
        <v>0</v>
      </c>
      <c r="R17" s="241">
        <v>0</v>
      </c>
      <c r="S17" s="246">
        <v>0</v>
      </c>
      <c r="T17" s="245">
        <v>0</v>
      </c>
      <c r="U17" s="243">
        <v>0</v>
      </c>
      <c r="V17" s="244">
        <v>0</v>
      </c>
      <c r="W17" s="245">
        <v>0</v>
      </c>
      <c r="X17" s="243">
        <v>0</v>
      </c>
      <c r="Y17" s="244">
        <v>0</v>
      </c>
      <c r="Z17" s="245">
        <v>0</v>
      </c>
      <c r="AA17" s="241">
        <f t="shared" si="0"/>
        <v>2</v>
      </c>
      <c r="AB17" s="246">
        <f t="shared" si="0"/>
        <v>0</v>
      </c>
      <c r="AC17" s="245">
        <f t="shared" si="1"/>
        <v>2</v>
      </c>
    </row>
    <row r="18" spans="1:29" ht="12.75" customHeight="1" x14ac:dyDescent="0.2">
      <c r="A18" s="241" t="s">
        <v>26</v>
      </c>
      <c r="B18" s="242">
        <v>1090</v>
      </c>
      <c r="C18" s="243">
        <v>3</v>
      </c>
      <c r="D18" s="244">
        <v>1</v>
      </c>
      <c r="E18" s="245">
        <v>4</v>
      </c>
      <c r="F18" s="244">
        <v>0</v>
      </c>
      <c r="G18" s="244">
        <v>0</v>
      </c>
      <c r="H18" s="245">
        <v>0</v>
      </c>
      <c r="I18" s="243">
        <v>0</v>
      </c>
      <c r="J18" s="244">
        <v>0</v>
      </c>
      <c r="K18" s="245">
        <v>0</v>
      </c>
      <c r="L18" s="241">
        <v>2</v>
      </c>
      <c r="M18" s="246">
        <v>0</v>
      </c>
      <c r="N18" s="245">
        <v>2</v>
      </c>
      <c r="O18" s="243">
        <v>0</v>
      </c>
      <c r="P18" s="244">
        <v>0</v>
      </c>
      <c r="Q18" s="245">
        <v>0</v>
      </c>
      <c r="R18" s="241">
        <v>0</v>
      </c>
      <c r="S18" s="246">
        <v>0</v>
      </c>
      <c r="T18" s="245">
        <v>0</v>
      </c>
      <c r="U18" s="243">
        <v>2</v>
      </c>
      <c r="V18" s="244">
        <v>0</v>
      </c>
      <c r="W18" s="245">
        <v>2</v>
      </c>
      <c r="X18" s="243">
        <v>0</v>
      </c>
      <c r="Y18" s="244">
        <v>0</v>
      </c>
      <c r="Z18" s="245">
        <v>0</v>
      </c>
      <c r="AA18" s="241">
        <f t="shared" si="0"/>
        <v>7</v>
      </c>
      <c r="AB18" s="246">
        <f t="shared" si="0"/>
        <v>1</v>
      </c>
      <c r="AC18" s="245">
        <f t="shared" si="1"/>
        <v>8</v>
      </c>
    </row>
    <row r="19" spans="1:29" ht="12.75" customHeight="1" x14ac:dyDescent="0.2">
      <c r="A19" s="246" t="s">
        <v>27</v>
      </c>
      <c r="B19" s="242">
        <v>1091</v>
      </c>
      <c r="C19" s="243">
        <v>1</v>
      </c>
      <c r="D19" s="244">
        <v>0</v>
      </c>
      <c r="E19" s="245">
        <v>1</v>
      </c>
      <c r="F19" s="244">
        <v>0</v>
      </c>
      <c r="G19" s="244">
        <v>0</v>
      </c>
      <c r="H19" s="245">
        <v>0</v>
      </c>
      <c r="I19" s="243">
        <v>0</v>
      </c>
      <c r="J19" s="244">
        <v>1</v>
      </c>
      <c r="K19" s="245">
        <v>1</v>
      </c>
      <c r="L19" s="241">
        <v>0</v>
      </c>
      <c r="M19" s="246">
        <v>0</v>
      </c>
      <c r="N19" s="245">
        <v>0</v>
      </c>
      <c r="O19" s="243">
        <v>0</v>
      </c>
      <c r="P19" s="244">
        <v>0</v>
      </c>
      <c r="Q19" s="245">
        <v>0</v>
      </c>
      <c r="R19" s="241">
        <v>0</v>
      </c>
      <c r="S19" s="246">
        <v>0</v>
      </c>
      <c r="T19" s="245">
        <v>0</v>
      </c>
      <c r="U19" s="243">
        <v>0</v>
      </c>
      <c r="V19" s="244">
        <v>0</v>
      </c>
      <c r="W19" s="245">
        <v>0</v>
      </c>
      <c r="X19" s="243">
        <v>0</v>
      </c>
      <c r="Y19" s="244">
        <v>0</v>
      </c>
      <c r="Z19" s="245">
        <v>0</v>
      </c>
      <c r="AA19" s="241">
        <f t="shared" si="0"/>
        <v>1</v>
      </c>
      <c r="AB19" s="246">
        <f t="shared" si="0"/>
        <v>1</v>
      </c>
      <c r="AC19" s="245">
        <f t="shared" si="1"/>
        <v>2</v>
      </c>
    </row>
    <row r="20" spans="1:29" ht="12.75" hidden="1" customHeight="1" x14ac:dyDescent="0.2">
      <c r="A20" s="246" t="s">
        <v>28</v>
      </c>
      <c r="B20" s="242">
        <v>1092</v>
      </c>
      <c r="C20" s="243"/>
      <c r="D20" s="244"/>
      <c r="F20" s="244"/>
      <c r="G20" s="244"/>
      <c r="H20" s="245"/>
      <c r="I20" s="243"/>
      <c r="J20" s="244"/>
      <c r="M20" s="246"/>
      <c r="N20" s="245"/>
      <c r="O20" s="243"/>
      <c r="P20" s="244"/>
      <c r="R20" s="241"/>
      <c r="T20" s="245"/>
      <c r="U20" s="243"/>
      <c r="V20" s="244"/>
      <c r="W20" s="245"/>
      <c r="X20" s="243"/>
      <c r="Y20" s="244"/>
      <c r="AA20" s="241">
        <f t="shared" si="0"/>
        <v>0</v>
      </c>
      <c r="AB20" s="246">
        <f t="shared" si="0"/>
        <v>0</v>
      </c>
      <c r="AC20" s="245">
        <f t="shared" si="1"/>
        <v>0</v>
      </c>
    </row>
    <row r="21" spans="1:29" ht="12.75" customHeight="1" x14ac:dyDescent="0.2">
      <c r="A21" s="246" t="s">
        <v>265</v>
      </c>
      <c r="B21" s="242">
        <v>1093</v>
      </c>
      <c r="C21" s="243">
        <v>0</v>
      </c>
      <c r="D21" s="244">
        <v>1</v>
      </c>
      <c r="E21" s="245">
        <v>1</v>
      </c>
      <c r="F21" s="244">
        <v>0</v>
      </c>
      <c r="G21" s="244">
        <v>0</v>
      </c>
      <c r="H21" s="245">
        <v>0</v>
      </c>
      <c r="I21" s="243">
        <v>0</v>
      </c>
      <c r="J21" s="244">
        <v>0</v>
      </c>
      <c r="K21" s="245">
        <v>0</v>
      </c>
      <c r="L21" s="241">
        <v>0</v>
      </c>
      <c r="M21" s="246">
        <v>0</v>
      </c>
      <c r="N21" s="245">
        <v>0</v>
      </c>
      <c r="O21" s="243">
        <v>0</v>
      </c>
      <c r="P21" s="244">
        <v>0</v>
      </c>
      <c r="Q21" s="245">
        <v>0</v>
      </c>
      <c r="R21" s="241">
        <v>0</v>
      </c>
      <c r="S21" s="246">
        <v>0</v>
      </c>
      <c r="T21" s="245">
        <v>0</v>
      </c>
      <c r="U21" s="243">
        <v>1</v>
      </c>
      <c r="V21" s="244">
        <v>0</v>
      </c>
      <c r="W21" s="245">
        <v>1</v>
      </c>
      <c r="X21" s="243">
        <v>0</v>
      </c>
      <c r="Y21" s="244">
        <v>0</v>
      </c>
      <c r="Z21" s="245">
        <v>0</v>
      </c>
      <c r="AA21" s="241">
        <f t="shared" si="0"/>
        <v>1</v>
      </c>
      <c r="AB21" s="246">
        <f t="shared" si="0"/>
        <v>1</v>
      </c>
      <c r="AC21" s="245">
        <f t="shared" si="1"/>
        <v>2</v>
      </c>
    </row>
    <row r="22" spans="1:29" ht="12.75" customHeight="1" x14ac:dyDescent="0.2">
      <c r="A22" s="246" t="s">
        <v>239</v>
      </c>
      <c r="B22" s="242">
        <v>1095</v>
      </c>
      <c r="C22" s="243">
        <v>0</v>
      </c>
      <c r="D22" s="244">
        <v>1</v>
      </c>
      <c r="E22" s="245">
        <v>1</v>
      </c>
      <c r="F22" s="244">
        <v>0</v>
      </c>
      <c r="G22" s="244">
        <v>0</v>
      </c>
      <c r="H22" s="245">
        <v>0</v>
      </c>
      <c r="I22" s="243">
        <v>0</v>
      </c>
      <c r="J22" s="244">
        <v>0</v>
      </c>
      <c r="K22" s="245">
        <v>0</v>
      </c>
      <c r="L22" s="241">
        <v>1</v>
      </c>
      <c r="M22" s="246">
        <v>0</v>
      </c>
      <c r="N22" s="245">
        <v>1</v>
      </c>
      <c r="O22" s="243">
        <v>0</v>
      </c>
      <c r="P22" s="244">
        <v>0</v>
      </c>
      <c r="Q22" s="245">
        <v>0</v>
      </c>
      <c r="R22" s="241">
        <v>0</v>
      </c>
      <c r="S22" s="246">
        <v>0</v>
      </c>
      <c r="T22" s="245">
        <v>0</v>
      </c>
      <c r="U22" s="243">
        <v>1</v>
      </c>
      <c r="V22" s="244">
        <v>0</v>
      </c>
      <c r="W22" s="245">
        <v>1</v>
      </c>
      <c r="X22" s="243">
        <v>0</v>
      </c>
      <c r="Y22" s="244">
        <v>0</v>
      </c>
      <c r="Z22" s="245">
        <v>0</v>
      </c>
      <c r="AA22" s="241">
        <f t="shared" si="0"/>
        <v>2</v>
      </c>
      <c r="AB22" s="246">
        <f t="shared" si="0"/>
        <v>1</v>
      </c>
      <c r="AC22" s="245">
        <f t="shared" si="1"/>
        <v>3</v>
      </c>
    </row>
    <row r="23" spans="1:29" ht="12.75" customHeight="1" thickBot="1" x14ac:dyDescent="0.25">
      <c r="A23" s="246" t="s">
        <v>240</v>
      </c>
      <c r="B23" s="242">
        <v>1096</v>
      </c>
      <c r="C23" s="243">
        <v>96</v>
      </c>
      <c r="D23" s="244">
        <v>53</v>
      </c>
      <c r="E23" s="245">
        <v>149</v>
      </c>
      <c r="F23" s="244">
        <v>10</v>
      </c>
      <c r="G23" s="244">
        <v>13</v>
      </c>
      <c r="H23" s="245">
        <v>23</v>
      </c>
      <c r="I23" s="243">
        <v>0</v>
      </c>
      <c r="J23" s="244">
        <v>0</v>
      </c>
      <c r="K23" s="245">
        <v>0</v>
      </c>
      <c r="L23" s="241">
        <v>9</v>
      </c>
      <c r="M23" s="246">
        <v>5</v>
      </c>
      <c r="N23" s="245">
        <v>14</v>
      </c>
      <c r="O23" s="243">
        <v>7</v>
      </c>
      <c r="P23" s="244">
        <v>2</v>
      </c>
      <c r="Q23" s="245">
        <v>9</v>
      </c>
      <c r="R23" s="241">
        <v>1</v>
      </c>
      <c r="S23" s="246">
        <v>0</v>
      </c>
      <c r="T23" s="245">
        <v>1</v>
      </c>
      <c r="U23" s="248">
        <v>2</v>
      </c>
      <c r="V23" s="244">
        <v>1</v>
      </c>
      <c r="W23" s="245">
        <v>3</v>
      </c>
      <c r="X23" s="243">
        <v>6</v>
      </c>
      <c r="Y23" s="244">
        <v>1</v>
      </c>
      <c r="Z23" s="245">
        <v>7</v>
      </c>
      <c r="AA23" s="241">
        <f t="shared" si="0"/>
        <v>131</v>
      </c>
      <c r="AB23" s="246">
        <f t="shared" si="0"/>
        <v>75</v>
      </c>
      <c r="AC23" s="245">
        <f t="shared" si="1"/>
        <v>206</v>
      </c>
    </row>
    <row r="24" spans="1:29" ht="12.75" customHeight="1" thickBot="1" x14ac:dyDescent="0.25">
      <c r="A24" s="233" t="s">
        <v>29</v>
      </c>
      <c r="B24" s="234"/>
      <c r="C24" s="249">
        <f>SUM(C5:C23)</f>
        <v>170</v>
      </c>
      <c r="D24" s="233">
        <f t="shared" ref="D24:L24" si="2">SUM(D5:D23)</f>
        <v>66</v>
      </c>
      <c r="E24" s="237">
        <f t="shared" ref="E24:E67" si="3">SUM(C24:D24)</f>
        <v>236</v>
      </c>
      <c r="F24" s="233">
        <f>SUM(F5:F23)</f>
        <v>16</v>
      </c>
      <c r="G24" s="233">
        <f t="shared" si="2"/>
        <v>18</v>
      </c>
      <c r="H24" s="233">
        <f>SUM(H5:H23)</f>
        <v>34</v>
      </c>
      <c r="I24" s="249">
        <f t="shared" si="2"/>
        <v>2</v>
      </c>
      <c r="J24" s="233">
        <f t="shared" si="2"/>
        <v>1</v>
      </c>
      <c r="K24" s="237">
        <f>SUM(K5:K23)</f>
        <v>3</v>
      </c>
      <c r="L24" s="249">
        <f t="shared" si="2"/>
        <v>17</v>
      </c>
      <c r="M24" s="233">
        <f>SUM(M5:M23)</f>
        <v>6</v>
      </c>
      <c r="N24" s="233">
        <f>SUM(N5:N23)</f>
        <v>23</v>
      </c>
      <c r="O24" s="249">
        <f t="shared" ref="O24:Y24" si="4">SUM(O5:O23)</f>
        <v>9</v>
      </c>
      <c r="P24" s="233">
        <f t="shared" si="4"/>
        <v>3</v>
      </c>
      <c r="Q24" s="233">
        <f>SUM(Q5:Q23)</f>
        <v>12</v>
      </c>
      <c r="R24" s="249">
        <f t="shared" si="4"/>
        <v>1</v>
      </c>
      <c r="S24" s="233">
        <f t="shared" si="4"/>
        <v>0</v>
      </c>
      <c r="T24" s="233">
        <f>SUM(T5:T23)</f>
        <v>1</v>
      </c>
      <c r="U24" s="233">
        <f t="shared" si="4"/>
        <v>6</v>
      </c>
      <c r="V24" s="233">
        <f t="shared" si="4"/>
        <v>1</v>
      </c>
      <c r="W24" s="233">
        <f>SUM(W5:W23)</f>
        <v>7</v>
      </c>
      <c r="X24" s="249">
        <f t="shared" si="4"/>
        <v>10</v>
      </c>
      <c r="Y24" s="233">
        <f t="shared" si="4"/>
        <v>2</v>
      </c>
      <c r="Z24" s="233">
        <f>SUM(Z5:Z23)</f>
        <v>12</v>
      </c>
      <c r="AA24" s="249">
        <f>SUM(AA5:AA23)</f>
        <v>231</v>
      </c>
      <c r="AB24" s="250">
        <f t="shared" ref="AB24:AC24" si="5">SUM(AB5:AB23)</f>
        <v>97</v>
      </c>
      <c r="AC24" s="237">
        <f t="shared" si="5"/>
        <v>328</v>
      </c>
    </row>
    <row r="25" spans="1:29" x14ac:dyDescent="0.2">
      <c r="H25" s="245" t="str">
        <f>IF(F25+G25=0," ",F25+G25)</f>
        <v xml:space="preserve"> </v>
      </c>
      <c r="K25" s="245" t="str">
        <f>IF(I25+J25=0," ",I25+J25)</f>
        <v xml:space="preserve"> </v>
      </c>
      <c r="N25" s="274" t="str">
        <f>IF(L25+M25=0," ",L25+M25)</f>
        <v xml:space="preserve"> </v>
      </c>
      <c r="Q25" s="256" t="str">
        <f>IF(O25+P25=0," ",O25+P25)</f>
        <v xml:space="preserve"> </v>
      </c>
      <c r="R25" s="364"/>
      <c r="S25" s="265"/>
      <c r="T25" s="365"/>
      <c r="W25" s="274" t="str">
        <f>IF(U25+V25=0," ",U25+V25)</f>
        <v xml:space="preserve"> </v>
      </c>
      <c r="Z25" s="245" t="str">
        <f>IF(X25+Y25=0," ",X25+Y25)</f>
        <v xml:space="preserve"> </v>
      </c>
      <c r="AA25" s="241"/>
      <c r="AB25" s="267"/>
    </row>
    <row r="26" spans="1:29" x14ac:dyDescent="0.2">
      <c r="A26" s="251" t="s">
        <v>30</v>
      </c>
      <c r="B26" s="252">
        <v>1105</v>
      </c>
      <c r="C26" s="243">
        <v>302</v>
      </c>
      <c r="D26" s="244">
        <v>191</v>
      </c>
      <c r="E26" s="245">
        <v>493</v>
      </c>
      <c r="F26" s="253">
        <v>33</v>
      </c>
      <c r="G26" s="253">
        <v>13</v>
      </c>
      <c r="H26" s="245">
        <v>46</v>
      </c>
      <c r="I26" s="243">
        <v>7</v>
      </c>
      <c r="J26" s="244">
        <v>4</v>
      </c>
      <c r="K26" s="245">
        <v>11</v>
      </c>
      <c r="L26" s="241">
        <v>30</v>
      </c>
      <c r="M26" s="251">
        <v>22</v>
      </c>
      <c r="N26" s="245">
        <v>52</v>
      </c>
      <c r="O26" s="243">
        <v>18</v>
      </c>
      <c r="P26" s="244">
        <v>12</v>
      </c>
      <c r="Q26" s="245">
        <v>30</v>
      </c>
      <c r="R26" s="241">
        <v>1</v>
      </c>
      <c r="S26" s="246">
        <v>0</v>
      </c>
      <c r="T26" s="245">
        <v>1</v>
      </c>
      <c r="U26" s="253">
        <v>6</v>
      </c>
      <c r="V26" s="253">
        <v>5</v>
      </c>
      <c r="W26" s="245">
        <v>11</v>
      </c>
      <c r="X26" s="243">
        <v>12</v>
      </c>
      <c r="Y26" s="244">
        <v>5</v>
      </c>
      <c r="Z26" s="245">
        <v>17</v>
      </c>
      <c r="AA26" s="241">
        <f t="shared" ref="AA26:AB34" si="6">C26+F26+I26+L26+O26+R26+U26+X26</f>
        <v>409</v>
      </c>
      <c r="AB26" s="246">
        <f t="shared" si="6"/>
        <v>252</v>
      </c>
      <c r="AC26" s="245">
        <f t="shared" ref="AC26:AC34" si="7">SUM(AA26:AB26)</f>
        <v>661</v>
      </c>
    </row>
    <row r="27" spans="1:29" x14ac:dyDescent="0.2">
      <c r="A27" s="251" t="s">
        <v>241</v>
      </c>
      <c r="B27" s="252">
        <v>1108</v>
      </c>
      <c r="C27" s="243">
        <v>43</v>
      </c>
      <c r="D27" s="244">
        <v>34</v>
      </c>
      <c r="E27" s="245">
        <v>77</v>
      </c>
      <c r="F27" s="253">
        <v>3</v>
      </c>
      <c r="G27" s="253">
        <v>1</v>
      </c>
      <c r="H27" s="245">
        <v>4</v>
      </c>
      <c r="I27" s="243">
        <v>2</v>
      </c>
      <c r="J27" s="244">
        <v>1</v>
      </c>
      <c r="K27" s="245">
        <v>3</v>
      </c>
      <c r="L27" s="241">
        <v>6</v>
      </c>
      <c r="M27" s="251">
        <v>7</v>
      </c>
      <c r="N27" s="245">
        <v>13</v>
      </c>
      <c r="O27" s="243">
        <v>2</v>
      </c>
      <c r="P27" s="244">
        <v>1</v>
      </c>
      <c r="Q27" s="245">
        <v>3</v>
      </c>
      <c r="R27" s="241">
        <v>0</v>
      </c>
      <c r="S27" s="246">
        <v>0</v>
      </c>
      <c r="T27" s="245">
        <v>0</v>
      </c>
      <c r="U27" s="253">
        <v>0</v>
      </c>
      <c r="V27" s="253">
        <v>0</v>
      </c>
      <c r="W27" s="245">
        <v>0</v>
      </c>
      <c r="X27" s="243">
        <v>3</v>
      </c>
      <c r="Y27" s="244">
        <v>2</v>
      </c>
      <c r="Z27" s="245">
        <v>5</v>
      </c>
      <c r="AA27" s="241">
        <f t="shared" si="6"/>
        <v>59</v>
      </c>
      <c r="AB27" s="246">
        <f t="shared" si="6"/>
        <v>46</v>
      </c>
      <c r="AC27" s="245">
        <f t="shared" si="7"/>
        <v>105</v>
      </c>
    </row>
    <row r="28" spans="1:29" x14ac:dyDescent="0.2">
      <c r="A28" s="251" t="s">
        <v>266</v>
      </c>
      <c r="B28" s="252">
        <v>1109</v>
      </c>
      <c r="C28" s="243">
        <v>29</v>
      </c>
      <c r="D28" s="244">
        <v>34</v>
      </c>
      <c r="E28" s="245">
        <v>63</v>
      </c>
      <c r="F28" s="253">
        <v>0</v>
      </c>
      <c r="G28" s="253">
        <v>0</v>
      </c>
      <c r="H28" s="245">
        <v>0</v>
      </c>
      <c r="I28" s="243">
        <v>1</v>
      </c>
      <c r="J28" s="244">
        <v>0</v>
      </c>
      <c r="K28" s="245">
        <v>1</v>
      </c>
      <c r="L28" s="241">
        <v>4</v>
      </c>
      <c r="M28" s="251">
        <v>3</v>
      </c>
      <c r="N28" s="245">
        <v>7</v>
      </c>
      <c r="O28" s="243">
        <v>2</v>
      </c>
      <c r="P28" s="244">
        <v>0</v>
      </c>
      <c r="Q28" s="245">
        <v>2</v>
      </c>
      <c r="R28" s="241">
        <v>0</v>
      </c>
      <c r="S28" s="246">
        <v>0</v>
      </c>
      <c r="T28" s="245">
        <v>0</v>
      </c>
      <c r="U28" s="253">
        <v>3</v>
      </c>
      <c r="V28" s="253">
        <v>0</v>
      </c>
      <c r="W28" s="245">
        <v>3</v>
      </c>
      <c r="X28" s="243">
        <v>3</v>
      </c>
      <c r="Y28" s="244">
        <v>1</v>
      </c>
      <c r="Z28" s="245">
        <v>4</v>
      </c>
      <c r="AA28" s="241">
        <f t="shared" si="6"/>
        <v>42</v>
      </c>
      <c r="AB28" s="246">
        <f t="shared" si="6"/>
        <v>38</v>
      </c>
      <c r="AC28" s="245">
        <f t="shared" si="7"/>
        <v>80</v>
      </c>
    </row>
    <row r="29" spans="1:29" x14ac:dyDescent="0.2">
      <c r="A29" s="251" t="s">
        <v>372</v>
      </c>
      <c r="B29" s="252">
        <v>1111</v>
      </c>
      <c r="C29" s="243">
        <v>2</v>
      </c>
      <c r="D29" s="244">
        <v>0</v>
      </c>
      <c r="E29" s="245">
        <v>2</v>
      </c>
      <c r="F29" s="253">
        <v>0</v>
      </c>
      <c r="G29" s="253">
        <v>0</v>
      </c>
      <c r="H29" s="245">
        <v>0</v>
      </c>
      <c r="I29" s="243">
        <v>0</v>
      </c>
      <c r="J29" s="244">
        <v>0</v>
      </c>
      <c r="K29" s="245">
        <v>0</v>
      </c>
      <c r="L29" s="241">
        <v>0</v>
      </c>
      <c r="M29" s="251">
        <v>0</v>
      </c>
      <c r="N29" s="245">
        <v>0</v>
      </c>
      <c r="O29" s="243">
        <v>0</v>
      </c>
      <c r="P29" s="244">
        <v>0</v>
      </c>
      <c r="Q29" s="245">
        <v>0</v>
      </c>
      <c r="R29" s="241">
        <v>0</v>
      </c>
      <c r="S29" s="246">
        <v>0</v>
      </c>
      <c r="T29" s="245">
        <v>0</v>
      </c>
      <c r="U29" s="253">
        <v>0</v>
      </c>
      <c r="V29" s="253">
        <v>0</v>
      </c>
      <c r="W29" s="245">
        <v>0</v>
      </c>
      <c r="X29" s="243">
        <v>1</v>
      </c>
      <c r="Y29" s="244">
        <v>0</v>
      </c>
      <c r="Z29" s="245">
        <v>1</v>
      </c>
      <c r="AA29" s="241">
        <f t="shared" ref="AA29" si="8">C29+F29+I29+L29+O29+R29+U29+X29</f>
        <v>3</v>
      </c>
      <c r="AB29" s="246">
        <f t="shared" ref="AB29" si="9">D29+G29+J29+M29+P29+S29+V29+Y29</f>
        <v>0</v>
      </c>
      <c r="AC29" s="245">
        <f t="shared" ref="AC29" si="10">SUM(AA29:AB29)</f>
        <v>3</v>
      </c>
    </row>
    <row r="30" spans="1:29" ht="25.5" x14ac:dyDescent="0.2">
      <c r="A30" s="254" t="s">
        <v>31</v>
      </c>
      <c r="B30" s="252">
        <v>1120</v>
      </c>
      <c r="C30" s="243">
        <v>1</v>
      </c>
      <c r="D30" s="244">
        <v>1</v>
      </c>
      <c r="E30" s="245">
        <v>2</v>
      </c>
      <c r="F30" s="253">
        <v>0</v>
      </c>
      <c r="G30" s="253">
        <v>0</v>
      </c>
      <c r="H30" s="245">
        <v>0</v>
      </c>
      <c r="I30" s="243">
        <v>0</v>
      </c>
      <c r="J30" s="244">
        <v>0</v>
      </c>
      <c r="K30" s="245">
        <v>0</v>
      </c>
      <c r="L30" s="241">
        <v>0</v>
      </c>
      <c r="M30" s="251">
        <v>1</v>
      </c>
      <c r="N30" s="245">
        <v>1</v>
      </c>
      <c r="O30" s="243">
        <v>0</v>
      </c>
      <c r="P30" s="244">
        <v>0</v>
      </c>
      <c r="Q30" s="245">
        <v>0</v>
      </c>
      <c r="R30" s="241">
        <v>0</v>
      </c>
      <c r="S30" s="246">
        <v>0</v>
      </c>
      <c r="T30" s="245">
        <v>0</v>
      </c>
      <c r="U30" s="253">
        <v>0</v>
      </c>
      <c r="V30" s="253">
        <v>0</v>
      </c>
      <c r="W30" s="245">
        <v>0</v>
      </c>
      <c r="X30" s="243">
        <v>0</v>
      </c>
      <c r="Y30" s="244">
        <v>0</v>
      </c>
      <c r="Z30" s="245">
        <v>0</v>
      </c>
      <c r="AA30" s="241">
        <f t="shared" si="6"/>
        <v>1</v>
      </c>
      <c r="AB30" s="246">
        <f t="shared" si="6"/>
        <v>2</v>
      </c>
      <c r="AC30" s="245">
        <f t="shared" si="7"/>
        <v>3</v>
      </c>
    </row>
    <row r="31" spans="1:29" ht="13.5" customHeight="1" x14ac:dyDescent="0.2">
      <c r="A31" s="254" t="s">
        <v>32</v>
      </c>
      <c r="B31" s="255">
        <v>1125</v>
      </c>
      <c r="C31" s="243">
        <v>7</v>
      </c>
      <c r="D31" s="244">
        <v>2</v>
      </c>
      <c r="E31" s="245">
        <v>9</v>
      </c>
      <c r="F31" s="253">
        <v>1</v>
      </c>
      <c r="G31" s="253">
        <v>0</v>
      </c>
      <c r="H31" s="245">
        <v>1</v>
      </c>
      <c r="I31" s="243">
        <v>0</v>
      </c>
      <c r="J31" s="244">
        <v>0</v>
      </c>
      <c r="K31" s="245">
        <v>0</v>
      </c>
      <c r="L31" s="241">
        <v>0</v>
      </c>
      <c r="M31" s="251">
        <v>1</v>
      </c>
      <c r="N31" s="245">
        <v>1</v>
      </c>
      <c r="O31" s="243">
        <v>1</v>
      </c>
      <c r="P31" s="244">
        <v>0</v>
      </c>
      <c r="Q31" s="245">
        <v>1</v>
      </c>
      <c r="R31" s="241">
        <v>0</v>
      </c>
      <c r="S31" s="246">
        <v>0</v>
      </c>
      <c r="T31" s="245">
        <v>0</v>
      </c>
      <c r="U31" s="253">
        <v>0</v>
      </c>
      <c r="V31" s="253">
        <v>0</v>
      </c>
      <c r="W31" s="245">
        <v>0</v>
      </c>
      <c r="X31" s="243">
        <v>0</v>
      </c>
      <c r="Y31" s="244">
        <v>0</v>
      </c>
      <c r="Z31" s="245">
        <v>0</v>
      </c>
      <c r="AA31" s="241">
        <f t="shared" si="6"/>
        <v>9</v>
      </c>
      <c r="AB31" s="246">
        <f t="shared" si="6"/>
        <v>3</v>
      </c>
      <c r="AC31" s="245">
        <f t="shared" si="7"/>
        <v>12</v>
      </c>
    </row>
    <row r="32" spans="1:29" ht="13.5" customHeight="1" x14ac:dyDescent="0.2">
      <c r="A32" s="254" t="s">
        <v>33</v>
      </c>
      <c r="B32" s="255">
        <v>1130</v>
      </c>
      <c r="C32" s="243">
        <v>2</v>
      </c>
      <c r="D32" s="244">
        <v>3</v>
      </c>
      <c r="E32" s="245">
        <v>5</v>
      </c>
      <c r="F32" s="253">
        <v>0</v>
      </c>
      <c r="G32" s="253">
        <v>0</v>
      </c>
      <c r="H32" s="245">
        <v>0</v>
      </c>
      <c r="I32" s="243">
        <v>0</v>
      </c>
      <c r="J32" s="244">
        <v>0</v>
      </c>
      <c r="K32" s="245">
        <v>0</v>
      </c>
      <c r="L32" s="241">
        <v>0</v>
      </c>
      <c r="M32" s="251">
        <v>0</v>
      </c>
      <c r="N32" s="245">
        <v>0</v>
      </c>
      <c r="O32" s="243">
        <v>0</v>
      </c>
      <c r="P32" s="244">
        <v>0</v>
      </c>
      <c r="Q32" s="245">
        <v>0</v>
      </c>
      <c r="R32" s="241">
        <v>0</v>
      </c>
      <c r="S32" s="246">
        <v>0</v>
      </c>
      <c r="T32" s="245">
        <v>0</v>
      </c>
      <c r="U32" s="253">
        <v>0</v>
      </c>
      <c r="V32" s="253">
        <v>0</v>
      </c>
      <c r="W32" s="245">
        <v>0</v>
      </c>
      <c r="X32" s="243">
        <v>0</v>
      </c>
      <c r="Y32" s="244">
        <v>0</v>
      </c>
      <c r="Z32" s="245">
        <v>0</v>
      </c>
      <c r="AA32" s="241">
        <f t="shared" si="6"/>
        <v>2</v>
      </c>
      <c r="AB32" s="246">
        <f t="shared" si="6"/>
        <v>3</v>
      </c>
      <c r="AC32" s="245">
        <f t="shared" si="7"/>
        <v>5</v>
      </c>
    </row>
    <row r="33" spans="1:29" ht="14.25" customHeight="1" x14ac:dyDescent="0.2">
      <c r="A33" s="251" t="s">
        <v>34</v>
      </c>
      <c r="B33" s="252">
        <v>1140</v>
      </c>
      <c r="C33" s="243">
        <v>10</v>
      </c>
      <c r="D33" s="244">
        <v>3</v>
      </c>
      <c r="E33" s="245">
        <v>13</v>
      </c>
      <c r="F33" s="253">
        <v>0</v>
      </c>
      <c r="G33" s="253">
        <v>0</v>
      </c>
      <c r="H33" s="245">
        <v>0</v>
      </c>
      <c r="I33" s="243">
        <v>0</v>
      </c>
      <c r="J33" s="244">
        <v>0</v>
      </c>
      <c r="K33" s="245">
        <v>0</v>
      </c>
      <c r="L33" s="241">
        <v>1</v>
      </c>
      <c r="M33" s="251">
        <v>0</v>
      </c>
      <c r="N33" s="245">
        <v>1</v>
      </c>
      <c r="O33" s="243">
        <v>0</v>
      </c>
      <c r="P33" s="244">
        <v>1</v>
      </c>
      <c r="Q33" s="245">
        <v>1</v>
      </c>
      <c r="R33" s="241">
        <v>0</v>
      </c>
      <c r="S33" s="246">
        <v>0</v>
      </c>
      <c r="T33" s="245">
        <v>0</v>
      </c>
      <c r="U33" s="253">
        <v>0</v>
      </c>
      <c r="V33" s="253">
        <v>0</v>
      </c>
      <c r="W33" s="245">
        <v>0</v>
      </c>
      <c r="X33" s="243">
        <v>0</v>
      </c>
      <c r="Y33" s="244">
        <v>0</v>
      </c>
      <c r="Z33" s="245">
        <v>0</v>
      </c>
      <c r="AA33" s="241">
        <f t="shared" si="6"/>
        <v>11</v>
      </c>
      <c r="AB33" s="246">
        <f t="shared" si="6"/>
        <v>4</v>
      </c>
      <c r="AC33" s="245">
        <f t="shared" si="7"/>
        <v>15</v>
      </c>
    </row>
    <row r="34" spans="1:29" ht="14.25" customHeight="1" thickBot="1" x14ac:dyDescent="0.25">
      <c r="A34" s="251" t="s">
        <v>267</v>
      </c>
      <c r="B34" s="252">
        <v>1141</v>
      </c>
      <c r="C34" s="243">
        <v>1</v>
      </c>
      <c r="D34" s="244">
        <v>0</v>
      </c>
      <c r="E34" s="245">
        <v>1</v>
      </c>
      <c r="F34" s="253">
        <v>0</v>
      </c>
      <c r="G34" s="253">
        <v>0</v>
      </c>
      <c r="H34" s="256">
        <v>0</v>
      </c>
      <c r="I34" s="243">
        <v>0</v>
      </c>
      <c r="J34" s="244">
        <v>0</v>
      </c>
      <c r="K34" s="245">
        <v>0</v>
      </c>
      <c r="L34" s="241">
        <v>0</v>
      </c>
      <c r="M34" s="251">
        <v>0</v>
      </c>
      <c r="N34" s="256">
        <v>0</v>
      </c>
      <c r="O34" s="243">
        <v>0</v>
      </c>
      <c r="P34" s="244">
        <v>0</v>
      </c>
      <c r="Q34" s="256">
        <v>0</v>
      </c>
      <c r="R34" s="241">
        <v>0</v>
      </c>
      <c r="S34" s="246">
        <v>0</v>
      </c>
      <c r="T34" s="245">
        <v>0</v>
      </c>
      <c r="U34" s="253">
        <v>0</v>
      </c>
      <c r="V34" s="253">
        <v>0</v>
      </c>
      <c r="W34" s="256">
        <v>0</v>
      </c>
      <c r="X34" s="243">
        <v>0</v>
      </c>
      <c r="Y34" s="244">
        <v>0</v>
      </c>
      <c r="Z34" s="245">
        <v>0</v>
      </c>
      <c r="AA34" s="241">
        <f t="shared" si="6"/>
        <v>1</v>
      </c>
      <c r="AB34" s="246">
        <f t="shared" si="6"/>
        <v>0</v>
      </c>
      <c r="AC34" s="245">
        <f t="shared" si="7"/>
        <v>1</v>
      </c>
    </row>
    <row r="35" spans="1:29" ht="13.5" thickBot="1" x14ac:dyDescent="0.25">
      <c r="A35" s="249" t="s">
        <v>35</v>
      </c>
      <c r="B35" s="234"/>
      <c r="C35" s="249">
        <f>SUM(C26:C34)</f>
        <v>397</v>
      </c>
      <c r="D35" s="233">
        <f>SUM(D26:D34)</f>
        <v>268</v>
      </c>
      <c r="E35" s="237">
        <f t="shared" si="3"/>
        <v>665</v>
      </c>
      <c r="F35" s="233">
        <f>SUM(F26:F34)</f>
        <v>37</v>
      </c>
      <c r="G35" s="233">
        <f>SUM(G26:G34)</f>
        <v>14</v>
      </c>
      <c r="H35" s="233">
        <f t="shared" ref="H35:Z35" si="11">SUM(H26:H33)</f>
        <v>51</v>
      </c>
      <c r="I35" s="249">
        <f>SUM(I26:I34)</f>
        <v>10</v>
      </c>
      <c r="J35" s="233">
        <f>SUM(J26:J34)</f>
        <v>5</v>
      </c>
      <c r="K35" s="237">
        <f t="shared" si="11"/>
        <v>15</v>
      </c>
      <c r="L35" s="249">
        <f>SUM(L26:L34)</f>
        <v>41</v>
      </c>
      <c r="M35" s="233">
        <f>SUM(M26:M34)</f>
        <v>34</v>
      </c>
      <c r="N35" s="233">
        <f t="shared" si="11"/>
        <v>75</v>
      </c>
      <c r="O35" s="249">
        <f>SUM(O26:O34)</f>
        <v>23</v>
      </c>
      <c r="P35" s="233">
        <f>SUM(P26:P34)</f>
        <v>14</v>
      </c>
      <c r="Q35" s="233">
        <f t="shared" si="11"/>
        <v>37</v>
      </c>
      <c r="R35" s="249">
        <f>SUM(R26:R34)</f>
        <v>1</v>
      </c>
      <c r="S35" s="233">
        <f>SUM(S26:S34)</f>
        <v>0</v>
      </c>
      <c r="T35" s="237">
        <f>SUM(T26:T34)</f>
        <v>1</v>
      </c>
      <c r="U35" s="233">
        <f>SUM(U26:U34)</f>
        <v>9</v>
      </c>
      <c r="V35" s="233">
        <f>SUM(V26:V34)</f>
        <v>5</v>
      </c>
      <c r="W35" s="233">
        <f t="shared" si="11"/>
        <v>14</v>
      </c>
      <c r="X35" s="249">
        <f>SUM(X26:X34)</f>
        <v>19</v>
      </c>
      <c r="Y35" s="233">
        <f>SUM(Y26:Y34)</f>
        <v>8</v>
      </c>
      <c r="Z35" s="237">
        <f t="shared" si="11"/>
        <v>27</v>
      </c>
      <c r="AA35" s="249">
        <f>SUM(AA26:AA34)</f>
        <v>537</v>
      </c>
      <c r="AB35" s="250">
        <f>SUM(AB26:AB34)</f>
        <v>348</v>
      </c>
      <c r="AC35" s="257">
        <f>SUM(AC26:AC34)</f>
        <v>885</v>
      </c>
    </row>
    <row r="36" spans="1:29" ht="13.5" thickBot="1" x14ac:dyDescent="0.25">
      <c r="H36" s="245" t="str">
        <f>IF(F36+G36=0," ",F36+G36)</f>
        <v xml:space="preserve"> </v>
      </c>
      <c r="K36" s="245" t="str">
        <f>IF(I36+J36=0," ",I36+J36)</f>
        <v xml:space="preserve"> </v>
      </c>
      <c r="N36" s="274" t="str">
        <f>IF(L36+M36=0," ",L36+M36)</f>
        <v xml:space="preserve"> </v>
      </c>
      <c r="Q36" s="256" t="str">
        <f>IF(O36+P36=0," ",O36+P36)</f>
        <v xml:space="preserve"> </v>
      </c>
      <c r="R36" s="241"/>
      <c r="T36" s="275"/>
      <c r="W36" s="274" t="str">
        <f>IF(U36+V36=0," ",U36+V36)</f>
        <v xml:space="preserve"> </v>
      </c>
      <c r="Z36" s="245" t="str">
        <f>IF(X36+Y36=0," ",X36+Y36)</f>
        <v xml:space="preserve"> </v>
      </c>
      <c r="AA36" s="241"/>
      <c r="AB36" s="267"/>
    </row>
    <row r="37" spans="1:29" s="260" customFormat="1" ht="13.5" thickBot="1" x14ac:dyDescent="0.25">
      <c r="A37" s="233" t="s">
        <v>36</v>
      </c>
      <c r="B37" s="258">
        <v>1225</v>
      </c>
      <c r="C37" s="259">
        <v>31</v>
      </c>
      <c r="D37" s="259">
        <v>37</v>
      </c>
      <c r="E37" s="237">
        <v>68</v>
      </c>
      <c r="F37" s="259">
        <v>3</v>
      </c>
      <c r="G37" s="259">
        <v>1</v>
      </c>
      <c r="H37" s="237">
        <v>4</v>
      </c>
      <c r="I37" s="259">
        <v>1</v>
      </c>
      <c r="J37" s="259">
        <v>0</v>
      </c>
      <c r="K37" s="237">
        <v>1</v>
      </c>
      <c r="L37" s="233">
        <v>8</v>
      </c>
      <c r="M37" s="233">
        <v>3</v>
      </c>
      <c r="N37" s="237">
        <v>11</v>
      </c>
      <c r="O37" s="259">
        <v>2</v>
      </c>
      <c r="P37" s="259">
        <v>1</v>
      </c>
      <c r="Q37" s="237">
        <v>3</v>
      </c>
      <c r="R37" s="233">
        <v>1</v>
      </c>
      <c r="S37" s="233">
        <v>0</v>
      </c>
      <c r="T37" s="237">
        <v>1</v>
      </c>
      <c r="U37" s="259">
        <v>1</v>
      </c>
      <c r="V37" s="259">
        <v>0</v>
      </c>
      <c r="W37" s="237">
        <v>1</v>
      </c>
      <c r="X37" s="259">
        <v>3</v>
      </c>
      <c r="Y37" s="259">
        <v>3</v>
      </c>
      <c r="Z37" s="237">
        <v>6</v>
      </c>
      <c r="AA37" s="233">
        <f>C37+F37+I37+L37+O37+R37+U37+X37</f>
        <v>50</v>
      </c>
      <c r="AB37" s="233">
        <f>D37+G37+J37+M37+P37+S37+V37+Y37</f>
        <v>45</v>
      </c>
      <c r="AC37" s="237">
        <f>SUM(AA37:AB37)</f>
        <v>95</v>
      </c>
    </row>
    <row r="38" spans="1:29" x14ac:dyDescent="0.2">
      <c r="C38" s="243"/>
      <c r="D38" s="244"/>
      <c r="F38" s="253"/>
      <c r="G38" s="253"/>
      <c r="H38" s="245"/>
      <c r="I38" s="244"/>
      <c r="J38" s="244"/>
      <c r="K38" s="256"/>
      <c r="O38" s="243"/>
      <c r="P38" s="244"/>
      <c r="Q38" s="256"/>
      <c r="R38" s="263"/>
      <c r="S38" s="256"/>
      <c r="T38" s="245"/>
      <c r="U38" s="253"/>
      <c r="V38" s="253"/>
      <c r="W38" s="245"/>
      <c r="X38" s="244"/>
      <c r="Y38" s="244"/>
      <c r="AA38" s="241"/>
      <c r="AB38" s="267"/>
      <c r="AC38" s="277"/>
    </row>
    <row r="39" spans="1:29" ht="15" customHeight="1" x14ac:dyDescent="0.2">
      <c r="A39" s="251" t="s">
        <v>37</v>
      </c>
      <c r="B39" s="252">
        <v>1230</v>
      </c>
      <c r="C39" s="243">
        <v>18</v>
      </c>
      <c r="D39" s="244">
        <v>23</v>
      </c>
      <c r="E39" s="245">
        <v>41</v>
      </c>
      <c r="F39" s="243">
        <v>4</v>
      </c>
      <c r="G39" s="244">
        <v>0</v>
      </c>
      <c r="H39" s="245">
        <v>4</v>
      </c>
      <c r="I39" s="253">
        <v>0</v>
      </c>
      <c r="J39" s="253">
        <v>0</v>
      </c>
      <c r="K39" s="245">
        <v>0</v>
      </c>
      <c r="L39" s="241">
        <v>0</v>
      </c>
      <c r="M39" s="246">
        <v>1</v>
      </c>
      <c r="N39" s="245">
        <v>1</v>
      </c>
      <c r="O39" s="243">
        <v>2</v>
      </c>
      <c r="P39" s="253">
        <v>1</v>
      </c>
      <c r="Q39" s="245">
        <v>3</v>
      </c>
      <c r="R39" s="241">
        <v>0</v>
      </c>
      <c r="S39" s="246">
        <v>0</v>
      </c>
      <c r="T39" s="245">
        <v>0</v>
      </c>
      <c r="U39" s="244">
        <v>1</v>
      </c>
      <c r="V39" s="244">
        <v>1</v>
      </c>
      <c r="W39" s="245">
        <v>2</v>
      </c>
      <c r="X39" s="253">
        <v>0</v>
      </c>
      <c r="Y39" s="253">
        <v>1</v>
      </c>
      <c r="Z39" s="245">
        <v>1</v>
      </c>
      <c r="AA39" s="241">
        <f t="shared" ref="AA39:AB45" si="12">C39+F39+I39+L39+O39+R39+U39+X39</f>
        <v>25</v>
      </c>
      <c r="AB39" s="246">
        <f t="shared" si="12"/>
        <v>27</v>
      </c>
      <c r="AC39" s="245">
        <f t="shared" ref="AC39:AC45" si="13">SUM(AA39:AB39)</f>
        <v>52</v>
      </c>
    </row>
    <row r="40" spans="1:29" x14ac:dyDescent="0.2">
      <c r="A40" s="251" t="s">
        <v>38</v>
      </c>
      <c r="B40" s="252" t="s">
        <v>39</v>
      </c>
      <c r="C40" s="243">
        <v>1</v>
      </c>
      <c r="D40" s="244">
        <v>0</v>
      </c>
      <c r="E40" s="245">
        <v>1</v>
      </c>
      <c r="F40" s="253">
        <v>0</v>
      </c>
      <c r="G40" s="253">
        <v>0</v>
      </c>
      <c r="H40" s="245">
        <v>0</v>
      </c>
      <c r="I40" s="243">
        <v>0</v>
      </c>
      <c r="J40" s="244">
        <v>0</v>
      </c>
      <c r="K40" s="245">
        <v>0</v>
      </c>
      <c r="L40" s="241">
        <v>0</v>
      </c>
      <c r="M40" s="251">
        <v>0</v>
      </c>
      <c r="N40" s="245">
        <v>0</v>
      </c>
      <c r="O40" s="243">
        <v>0</v>
      </c>
      <c r="P40" s="244">
        <v>0</v>
      </c>
      <c r="Q40" s="245">
        <v>0</v>
      </c>
      <c r="R40" s="241">
        <v>0</v>
      </c>
      <c r="S40" s="246">
        <v>0</v>
      </c>
      <c r="T40" s="245">
        <v>0</v>
      </c>
      <c r="U40" s="253">
        <v>0</v>
      </c>
      <c r="V40" s="253">
        <v>0</v>
      </c>
      <c r="W40" s="245">
        <v>0</v>
      </c>
      <c r="X40" s="243">
        <v>2</v>
      </c>
      <c r="Y40" s="244">
        <v>0</v>
      </c>
      <c r="Z40" s="245">
        <v>2</v>
      </c>
      <c r="AA40" s="241">
        <f t="shared" si="12"/>
        <v>3</v>
      </c>
      <c r="AB40" s="246">
        <f t="shared" si="12"/>
        <v>0</v>
      </c>
      <c r="AC40" s="245">
        <f t="shared" si="13"/>
        <v>3</v>
      </c>
    </row>
    <row r="41" spans="1:29" hidden="1" x14ac:dyDescent="0.2">
      <c r="A41" s="251" t="s">
        <v>242</v>
      </c>
      <c r="B41" s="252">
        <v>1245</v>
      </c>
      <c r="C41" s="243"/>
      <c r="D41" s="244"/>
      <c r="F41" s="253"/>
      <c r="G41" s="253"/>
      <c r="H41" s="245"/>
      <c r="I41" s="243"/>
      <c r="J41" s="244"/>
      <c r="N41" s="245"/>
      <c r="O41" s="243"/>
      <c r="P41" s="244"/>
      <c r="R41" s="241"/>
      <c r="T41" s="245"/>
      <c r="U41" s="253"/>
      <c r="V41" s="253"/>
      <c r="W41" s="245"/>
      <c r="X41" s="243"/>
      <c r="Y41" s="244"/>
      <c r="AA41" s="241">
        <f t="shared" si="12"/>
        <v>0</v>
      </c>
      <c r="AB41" s="246">
        <f t="shared" si="12"/>
        <v>0</v>
      </c>
      <c r="AC41" s="245">
        <f t="shared" si="13"/>
        <v>0</v>
      </c>
    </row>
    <row r="42" spans="1:29" hidden="1" x14ac:dyDescent="0.2">
      <c r="A42" s="251" t="s">
        <v>243</v>
      </c>
      <c r="B42" s="252">
        <v>1251</v>
      </c>
      <c r="C42" s="243"/>
      <c r="D42" s="244"/>
      <c r="F42" s="253"/>
      <c r="G42" s="253"/>
      <c r="H42" s="245"/>
      <c r="I42" s="243"/>
      <c r="J42" s="244"/>
      <c r="N42" s="245"/>
      <c r="O42" s="243"/>
      <c r="P42" s="244"/>
      <c r="R42" s="241"/>
      <c r="T42" s="245"/>
      <c r="U42" s="253"/>
      <c r="V42" s="253"/>
      <c r="W42" s="245"/>
      <c r="X42" s="243"/>
      <c r="Y42" s="244"/>
      <c r="AA42" s="241">
        <f t="shared" si="12"/>
        <v>0</v>
      </c>
      <c r="AB42" s="246">
        <f t="shared" si="12"/>
        <v>0</v>
      </c>
      <c r="AC42" s="245">
        <f t="shared" si="13"/>
        <v>0</v>
      </c>
    </row>
    <row r="43" spans="1:29" x14ac:dyDescent="0.2">
      <c r="A43" s="251" t="s">
        <v>221</v>
      </c>
      <c r="B43" s="252">
        <v>1252</v>
      </c>
      <c r="C43" s="243">
        <v>45</v>
      </c>
      <c r="D43" s="244">
        <v>42</v>
      </c>
      <c r="E43" s="245">
        <v>87</v>
      </c>
      <c r="F43" s="253">
        <v>1</v>
      </c>
      <c r="G43" s="253">
        <v>0</v>
      </c>
      <c r="H43" s="245">
        <v>1</v>
      </c>
      <c r="I43" s="243">
        <v>1</v>
      </c>
      <c r="J43" s="244">
        <v>1</v>
      </c>
      <c r="K43" s="245">
        <v>2</v>
      </c>
      <c r="L43" s="241">
        <v>1</v>
      </c>
      <c r="M43" s="251">
        <v>2</v>
      </c>
      <c r="N43" s="245">
        <v>3</v>
      </c>
      <c r="O43" s="243">
        <v>2</v>
      </c>
      <c r="P43" s="244">
        <v>1</v>
      </c>
      <c r="Q43" s="245">
        <v>3</v>
      </c>
      <c r="R43" s="241">
        <v>0</v>
      </c>
      <c r="S43" s="246">
        <v>0</v>
      </c>
      <c r="T43" s="245">
        <v>0</v>
      </c>
      <c r="U43" s="253">
        <v>0</v>
      </c>
      <c r="V43" s="253">
        <v>0</v>
      </c>
      <c r="W43" s="245">
        <v>0</v>
      </c>
      <c r="X43" s="243">
        <v>2</v>
      </c>
      <c r="Y43" s="244">
        <v>0</v>
      </c>
      <c r="Z43" s="245">
        <v>2</v>
      </c>
      <c r="AA43" s="241">
        <f t="shared" si="12"/>
        <v>52</v>
      </c>
      <c r="AB43" s="246">
        <f t="shared" si="12"/>
        <v>46</v>
      </c>
      <c r="AC43" s="245">
        <f t="shared" si="13"/>
        <v>98</v>
      </c>
    </row>
    <row r="44" spans="1:29" x14ac:dyDescent="0.2">
      <c r="A44" s="251" t="s">
        <v>222</v>
      </c>
      <c r="B44" s="252">
        <v>1257</v>
      </c>
      <c r="C44" s="243">
        <v>11</v>
      </c>
      <c r="D44" s="244">
        <v>10</v>
      </c>
      <c r="E44" s="245">
        <v>21</v>
      </c>
      <c r="F44" s="253">
        <v>0</v>
      </c>
      <c r="G44" s="253">
        <v>0</v>
      </c>
      <c r="H44" s="245">
        <v>0</v>
      </c>
      <c r="I44" s="243">
        <v>0</v>
      </c>
      <c r="J44" s="244">
        <v>0</v>
      </c>
      <c r="K44" s="245">
        <v>0</v>
      </c>
      <c r="L44" s="241">
        <v>2</v>
      </c>
      <c r="M44" s="251">
        <v>0</v>
      </c>
      <c r="N44" s="245">
        <v>2</v>
      </c>
      <c r="O44" s="243">
        <v>0</v>
      </c>
      <c r="P44" s="244">
        <v>0</v>
      </c>
      <c r="Q44" s="245">
        <v>0</v>
      </c>
      <c r="R44" s="241">
        <v>0</v>
      </c>
      <c r="S44" s="246">
        <v>0</v>
      </c>
      <c r="T44" s="245">
        <v>0</v>
      </c>
      <c r="U44" s="253">
        <v>0</v>
      </c>
      <c r="V44" s="253">
        <v>0</v>
      </c>
      <c r="W44" s="245">
        <v>0</v>
      </c>
      <c r="X44" s="243">
        <v>0</v>
      </c>
      <c r="Y44" s="244">
        <v>0</v>
      </c>
      <c r="Z44" s="245">
        <v>0</v>
      </c>
      <c r="AA44" s="241">
        <f t="shared" si="12"/>
        <v>13</v>
      </c>
      <c r="AB44" s="246">
        <f t="shared" si="12"/>
        <v>10</v>
      </c>
      <c r="AC44" s="245">
        <f t="shared" si="13"/>
        <v>23</v>
      </c>
    </row>
    <row r="45" spans="1:29" ht="13.5" thickBot="1" x14ac:dyDescent="0.25">
      <c r="A45" s="251" t="s">
        <v>40</v>
      </c>
      <c r="B45" s="252" t="s">
        <v>41</v>
      </c>
      <c r="C45" s="243">
        <v>3</v>
      </c>
      <c r="D45" s="244">
        <v>2</v>
      </c>
      <c r="E45" s="245">
        <v>5</v>
      </c>
      <c r="F45" s="253">
        <v>0</v>
      </c>
      <c r="G45" s="253">
        <v>0</v>
      </c>
      <c r="H45" s="245">
        <v>0</v>
      </c>
      <c r="I45" s="243">
        <v>1</v>
      </c>
      <c r="J45" s="244">
        <v>0</v>
      </c>
      <c r="K45" s="245">
        <v>1</v>
      </c>
      <c r="L45" s="241">
        <v>0</v>
      </c>
      <c r="M45" s="251">
        <v>0</v>
      </c>
      <c r="N45" s="245">
        <v>0</v>
      </c>
      <c r="O45" s="243">
        <v>0</v>
      </c>
      <c r="P45" s="244">
        <v>0</v>
      </c>
      <c r="Q45" s="245">
        <v>0</v>
      </c>
      <c r="R45" s="261">
        <v>0</v>
      </c>
      <c r="S45" s="262">
        <v>0</v>
      </c>
      <c r="T45" s="245">
        <v>0</v>
      </c>
      <c r="U45" s="253">
        <v>0</v>
      </c>
      <c r="V45" s="253">
        <v>0</v>
      </c>
      <c r="W45" s="245">
        <v>0</v>
      </c>
      <c r="X45" s="243">
        <v>0</v>
      </c>
      <c r="Y45" s="244">
        <v>0</v>
      </c>
      <c r="Z45" s="245">
        <v>0</v>
      </c>
      <c r="AA45" s="241">
        <f t="shared" si="12"/>
        <v>4</v>
      </c>
      <c r="AB45" s="246">
        <f t="shared" si="12"/>
        <v>2</v>
      </c>
      <c r="AC45" s="245">
        <f t="shared" si="13"/>
        <v>6</v>
      </c>
    </row>
    <row r="46" spans="1:29" ht="13.5" thickBot="1" x14ac:dyDescent="0.25">
      <c r="A46" s="249" t="s">
        <v>42</v>
      </c>
      <c r="B46" s="234"/>
      <c r="C46" s="249">
        <f t="shared" ref="C46:Z46" si="14">SUM(C39:C45)</f>
        <v>78</v>
      </c>
      <c r="D46" s="233">
        <f t="shared" si="14"/>
        <v>77</v>
      </c>
      <c r="E46" s="237">
        <f t="shared" si="3"/>
        <v>155</v>
      </c>
      <c r="F46" s="249">
        <f t="shared" si="14"/>
        <v>5</v>
      </c>
      <c r="G46" s="233">
        <f t="shared" si="14"/>
        <v>0</v>
      </c>
      <c r="H46" s="237">
        <f t="shared" si="14"/>
        <v>5</v>
      </c>
      <c r="I46" s="249">
        <f t="shared" si="14"/>
        <v>2</v>
      </c>
      <c r="J46" s="233">
        <f t="shared" si="14"/>
        <v>1</v>
      </c>
      <c r="K46" s="237">
        <f t="shared" si="14"/>
        <v>3</v>
      </c>
      <c r="L46" s="249">
        <f t="shared" si="14"/>
        <v>3</v>
      </c>
      <c r="M46" s="233">
        <f t="shared" si="14"/>
        <v>3</v>
      </c>
      <c r="N46" s="237">
        <f t="shared" si="14"/>
        <v>6</v>
      </c>
      <c r="O46" s="249">
        <f t="shared" si="14"/>
        <v>4</v>
      </c>
      <c r="P46" s="233">
        <f t="shared" si="14"/>
        <v>2</v>
      </c>
      <c r="Q46" s="233">
        <f t="shared" si="14"/>
        <v>6</v>
      </c>
      <c r="R46" s="249">
        <f t="shared" si="14"/>
        <v>0</v>
      </c>
      <c r="S46" s="233">
        <f t="shared" si="14"/>
        <v>0</v>
      </c>
      <c r="T46" s="233">
        <f t="shared" si="14"/>
        <v>0</v>
      </c>
      <c r="U46" s="249">
        <f t="shared" si="14"/>
        <v>1</v>
      </c>
      <c r="V46" s="233">
        <f t="shared" si="14"/>
        <v>1</v>
      </c>
      <c r="W46" s="237">
        <f t="shared" si="14"/>
        <v>2</v>
      </c>
      <c r="X46" s="249">
        <f t="shared" si="14"/>
        <v>4</v>
      </c>
      <c r="Y46" s="233">
        <f t="shared" si="14"/>
        <v>1</v>
      </c>
      <c r="Z46" s="237">
        <f t="shared" si="14"/>
        <v>5</v>
      </c>
      <c r="AA46" s="249">
        <f>SUM(AA39:AA45)</f>
        <v>97</v>
      </c>
      <c r="AB46" s="233">
        <f>SUM(AB39:AB45)</f>
        <v>85</v>
      </c>
      <c r="AC46" s="257">
        <f>SUM(AC39:AC45)</f>
        <v>182</v>
      </c>
    </row>
    <row r="47" spans="1:29" x14ac:dyDescent="0.2">
      <c r="H47" s="245"/>
      <c r="K47" s="245" t="str">
        <f>IF(I47+J47=0," ",I47+J47)</f>
        <v xml:space="preserve"> </v>
      </c>
      <c r="N47" s="274" t="str">
        <f>IF(L47+M47=0," ",L47+M47)</f>
        <v xml:space="preserve"> </v>
      </c>
      <c r="Q47" s="256" t="str">
        <f>IF(O47+P47=0," ",O47+P47)</f>
        <v xml:space="preserve"> </v>
      </c>
      <c r="R47" s="241"/>
      <c r="T47" s="275"/>
      <c r="W47" s="274" t="str">
        <f>IF(U47+V47=0," ",U47+V47)</f>
        <v xml:space="preserve"> </v>
      </c>
      <c r="Z47" s="245" t="str">
        <f>IF(X47+Y47=0," ",X47+Y47)</f>
        <v xml:space="preserve"> </v>
      </c>
      <c r="AA47" s="241"/>
      <c r="AB47" s="267"/>
    </row>
    <row r="48" spans="1:29" x14ac:dyDescent="0.2">
      <c r="A48" s="251" t="s">
        <v>43</v>
      </c>
      <c r="B48" s="252">
        <v>2705</v>
      </c>
      <c r="C48" s="243">
        <v>225</v>
      </c>
      <c r="D48" s="244">
        <v>100</v>
      </c>
      <c r="E48" s="245">
        <v>325</v>
      </c>
      <c r="F48" s="253">
        <v>35</v>
      </c>
      <c r="G48" s="253">
        <v>31</v>
      </c>
      <c r="H48" s="245">
        <v>66</v>
      </c>
      <c r="I48" s="243">
        <v>3</v>
      </c>
      <c r="J48" s="244">
        <v>1</v>
      </c>
      <c r="K48" s="245">
        <v>4</v>
      </c>
      <c r="L48" s="241">
        <v>9</v>
      </c>
      <c r="M48" s="251">
        <v>3</v>
      </c>
      <c r="N48" s="245">
        <v>12</v>
      </c>
      <c r="O48" s="243">
        <v>9</v>
      </c>
      <c r="P48" s="244">
        <v>11</v>
      </c>
      <c r="Q48" s="245">
        <v>20</v>
      </c>
      <c r="R48" s="263">
        <v>0</v>
      </c>
      <c r="S48" s="256">
        <v>0</v>
      </c>
      <c r="T48" s="245">
        <v>0</v>
      </c>
      <c r="U48" s="253">
        <v>1</v>
      </c>
      <c r="V48" s="253">
        <v>2</v>
      </c>
      <c r="W48" s="245">
        <v>3</v>
      </c>
      <c r="X48" s="243">
        <v>8</v>
      </c>
      <c r="Y48" s="244">
        <v>7</v>
      </c>
      <c r="Z48" s="245">
        <v>15</v>
      </c>
      <c r="AA48" s="241">
        <f t="shared" ref="AA48:AB52" si="15">C48+F48+I48+L48+O48+R48+U48+X48</f>
        <v>290</v>
      </c>
      <c r="AB48" s="246">
        <f t="shared" si="15"/>
        <v>155</v>
      </c>
      <c r="AC48" s="245">
        <f t="shared" ref="AC48:AC52" si="16">SUM(AA48:AB48)</f>
        <v>445</v>
      </c>
    </row>
    <row r="49" spans="1:29" hidden="1" x14ac:dyDescent="0.2">
      <c r="A49" s="251" t="s">
        <v>270</v>
      </c>
      <c r="B49" s="252">
        <v>2715</v>
      </c>
      <c r="C49" s="243"/>
      <c r="D49" s="244"/>
      <c r="F49" s="253"/>
      <c r="G49" s="253"/>
      <c r="H49" s="245"/>
      <c r="I49" s="243"/>
      <c r="J49" s="244"/>
      <c r="N49" s="245"/>
      <c r="O49" s="243"/>
      <c r="P49" s="244"/>
      <c r="R49" s="263"/>
      <c r="S49" s="256"/>
      <c r="T49" s="245"/>
      <c r="U49" s="253"/>
      <c r="V49" s="253"/>
      <c r="W49" s="245"/>
      <c r="X49" s="243"/>
      <c r="Y49" s="244"/>
      <c r="AA49" s="241">
        <f t="shared" si="15"/>
        <v>0</v>
      </c>
      <c r="AB49" s="246">
        <f t="shared" si="15"/>
        <v>0</v>
      </c>
      <c r="AC49" s="245">
        <f t="shared" si="16"/>
        <v>0</v>
      </c>
    </row>
    <row r="50" spans="1:29" x14ac:dyDescent="0.2">
      <c r="A50" s="251" t="s">
        <v>373</v>
      </c>
      <c r="B50" s="252">
        <v>2743</v>
      </c>
      <c r="C50" s="243">
        <v>2</v>
      </c>
      <c r="D50" s="244">
        <v>2</v>
      </c>
      <c r="E50" s="245">
        <v>4</v>
      </c>
      <c r="F50" s="253">
        <v>0</v>
      </c>
      <c r="G50" s="253">
        <v>0</v>
      </c>
      <c r="H50" s="245">
        <v>0</v>
      </c>
      <c r="I50" s="243">
        <v>0</v>
      </c>
      <c r="J50" s="244">
        <v>0</v>
      </c>
      <c r="K50" s="245">
        <v>0</v>
      </c>
      <c r="L50" s="241">
        <v>0</v>
      </c>
      <c r="M50" s="251">
        <v>0</v>
      </c>
      <c r="N50" s="245">
        <v>0</v>
      </c>
      <c r="O50" s="243">
        <v>0</v>
      </c>
      <c r="P50" s="244">
        <v>0</v>
      </c>
      <c r="Q50" s="245">
        <v>0</v>
      </c>
      <c r="R50" s="263">
        <v>0</v>
      </c>
      <c r="S50" s="256">
        <v>0</v>
      </c>
      <c r="T50" s="245">
        <v>0</v>
      </c>
      <c r="U50" s="253">
        <v>0</v>
      </c>
      <c r="V50" s="253">
        <v>0</v>
      </c>
      <c r="W50" s="245">
        <v>0</v>
      </c>
      <c r="X50" s="243">
        <v>0</v>
      </c>
      <c r="Y50" s="244">
        <v>0</v>
      </c>
      <c r="Z50" s="245">
        <v>0</v>
      </c>
      <c r="AA50" s="241">
        <f t="shared" ref="AA50" si="17">C50+F50+I50+L50+O50+R50+U50+X50</f>
        <v>2</v>
      </c>
      <c r="AB50" s="246">
        <f t="shared" ref="AB50" si="18">D50+G50+J50+M50+P50+S50+V50+Y50</f>
        <v>2</v>
      </c>
      <c r="AC50" s="245">
        <f t="shared" ref="AC50" si="19">SUM(AA50:AB50)</f>
        <v>4</v>
      </c>
    </row>
    <row r="51" spans="1:29" hidden="1" x14ac:dyDescent="0.2">
      <c r="A51" s="251" t="s">
        <v>44</v>
      </c>
      <c r="B51" s="252">
        <v>2725</v>
      </c>
      <c r="C51" s="243"/>
      <c r="D51" s="244"/>
      <c r="F51" s="253"/>
      <c r="G51" s="253"/>
      <c r="H51" s="245"/>
      <c r="I51" s="243"/>
      <c r="J51" s="244"/>
      <c r="N51" s="245"/>
      <c r="O51" s="243"/>
      <c r="P51" s="244"/>
      <c r="R51" s="241"/>
      <c r="T51" s="245"/>
      <c r="U51" s="253"/>
      <c r="V51" s="253"/>
      <c r="W51" s="245"/>
      <c r="X51" s="243"/>
      <c r="Y51" s="244"/>
      <c r="AA51" s="241">
        <f t="shared" si="15"/>
        <v>0</v>
      </c>
      <c r="AB51" s="246">
        <f t="shared" si="15"/>
        <v>0</v>
      </c>
      <c r="AC51" s="245">
        <f t="shared" si="16"/>
        <v>0</v>
      </c>
    </row>
    <row r="52" spans="1:29" ht="13.5" thickBot="1" x14ac:dyDescent="0.25">
      <c r="A52" s="251" t="s">
        <v>45</v>
      </c>
      <c r="B52" s="252">
        <v>2735</v>
      </c>
      <c r="C52" s="243">
        <v>55</v>
      </c>
      <c r="D52" s="244">
        <v>31</v>
      </c>
      <c r="E52" s="245">
        <v>86</v>
      </c>
      <c r="F52" s="253">
        <v>8</v>
      </c>
      <c r="G52" s="253">
        <v>6</v>
      </c>
      <c r="H52" s="245">
        <v>14</v>
      </c>
      <c r="I52" s="243">
        <v>3</v>
      </c>
      <c r="J52" s="244">
        <v>0</v>
      </c>
      <c r="K52" s="245">
        <v>3</v>
      </c>
      <c r="L52" s="241">
        <v>1</v>
      </c>
      <c r="M52" s="251">
        <v>3</v>
      </c>
      <c r="N52" s="245">
        <v>4</v>
      </c>
      <c r="O52" s="243">
        <v>2</v>
      </c>
      <c r="P52" s="244">
        <v>4</v>
      </c>
      <c r="Q52" s="245">
        <v>6</v>
      </c>
      <c r="R52" s="241">
        <v>0</v>
      </c>
      <c r="S52" s="246">
        <v>0</v>
      </c>
      <c r="T52" s="245">
        <v>0</v>
      </c>
      <c r="U52" s="253">
        <v>1</v>
      </c>
      <c r="V52" s="253">
        <v>0</v>
      </c>
      <c r="W52" s="245">
        <v>1</v>
      </c>
      <c r="X52" s="243">
        <v>3</v>
      </c>
      <c r="Y52" s="244">
        <v>2</v>
      </c>
      <c r="Z52" s="245">
        <v>5</v>
      </c>
      <c r="AA52" s="241">
        <f t="shared" si="15"/>
        <v>73</v>
      </c>
      <c r="AB52" s="246">
        <f t="shared" si="15"/>
        <v>46</v>
      </c>
      <c r="AC52" s="245">
        <f t="shared" si="16"/>
        <v>119</v>
      </c>
    </row>
    <row r="53" spans="1:29" ht="13.5" thickBot="1" x14ac:dyDescent="0.25">
      <c r="A53" s="249" t="s">
        <v>46</v>
      </c>
      <c r="B53" s="234"/>
      <c r="C53" s="249">
        <f t="shared" ref="C53:Z53" si="20">SUM(C48:C52)</f>
        <v>282</v>
      </c>
      <c r="D53" s="233">
        <f t="shared" si="20"/>
        <v>133</v>
      </c>
      <c r="E53" s="237">
        <f t="shared" si="3"/>
        <v>415</v>
      </c>
      <c r="F53" s="233">
        <f t="shared" si="20"/>
        <v>43</v>
      </c>
      <c r="G53" s="233">
        <f t="shared" si="20"/>
        <v>37</v>
      </c>
      <c r="H53" s="233">
        <f t="shared" si="20"/>
        <v>80</v>
      </c>
      <c r="I53" s="249">
        <f t="shared" si="20"/>
        <v>6</v>
      </c>
      <c r="J53" s="233">
        <f t="shared" si="20"/>
        <v>1</v>
      </c>
      <c r="K53" s="237">
        <f t="shared" si="20"/>
        <v>7</v>
      </c>
      <c r="L53" s="249">
        <f t="shared" si="20"/>
        <v>10</v>
      </c>
      <c r="M53" s="233">
        <f t="shared" si="20"/>
        <v>6</v>
      </c>
      <c r="N53" s="233">
        <f t="shared" si="20"/>
        <v>16</v>
      </c>
      <c r="O53" s="249">
        <f t="shared" si="20"/>
        <v>11</v>
      </c>
      <c r="P53" s="233">
        <f t="shared" si="20"/>
        <v>15</v>
      </c>
      <c r="Q53" s="233">
        <f t="shared" si="20"/>
        <v>26</v>
      </c>
      <c r="R53" s="249">
        <f t="shared" si="20"/>
        <v>0</v>
      </c>
      <c r="S53" s="233">
        <f t="shared" si="20"/>
        <v>0</v>
      </c>
      <c r="T53" s="233">
        <f t="shared" si="20"/>
        <v>0</v>
      </c>
      <c r="U53" s="249">
        <f t="shared" si="20"/>
        <v>2</v>
      </c>
      <c r="V53" s="233">
        <f t="shared" si="20"/>
        <v>2</v>
      </c>
      <c r="W53" s="233">
        <f t="shared" si="20"/>
        <v>4</v>
      </c>
      <c r="X53" s="249">
        <f t="shared" si="20"/>
        <v>11</v>
      </c>
      <c r="Y53" s="233">
        <f t="shared" si="20"/>
        <v>9</v>
      </c>
      <c r="Z53" s="237">
        <f t="shared" si="20"/>
        <v>20</v>
      </c>
      <c r="AA53" s="249">
        <f>SUM(AA48:AA52)</f>
        <v>365</v>
      </c>
      <c r="AB53" s="250">
        <f>SUM(AB48:AB52)</f>
        <v>203</v>
      </c>
      <c r="AC53" s="257">
        <f>SUM(AC48:AC52)</f>
        <v>568</v>
      </c>
    </row>
    <row r="54" spans="1:29" x14ac:dyDescent="0.2">
      <c r="H54" s="245"/>
      <c r="Q54" s="256"/>
      <c r="R54" s="241"/>
      <c r="T54" s="275"/>
      <c r="AA54" s="241"/>
      <c r="AB54" s="267"/>
    </row>
    <row r="55" spans="1:29" ht="13.5" customHeight="1" x14ac:dyDescent="0.2">
      <c r="A55" s="251" t="s">
        <v>47</v>
      </c>
      <c r="B55" s="252">
        <v>1405</v>
      </c>
      <c r="C55" s="243">
        <v>88</v>
      </c>
      <c r="D55" s="244">
        <v>30</v>
      </c>
      <c r="E55" s="245">
        <v>118</v>
      </c>
      <c r="F55" s="253">
        <v>6</v>
      </c>
      <c r="G55" s="253">
        <v>2</v>
      </c>
      <c r="H55" s="245">
        <v>8</v>
      </c>
      <c r="I55" s="243">
        <v>3</v>
      </c>
      <c r="J55" s="244">
        <v>0</v>
      </c>
      <c r="K55" s="245">
        <v>3</v>
      </c>
      <c r="L55" s="241">
        <v>3</v>
      </c>
      <c r="M55" s="251">
        <v>0</v>
      </c>
      <c r="N55" s="245">
        <v>3</v>
      </c>
      <c r="O55" s="243">
        <v>7</v>
      </c>
      <c r="P55" s="244">
        <v>1</v>
      </c>
      <c r="Q55" s="245">
        <v>8</v>
      </c>
      <c r="R55" s="241">
        <v>0</v>
      </c>
      <c r="S55" s="246">
        <v>0</v>
      </c>
      <c r="T55" s="245">
        <v>0</v>
      </c>
      <c r="U55" s="253">
        <v>1</v>
      </c>
      <c r="V55" s="253">
        <v>1</v>
      </c>
      <c r="W55" s="245">
        <v>2</v>
      </c>
      <c r="X55" s="243">
        <v>2</v>
      </c>
      <c r="Y55" s="244">
        <v>2</v>
      </c>
      <c r="Z55" s="245">
        <v>4</v>
      </c>
      <c r="AA55" s="241">
        <f t="shared" ref="AA55:AB60" si="21">C55+F55+I55+L55+O55+R55+U55+X55</f>
        <v>110</v>
      </c>
      <c r="AB55" s="246">
        <f t="shared" si="21"/>
        <v>36</v>
      </c>
      <c r="AC55" s="245">
        <f t="shared" ref="AC55:AC60" si="22">SUM(AA55:AB55)</f>
        <v>146</v>
      </c>
    </row>
    <row r="56" spans="1:29" ht="13.5" customHeight="1" x14ac:dyDescent="0.2">
      <c r="A56" s="251" t="s">
        <v>244</v>
      </c>
      <c r="B56" s="252">
        <v>1410</v>
      </c>
      <c r="C56" s="243">
        <v>0</v>
      </c>
      <c r="D56" s="244">
        <v>1</v>
      </c>
      <c r="E56" s="245">
        <v>1</v>
      </c>
      <c r="F56" s="253">
        <v>0</v>
      </c>
      <c r="G56" s="253">
        <v>0</v>
      </c>
      <c r="H56" s="245">
        <v>0</v>
      </c>
      <c r="I56" s="243">
        <v>0</v>
      </c>
      <c r="J56" s="244">
        <v>0</v>
      </c>
      <c r="K56" s="245">
        <v>0</v>
      </c>
      <c r="L56" s="241">
        <v>0</v>
      </c>
      <c r="M56" s="251">
        <v>0</v>
      </c>
      <c r="N56" s="245">
        <v>0</v>
      </c>
      <c r="O56" s="243">
        <v>0</v>
      </c>
      <c r="P56" s="244">
        <v>0</v>
      </c>
      <c r="Q56" s="245">
        <v>0</v>
      </c>
      <c r="R56" s="241">
        <v>0</v>
      </c>
      <c r="S56" s="246">
        <v>0</v>
      </c>
      <c r="T56" s="245">
        <v>0</v>
      </c>
      <c r="U56" s="253">
        <v>0</v>
      </c>
      <c r="V56" s="253">
        <v>0</v>
      </c>
      <c r="W56" s="245">
        <v>0</v>
      </c>
      <c r="X56" s="243">
        <v>0</v>
      </c>
      <c r="Y56" s="244">
        <v>0</v>
      </c>
      <c r="Z56" s="245">
        <v>0</v>
      </c>
      <c r="AA56" s="241">
        <f t="shared" si="21"/>
        <v>0</v>
      </c>
      <c r="AB56" s="246">
        <f t="shared" si="21"/>
        <v>1</v>
      </c>
      <c r="AC56" s="245">
        <f t="shared" si="22"/>
        <v>1</v>
      </c>
    </row>
    <row r="57" spans="1:29" ht="13.5" customHeight="1" x14ac:dyDescent="0.2">
      <c r="A57" s="251" t="s">
        <v>245</v>
      </c>
      <c r="B57" s="252">
        <v>1420</v>
      </c>
      <c r="C57" s="243">
        <v>35</v>
      </c>
      <c r="D57" s="244">
        <v>30</v>
      </c>
      <c r="E57" s="245">
        <v>65</v>
      </c>
      <c r="F57" s="253">
        <v>6</v>
      </c>
      <c r="G57" s="253">
        <v>3</v>
      </c>
      <c r="H57" s="245">
        <v>9</v>
      </c>
      <c r="I57" s="243">
        <v>0</v>
      </c>
      <c r="J57" s="244">
        <v>0</v>
      </c>
      <c r="K57" s="245">
        <v>0</v>
      </c>
      <c r="L57" s="241">
        <v>4</v>
      </c>
      <c r="M57" s="251">
        <v>1</v>
      </c>
      <c r="N57" s="245">
        <v>5</v>
      </c>
      <c r="O57" s="243">
        <v>2</v>
      </c>
      <c r="P57" s="244">
        <v>1</v>
      </c>
      <c r="Q57" s="245">
        <v>3</v>
      </c>
      <c r="R57" s="241">
        <v>0</v>
      </c>
      <c r="S57" s="246">
        <v>0</v>
      </c>
      <c r="T57" s="245">
        <v>0</v>
      </c>
      <c r="U57" s="253">
        <v>0</v>
      </c>
      <c r="V57" s="253">
        <v>0</v>
      </c>
      <c r="W57" s="245">
        <v>0</v>
      </c>
      <c r="X57" s="243">
        <v>7</v>
      </c>
      <c r="Y57" s="244">
        <v>0</v>
      </c>
      <c r="Z57" s="245">
        <v>7</v>
      </c>
      <c r="AA57" s="241">
        <f t="shared" si="21"/>
        <v>54</v>
      </c>
      <c r="AB57" s="246">
        <f t="shared" si="21"/>
        <v>35</v>
      </c>
      <c r="AC57" s="245">
        <f t="shared" si="22"/>
        <v>89</v>
      </c>
    </row>
    <row r="58" spans="1:29" ht="12.75" customHeight="1" x14ac:dyDescent="0.2">
      <c r="A58" s="251" t="s">
        <v>48</v>
      </c>
      <c r="B58" s="252">
        <v>1430</v>
      </c>
      <c r="C58" s="243">
        <v>47</v>
      </c>
      <c r="D58" s="244">
        <v>22</v>
      </c>
      <c r="E58" s="245">
        <v>69</v>
      </c>
      <c r="F58" s="253">
        <v>4</v>
      </c>
      <c r="G58" s="253">
        <v>1</v>
      </c>
      <c r="H58" s="245">
        <v>5</v>
      </c>
      <c r="I58" s="243">
        <v>1</v>
      </c>
      <c r="J58" s="244">
        <v>0</v>
      </c>
      <c r="K58" s="245">
        <v>1</v>
      </c>
      <c r="L58" s="241">
        <v>1</v>
      </c>
      <c r="M58" s="251">
        <v>0</v>
      </c>
      <c r="N58" s="245">
        <v>1</v>
      </c>
      <c r="O58" s="243">
        <v>0</v>
      </c>
      <c r="P58" s="244">
        <v>0</v>
      </c>
      <c r="Q58" s="245">
        <v>0</v>
      </c>
      <c r="R58" s="241">
        <v>0</v>
      </c>
      <c r="S58" s="246">
        <v>0</v>
      </c>
      <c r="T58" s="245">
        <v>0</v>
      </c>
      <c r="U58" s="253">
        <v>0</v>
      </c>
      <c r="V58" s="253">
        <v>0</v>
      </c>
      <c r="W58" s="245">
        <v>0</v>
      </c>
      <c r="X58" s="243">
        <v>1</v>
      </c>
      <c r="Y58" s="244">
        <v>0</v>
      </c>
      <c r="Z58" s="245">
        <v>1</v>
      </c>
      <c r="AA58" s="241">
        <f t="shared" si="21"/>
        <v>54</v>
      </c>
      <c r="AB58" s="246">
        <f t="shared" si="21"/>
        <v>23</v>
      </c>
      <c r="AC58" s="245">
        <f t="shared" si="22"/>
        <v>77</v>
      </c>
    </row>
    <row r="59" spans="1:29" ht="14.25" customHeight="1" x14ac:dyDescent="0.2">
      <c r="A59" s="251" t="s">
        <v>49</v>
      </c>
      <c r="B59" s="252">
        <v>1431</v>
      </c>
      <c r="C59" s="243">
        <v>11</v>
      </c>
      <c r="D59" s="244">
        <v>4</v>
      </c>
      <c r="E59" s="245">
        <v>15</v>
      </c>
      <c r="F59" s="253">
        <v>0</v>
      </c>
      <c r="G59" s="253">
        <v>0</v>
      </c>
      <c r="H59" s="245">
        <v>0</v>
      </c>
      <c r="I59" s="243">
        <v>0</v>
      </c>
      <c r="J59" s="244">
        <v>0</v>
      </c>
      <c r="K59" s="245">
        <v>0</v>
      </c>
      <c r="L59" s="241">
        <v>0</v>
      </c>
      <c r="M59" s="251">
        <v>0</v>
      </c>
      <c r="N59" s="245">
        <v>0</v>
      </c>
      <c r="O59" s="243">
        <v>0</v>
      </c>
      <c r="P59" s="244">
        <v>1</v>
      </c>
      <c r="Q59" s="245">
        <v>1</v>
      </c>
      <c r="R59" s="241">
        <v>0</v>
      </c>
      <c r="S59" s="246">
        <v>0</v>
      </c>
      <c r="T59" s="245">
        <v>0</v>
      </c>
      <c r="U59" s="253">
        <v>0</v>
      </c>
      <c r="V59" s="253">
        <v>0</v>
      </c>
      <c r="W59" s="245">
        <v>0</v>
      </c>
      <c r="X59" s="243">
        <v>0</v>
      </c>
      <c r="Y59" s="244">
        <v>0</v>
      </c>
      <c r="Z59" s="245">
        <v>0</v>
      </c>
      <c r="AA59" s="241">
        <f t="shared" si="21"/>
        <v>11</v>
      </c>
      <c r="AB59" s="246">
        <f t="shared" si="21"/>
        <v>5</v>
      </c>
      <c r="AC59" s="245">
        <f t="shared" si="22"/>
        <v>16</v>
      </c>
    </row>
    <row r="60" spans="1:29" ht="14.25" customHeight="1" x14ac:dyDescent="0.2">
      <c r="A60" s="251" t="s">
        <v>374</v>
      </c>
      <c r="B60" s="252">
        <v>1450</v>
      </c>
      <c r="C60" s="243">
        <v>16</v>
      </c>
      <c r="D60" s="244">
        <v>18</v>
      </c>
      <c r="E60" s="245">
        <v>34</v>
      </c>
      <c r="F60" s="253">
        <v>2</v>
      </c>
      <c r="G60" s="253">
        <v>7</v>
      </c>
      <c r="H60" s="245">
        <v>9</v>
      </c>
      <c r="I60" s="243">
        <v>0</v>
      </c>
      <c r="J60" s="244">
        <v>1</v>
      </c>
      <c r="K60" s="245">
        <v>1</v>
      </c>
      <c r="L60" s="241">
        <v>4</v>
      </c>
      <c r="M60" s="251">
        <v>2</v>
      </c>
      <c r="N60" s="245">
        <v>6</v>
      </c>
      <c r="O60" s="243">
        <v>2</v>
      </c>
      <c r="P60" s="244">
        <v>3</v>
      </c>
      <c r="Q60" s="245">
        <v>5</v>
      </c>
      <c r="R60" s="241">
        <v>0</v>
      </c>
      <c r="S60" s="246">
        <v>0</v>
      </c>
      <c r="T60" s="245">
        <v>0</v>
      </c>
      <c r="U60" s="253">
        <v>0</v>
      </c>
      <c r="V60" s="253">
        <v>1</v>
      </c>
      <c r="W60" s="245">
        <v>1</v>
      </c>
      <c r="X60" s="243">
        <v>3</v>
      </c>
      <c r="Y60" s="244">
        <v>0</v>
      </c>
      <c r="Z60" s="245">
        <v>3</v>
      </c>
      <c r="AA60" s="241">
        <f t="shared" si="21"/>
        <v>27</v>
      </c>
      <c r="AB60" s="246">
        <f t="shared" si="21"/>
        <v>32</v>
      </c>
      <c r="AC60" s="245">
        <f t="shared" si="22"/>
        <v>59</v>
      </c>
    </row>
    <row r="61" spans="1:29" ht="14.25" customHeight="1" thickBot="1" x14ac:dyDescent="0.25">
      <c r="A61" s="251" t="s">
        <v>375</v>
      </c>
      <c r="B61" s="252">
        <v>1453</v>
      </c>
      <c r="C61" s="243">
        <v>8</v>
      </c>
      <c r="D61" s="244">
        <v>16</v>
      </c>
      <c r="E61" s="245">
        <v>24</v>
      </c>
      <c r="F61" s="253">
        <v>4</v>
      </c>
      <c r="G61" s="253">
        <v>4</v>
      </c>
      <c r="H61" s="245">
        <v>8</v>
      </c>
      <c r="I61" s="243">
        <v>1</v>
      </c>
      <c r="J61" s="244">
        <v>1</v>
      </c>
      <c r="K61" s="245">
        <v>2</v>
      </c>
      <c r="L61" s="241">
        <v>1</v>
      </c>
      <c r="M61" s="251">
        <v>1</v>
      </c>
      <c r="N61" s="245">
        <v>2</v>
      </c>
      <c r="O61" s="243">
        <v>0</v>
      </c>
      <c r="P61" s="244">
        <v>0</v>
      </c>
      <c r="Q61" s="256">
        <v>0</v>
      </c>
      <c r="R61" s="241">
        <v>0</v>
      </c>
      <c r="S61" s="246">
        <v>0</v>
      </c>
      <c r="T61" s="245">
        <v>0</v>
      </c>
      <c r="U61" s="253">
        <v>0</v>
      </c>
      <c r="V61" s="253">
        <v>0</v>
      </c>
      <c r="W61" s="245">
        <v>0</v>
      </c>
      <c r="X61" s="243">
        <v>1</v>
      </c>
      <c r="Y61" s="244">
        <v>1</v>
      </c>
      <c r="Z61" s="245">
        <v>2</v>
      </c>
      <c r="AA61" s="241">
        <f>C61+F61+I61+L61+O61+R61+U61+X61</f>
        <v>15</v>
      </c>
      <c r="AB61" s="246">
        <f t="shared" ref="AB61" si="23">D61+G61+J61+M61+P61+S61+V61+Y61</f>
        <v>23</v>
      </c>
      <c r="AC61" s="245">
        <f t="shared" ref="AC61" si="24">SUM(AA61:AB61)</f>
        <v>38</v>
      </c>
    </row>
    <row r="62" spans="1:29" ht="13.5" thickBot="1" x14ac:dyDescent="0.25">
      <c r="A62" s="249" t="s">
        <v>51</v>
      </c>
      <c r="B62" s="234"/>
      <c r="C62" s="249">
        <f>SUM(C55:C61)</f>
        <v>205</v>
      </c>
      <c r="D62" s="233">
        <f t="shared" ref="D62:Z62" si="25">SUM(D55:D61)</f>
        <v>121</v>
      </c>
      <c r="E62" s="237">
        <f t="shared" si="25"/>
        <v>326</v>
      </c>
      <c r="F62" s="249">
        <f t="shared" si="25"/>
        <v>22</v>
      </c>
      <c r="G62" s="233">
        <f t="shared" si="25"/>
        <v>17</v>
      </c>
      <c r="H62" s="237">
        <f t="shared" si="25"/>
        <v>39</v>
      </c>
      <c r="I62" s="249">
        <f t="shared" si="25"/>
        <v>5</v>
      </c>
      <c r="J62" s="233">
        <f t="shared" si="25"/>
        <v>2</v>
      </c>
      <c r="K62" s="237">
        <f t="shared" si="25"/>
        <v>7</v>
      </c>
      <c r="L62" s="249">
        <f t="shared" si="25"/>
        <v>13</v>
      </c>
      <c r="M62" s="233">
        <f t="shared" si="25"/>
        <v>4</v>
      </c>
      <c r="N62" s="237">
        <f t="shared" si="25"/>
        <v>17</v>
      </c>
      <c r="O62" s="249">
        <f t="shared" si="25"/>
        <v>11</v>
      </c>
      <c r="P62" s="233">
        <f t="shared" si="25"/>
        <v>6</v>
      </c>
      <c r="Q62" s="233">
        <f t="shared" si="25"/>
        <v>17</v>
      </c>
      <c r="R62" s="249">
        <f t="shared" si="25"/>
        <v>0</v>
      </c>
      <c r="S62" s="233">
        <f t="shared" si="25"/>
        <v>0</v>
      </c>
      <c r="T62" s="237">
        <f t="shared" si="25"/>
        <v>0</v>
      </c>
      <c r="U62" s="233">
        <f t="shared" si="25"/>
        <v>1</v>
      </c>
      <c r="V62" s="233">
        <f t="shared" si="25"/>
        <v>2</v>
      </c>
      <c r="W62" s="237">
        <f t="shared" si="25"/>
        <v>3</v>
      </c>
      <c r="X62" s="249">
        <f t="shared" si="25"/>
        <v>14</v>
      </c>
      <c r="Y62" s="233">
        <f t="shared" si="25"/>
        <v>3</v>
      </c>
      <c r="Z62" s="237">
        <f t="shared" si="25"/>
        <v>17</v>
      </c>
      <c r="AA62" s="249">
        <f t="shared" ref="AA62" si="26">SUM(AA55:AA61)</f>
        <v>271</v>
      </c>
      <c r="AB62" s="250">
        <f t="shared" ref="AB62" si="27">SUM(AB55:AB61)</f>
        <v>155</v>
      </c>
      <c r="AC62" s="257">
        <f t="shared" ref="AC62" si="28">SUM(AC55:AC61)</f>
        <v>426</v>
      </c>
    </row>
    <row r="63" spans="1:29" x14ac:dyDescent="0.2">
      <c r="H63" s="245" t="str">
        <f>IF(F63+G63=0," ",F63+G63)</f>
        <v xml:space="preserve"> </v>
      </c>
      <c r="K63" s="245" t="str">
        <f>IF(I63+J63=0," ",I63+J63)</f>
        <v xml:space="preserve"> </v>
      </c>
      <c r="N63" s="298" t="str">
        <f>IF(L63+M63=0," ",L63+M63)</f>
        <v xml:space="preserve"> </v>
      </c>
      <c r="Q63" s="256" t="str">
        <f>IF(O63+P63=0," ",O63+P63)</f>
        <v xml:space="preserve"> </v>
      </c>
      <c r="R63" s="241"/>
      <c r="T63" s="275"/>
      <c r="W63" s="274" t="str">
        <f>IF(U63+V63=0," ",U63+V63)</f>
        <v xml:space="preserve"> </v>
      </c>
      <c r="Z63" s="245" t="str">
        <f>IF(X63+Y63=0," ",X63+Y63)</f>
        <v xml:space="preserve"> </v>
      </c>
      <c r="AA63" s="241"/>
      <c r="AB63" s="267"/>
    </row>
    <row r="64" spans="1:29" ht="13.5" customHeight="1" x14ac:dyDescent="0.2">
      <c r="A64" s="251" t="s">
        <v>52</v>
      </c>
      <c r="B64" s="252">
        <v>1505</v>
      </c>
      <c r="C64" s="243">
        <v>32</v>
      </c>
      <c r="D64" s="244">
        <v>49</v>
      </c>
      <c r="E64" s="245">
        <v>81</v>
      </c>
      <c r="F64" s="253">
        <v>0</v>
      </c>
      <c r="G64" s="253">
        <v>1</v>
      </c>
      <c r="H64" s="245">
        <v>1</v>
      </c>
      <c r="I64" s="243">
        <v>0</v>
      </c>
      <c r="J64" s="244">
        <v>1</v>
      </c>
      <c r="K64" s="245">
        <v>1</v>
      </c>
      <c r="L64" s="241">
        <v>0</v>
      </c>
      <c r="M64" s="251">
        <v>2</v>
      </c>
      <c r="N64" s="245">
        <v>2</v>
      </c>
      <c r="O64" s="243">
        <v>1</v>
      </c>
      <c r="P64" s="244">
        <v>5</v>
      </c>
      <c r="Q64" s="245">
        <v>6</v>
      </c>
      <c r="R64" s="241">
        <v>0</v>
      </c>
      <c r="S64" s="246">
        <v>0</v>
      </c>
      <c r="T64" s="245">
        <v>0</v>
      </c>
      <c r="U64" s="253">
        <v>0</v>
      </c>
      <c r="V64" s="253">
        <v>1</v>
      </c>
      <c r="W64" s="245">
        <v>1</v>
      </c>
      <c r="X64" s="243">
        <v>1</v>
      </c>
      <c r="Y64" s="244">
        <v>2</v>
      </c>
      <c r="Z64" s="245">
        <v>3</v>
      </c>
      <c r="AA64" s="241">
        <f t="shared" ref="AA64:AB66" si="29">C64+F64+I64+L64+O64+R64+U64+X64</f>
        <v>34</v>
      </c>
      <c r="AB64" s="246">
        <f t="shared" si="29"/>
        <v>61</v>
      </c>
      <c r="AC64" s="245">
        <f>SUM(AA64:AB64)</f>
        <v>95</v>
      </c>
    </row>
    <row r="65" spans="1:29" ht="13.5" customHeight="1" x14ac:dyDescent="0.2">
      <c r="A65" s="251" t="s">
        <v>53</v>
      </c>
      <c r="B65" s="252">
        <v>1515</v>
      </c>
      <c r="C65" s="243">
        <v>26</v>
      </c>
      <c r="D65" s="244">
        <v>48</v>
      </c>
      <c r="E65" s="245">
        <v>74</v>
      </c>
      <c r="F65" s="253">
        <v>1</v>
      </c>
      <c r="G65" s="253">
        <v>2</v>
      </c>
      <c r="H65" s="245">
        <v>3</v>
      </c>
      <c r="I65" s="243">
        <v>2</v>
      </c>
      <c r="J65" s="244">
        <v>0</v>
      </c>
      <c r="K65" s="245">
        <v>2</v>
      </c>
      <c r="L65" s="241">
        <v>1</v>
      </c>
      <c r="M65" s="251">
        <v>1</v>
      </c>
      <c r="N65" s="245">
        <v>2</v>
      </c>
      <c r="O65" s="243">
        <v>1</v>
      </c>
      <c r="P65" s="244">
        <v>0</v>
      </c>
      <c r="Q65" s="245">
        <v>1</v>
      </c>
      <c r="R65" s="241">
        <v>0</v>
      </c>
      <c r="S65" s="246">
        <v>0</v>
      </c>
      <c r="T65" s="245">
        <v>0</v>
      </c>
      <c r="U65" s="253">
        <v>0</v>
      </c>
      <c r="V65" s="253">
        <v>0</v>
      </c>
      <c r="W65" s="245">
        <v>0</v>
      </c>
      <c r="X65" s="243">
        <v>0</v>
      </c>
      <c r="Y65" s="244">
        <v>5</v>
      </c>
      <c r="Z65" s="245">
        <v>5</v>
      </c>
      <c r="AA65" s="241">
        <f t="shared" si="29"/>
        <v>31</v>
      </c>
      <c r="AB65" s="246">
        <f t="shared" si="29"/>
        <v>56</v>
      </c>
      <c r="AC65" s="245">
        <f>SUM(AA65:AB65)</f>
        <v>87</v>
      </c>
    </row>
    <row r="66" spans="1:29" ht="15" customHeight="1" thickBot="1" x14ac:dyDescent="0.25">
      <c r="A66" s="251" t="s">
        <v>54</v>
      </c>
      <c r="B66" s="252">
        <v>1516</v>
      </c>
      <c r="C66" s="243">
        <v>4</v>
      </c>
      <c r="D66" s="244">
        <v>8</v>
      </c>
      <c r="E66" s="245">
        <v>12</v>
      </c>
      <c r="F66" s="253">
        <v>1</v>
      </c>
      <c r="G66" s="253">
        <v>0</v>
      </c>
      <c r="H66" s="245">
        <v>1</v>
      </c>
      <c r="I66" s="243">
        <v>0</v>
      </c>
      <c r="J66" s="244">
        <v>1</v>
      </c>
      <c r="K66" s="245">
        <v>1</v>
      </c>
      <c r="L66" s="241">
        <v>0</v>
      </c>
      <c r="M66" s="251">
        <v>0</v>
      </c>
      <c r="N66" s="245">
        <v>0</v>
      </c>
      <c r="O66" s="243">
        <v>0</v>
      </c>
      <c r="P66" s="244">
        <v>0</v>
      </c>
      <c r="Q66" s="245">
        <v>0</v>
      </c>
      <c r="R66" s="241">
        <v>0</v>
      </c>
      <c r="S66" s="246">
        <v>0</v>
      </c>
      <c r="T66" s="245">
        <v>0</v>
      </c>
      <c r="U66" s="253">
        <v>0</v>
      </c>
      <c r="V66" s="253">
        <v>0</v>
      </c>
      <c r="W66" s="245">
        <v>0</v>
      </c>
      <c r="X66" s="243">
        <v>0</v>
      </c>
      <c r="Y66" s="244">
        <v>1</v>
      </c>
      <c r="Z66" s="245">
        <v>1</v>
      </c>
      <c r="AA66" s="241">
        <f t="shared" si="29"/>
        <v>5</v>
      </c>
      <c r="AB66" s="246">
        <f t="shared" si="29"/>
        <v>10</v>
      </c>
      <c r="AC66" s="245">
        <f t="shared" ref="AC66" si="30">SUM(AA66:AB66)</f>
        <v>15</v>
      </c>
    </row>
    <row r="67" spans="1:29" ht="13.5" thickBot="1" x14ac:dyDescent="0.25">
      <c r="A67" s="249" t="s">
        <v>55</v>
      </c>
      <c r="B67" s="234"/>
      <c r="C67" s="249">
        <f>SUM(C64:C66)</f>
        <v>62</v>
      </c>
      <c r="D67" s="233">
        <f>SUM(D64:D66)</f>
        <v>105</v>
      </c>
      <c r="E67" s="237">
        <f t="shared" si="3"/>
        <v>167</v>
      </c>
      <c r="F67" s="233">
        <f t="shared" ref="F67:Z67" si="31">SUM(F64:F66)</f>
        <v>2</v>
      </c>
      <c r="G67" s="233">
        <f t="shared" si="31"/>
        <v>3</v>
      </c>
      <c r="H67" s="233">
        <f t="shared" si="31"/>
        <v>5</v>
      </c>
      <c r="I67" s="249">
        <f t="shared" si="31"/>
        <v>2</v>
      </c>
      <c r="J67" s="233">
        <f t="shared" si="31"/>
        <v>2</v>
      </c>
      <c r="K67" s="237">
        <f t="shared" si="31"/>
        <v>4</v>
      </c>
      <c r="L67" s="249">
        <f t="shared" si="31"/>
        <v>1</v>
      </c>
      <c r="M67" s="233">
        <f t="shared" si="31"/>
        <v>3</v>
      </c>
      <c r="N67" s="233">
        <f t="shared" si="31"/>
        <v>4</v>
      </c>
      <c r="O67" s="249">
        <f t="shared" si="31"/>
        <v>2</v>
      </c>
      <c r="P67" s="233">
        <f t="shared" si="31"/>
        <v>5</v>
      </c>
      <c r="Q67" s="233">
        <f t="shared" si="31"/>
        <v>7</v>
      </c>
      <c r="R67" s="249">
        <f t="shared" si="31"/>
        <v>0</v>
      </c>
      <c r="S67" s="233">
        <f t="shared" si="31"/>
        <v>0</v>
      </c>
      <c r="T67" s="233">
        <f t="shared" si="31"/>
        <v>0</v>
      </c>
      <c r="U67" s="233">
        <f t="shared" si="31"/>
        <v>0</v>
      </c>
      <c r="V67" s="233">
        <f t="shared" si="31"/>
        <v>1</v>
      </c>
      <c r="W67" s="233">
        <f t="shared" si="31"/>
        <v>1</v>
      </c>
      <c r="X67" s="249">
        <f t="shared" si="31"/>
        <v>1</v>
      </c>
      <c r="Y67" s="233">
        <f t="shared" si="31"/>
        <v>8</v>
      </c>
      <c r="Z67" s="237">
        <f t="shared" si="31"/>
        <v>9</v>
      </c>
      <c r="AA67" s="249">
        <f>SUM(AA64:AA66)</f>
        <v>70</v>
      </c>
      <c r="AB67" s="250">
        <f>SUM(AB64:AB66)</f>
        <v>127</v>
      </c>
      <c r="AC67" s="257">
        <f>SUM(AC64:AC66)</f>
        <v>197</v>
      </c>
    </row>
    <row r="68" spans="1:29" ht="12" customHeight="1" x14ac:dyDescent="0.2">
      <c r="H68" s="245" t="str">
        <f>IF(F68+G68=0," ",F68+G68)</f>
        <v xml:space="preserve"> </v>
      </c>
      <c r="K68" s="245" t="str">
        <f>IF(I68+J68=0," ",I68+J68)</f>
        <v xml:space="preserve"> </v>
      </c>
      <c r="N68" s="274" t="str">
        <f>IF(L68+M68=0," ",L68+M68)</f>
        <v xml:space="preserve"> </v>
      </c>
      <c r="Q68" s="256" t="str">
        <f>IF(O68+P68=0," ",O68+P68)</f>
        <v xml:space="preserve"> </v>
      </c>
      <c r="R68" s="263"/>
      <c r="S68" s="256"/>
      <c r="T68" s="245"/>
      <c r="W68" s="274" t="str">
        <f>IF(U68+V68=0," ",U68+V68)</f>
        <v xml:space="preserve"> </v>
      </c>
      <c r="Z68" s="245" t="str">
        <f>IF(X68+Y68=0," ",X68+Y68)</f>
        <v xml:space="preserve"> </v>
      </c>
      <c r="AA68" s="241"/>
      <c r="AB68" s="267"/>
    </row>
    <row r="69" spans="1:29" hidden="1" x14ac:dyDescent="0.2">
      <c r="A69" s="251" t="s">
        <v>56</v>
      </c>
      <c r="B69" s="252">
        <v>1600</v>
      </c>
      <c r="C69" s="243"/>
      <c r="D69" s="244"/>
      <c r="F69" s="253"/>
      <c r="G69" s="253"/>
      <c r="H69" s="245"/>
      <c r="I69" s="243"/>
      <c r="J69" s="244"/>
      <c r="N69" s="245"/>
      <c r="O69" s="243"/>
      <c r="P69" s="244"/>
      <c r="R69" s="241"/>
      <c r="T69" s="245"/>
      <c r="U69" s="253"/>
      <c r="V69" s="253"/>
      <c r="W69" s="245"/>
      <c r="X69" s="243"/>
      <c r="Y69" s="244"/>
      <c r="AA69" s="241">
        <f t="shared" ref="AA69:AB73" si="32">C69+F69+I69+L69+O69+R69+U69+X69</f>
        <v>0</v>
      </c>
      <c r="AB69" s="246">
        <f t="shared" si="32"/>
        <v>0</v>
      </c>
      <c r="AC69" s="245">
        <f t="shared" ref="AC69:AC73" si="33">SUM(AA69:AB69)</f>
        <v>0</v>
      </c>
    </row>
    <row r="70" spans="1:29" x14ac:dyDescent="0.2">
      <c r="A70" s="251" t="s">
        <v>363</v>
      </c>
      <c r="B70" s="252">
        <v>1609</v>
      </c>
      <c r="C70" s="243">
        <v>3</v>
      </c>
      <c r="D70" s="244">
        <v>1</v>
      </c>
      <c r="E70" s="245">
        <v>4</v>
      </c>
      <c r="F70" s="253">
        <v>1</v>
      </c>
      <c r="G70" s="253">
        <v>0</v>
      </c>
      <c r="H70" s="245">
        <v>1</v>
      </c>
      <c r="I70" s="243">
        <v>0</v>
      </c>
      <c r="J70" s="244">
        <v>0</v>
      </c>
      <c r="K70" s="245">
        <v>0</v>
      </c>
      <c r="L70" s="241">
        <v>0</v>
      </c>
      <c r="M70" s="251">
        <v>0</v>
      </c>
      <c r="N70" s="245">
        <v>0</v>
      </c>
      <c r="O70" s="243">
        <v>0</v>
      </c>
      <c r="P70" s="244">
        <v>0</v>
      </c>
      <c r="Q70" s="245">
        <v>0</v>
      </c>
      <c r="R70" s="241">
        <v>0</v>
      </c>
      <c r="S70" s="246">
        <v>0</v>
      </c>
      <c r="T70" s="245">
        <v>0</v>
      </c>
      <c r="U70" s="253">
        <v>0</v>
      </c>
      <c r="V70" s="253">
        <v>0</v>
      </c>
      <c r="W70" s="245">
        <v>0</v>
      </c>
      <c r="X70" s="243">
        <v>0</v>
      </c>
      <c r="Y70" s="244">
        <v>0</v>
      </c>
      <c r="Z70" s="245">
        <v>0</v>
      </c>
      <c r="AA70" s="241">
        <f t="shared" si="32"/>
        <v>4</v>
      </c>
      <c r="AB70" s="246">
        <f t="shared" si="32"/>
        <v>1</v>
      </c>
      <c r="AC70" s="245">
        <f t="shared" si="33"/>
        <v>5</v>
      </c>
    </row>
    <row r="71" spans="1:29" x14ac:dyDescent="0.2">
      <c r="A71" s="251" t="s">
        <v>57</v>
      </c>
      <c r="B71" s="252">
        <v>1610</v>
      </c>
      <c r="C71" s="243">
        <v>0</v>
      </c>
      <c r="D71" s="244">
        <v>1</v>
      </c>
      <c r="E71" s="245">
        <v>1</v>
      </c>
      <c r="F71" s="253">
        <v>0</v>
      </c>
      <c r="G71" s="253">
        <v>0</v>
      </c>
      <c r="H71" s="245">
        <v>0</v>
      </c>
      <c r="I71" s="243">
        <v>0</v>
      </c>
      <c r="J71" s="244">
        <v>0</v>
      </c>
      <c r="K71" s="245">
        <v>0</v>
      </c>
      <c r="L71" s="241">
        <v>0</v>
      </c>
      <c r="M71" s="251">
        <v>0</v>
      </c>
      <c r="N71" s="245">
        <v>0</v>
      </c>
      <c r="O71" s="243">
        <v>0</v>
      </c>
      <c r="P71" s="244">
        <v>0</v>
      </c>
      <c r="Q71" s="245">
        <v>0</v>
      </c>
      <c r="R71" s="241">
        <v>0</v>
      </c>
      <c r="S71" s="246">
        <v>0</v>
      </c>
      <c r="T71" s="245">
        <v>0</v>
      </c>
      <c r="U71" s="253">
        <v>0</v>
      </c>
      <c r="V71" s="253">
        <v>0</v>
      </c>
      <c r="W71" s="245">
        <v>0</v>
      </c>
      <c r="X71" s="243">
        <v>0</v>
      </c>
      <c r="Y71" s="244">
        <v>0</v>
      </c>
      <c r="Z71" s="245">
        <v>0</v>
      </c>
      <c r="AA71" s="241">
        <f t="shared" si="32"/>
        <v>0</v>
      </c>
      <c r="AB71" s="246">
        <f t="shared" si="32"/>
        <v>1</v>
      </c>
      <c r="AC71" s="245">
        <f t="shared" si="33"/>
        <v>1</v>
      </c>
    </row>
    <row r="72" spans="1:29" ht="13.5" customHeight="1" x14ac:dyDescent="0.2">
      <c r="A72" s="251" t="s">
        <v>353</v>
      </c>
      <c r="B72" s="264" t="s">
        <v>354</v>
      </c>
      <c r="C72" s="243">
        <v>0</v>
      </c>
      <c r="D72" s="244">
        <v>2</v>
      </c>
      <c r="E72" s="245">
        <v>2</v>
      </c>
      <c r="F72" s="253">
        <v>1</v>
      </c>
      <c r="G72" s="253">
        <v>0</v>
      </c>
      <c r="H72" s="245">
        <v>1</v>
      </c>
      <c r="I72" s="243">
        <v>0</v>
      </c>
      <c r="J72" s="244">
        <v>0</v>
      </c>
      <c r="K72" s="245">
        <v>0</v>
      </c>
      <c r="L72" s="241">
        <v>0</v>
      </c>
      <c r="M72" s="251">
        <v>0</v>
      </c>
      <c r="N72" s="245">
        <v>0</v>
      </c>
      <c r="O72" s="243">
        <v>1</v>
      </c>
      <c r="P72" s="244">
        <v>0</v>
      </c>
      <c r="Q72" s="245">
        <v>1</v>
      </c>
      <c r="R72" s="241">
        <v>0</v>
      </c>
      <c r="S72" s="246">
        <v>0</v>
      </c>
      <c r="T72" s="245">
        <v>0</v>
      </c>
      <c r="U72" s="253">
        <v>0</v>
      </c>
      <c r="V72" s="253">
        <v>0</v>
      </c>
      <c r="W72" s="245">
        <v>0</v>
      </c>
      <c r="X72" s="243">
        <v>0</v>
      </c>
      <c r="Y72" s="244">
        <v>0</v>
      </c>
      <c r="Z72" s="245">
        <v>0</v>
      </c>
      <c r="AA72" s="241">
        <f t="shared" si="32"/>
        <v>2</v>
      </c>
      <c r="AB72" s="246">
        <f t="shared" si="32"/>
        <v>2</v>
      </c>
      <c r="AC72" s="245">
        <f t="shared" si="33"/>
        <v>4</v>
      </c>
    </row>
    <row r="73" spans="1:29" ht="13.5" customHeight="1" thickBot="1" x14ac:dyDescent="0.25">
      <c r="A73" s="251" t="s">
        <v>59</v>
      </c>
      <c r="B73" s="252">
        <v>1625</v>
      </c>
      <c r="C73" s="243">
        <v>0</v>
      </c>
      <c r="D73" s="244">
        <v>0</v>
      </c>
      <c r="E73" s="245">
        <v>0</v>
      </c>
      <c r="F73" s="253">
        <v>0</v>
      </c>
      <c r="G73" s="253">
        <v>0</v>
      </c>
      <c r="H73" s="245">
        <v>0</v>
      </c>
      <c r="I73" s="243">
        <v>0</v>
      </c>
      <c r="J73" s="244">
        <v>0</v>
      </c>
      <c r="K73" s="245">
        <v>0</v>
      </c>
      <c r="L73" s="241">
        <v>0</v>
      </c>
      <c r="M73" s="251">
        <v>0</v>
      </c>
      <c r="N73" s="245">
        <v>0</v>
      </c>
      <c r="O73" s="243">
        <v>0</v>
      </c>
      <c r="P73" s="244">
        <v>0</v>
      </c>
      <c r="Q73" s="245">
        <v>0</v>
      </c>
      <c r="R73" s="241">
        <v>0</v>
      </c>
      <c r="S73" s="246">
        <v>0</v>
      </c>
      <c r="T73" s="245">
        <v>0</v>
      </c>
      <c r="U73" s="253">
        <v>1</v>
      </c>
      <c r="V73" s="253">
        <v>0</v>
      </c>
      <c r="W73" s="245">
        <v>1</v>
      </c>
      <c r="X73" s="243">
        <v>0</v>
      </c>
      <c r="Y73" s="244">
        <v>0</v>
      </c>
      <c r="Z73" s="245">
        <v>0</v>
      </c>
      <c r="AA73" s="241">
        <f t="shared" si="32"/>
        <v>1</v>
      </c>
      <c r="AB73" s="246">
        <f t="shared" si="32"/>
        <v>0</v>
      </c>
      <c r="AC73" s="245">
        <f t="shared" si="33"/>
        <v>1</v>
      </c>
    </row>
    <row r="74" spans="1:29" ht="13.5" thickBot="1" x14ac:dyDescent="0.25">
      <c r="A74" s="249" t="s">
        <v>60</v>
      </c>
      <c r="B74" s="234"/>
      <c r="C74" s="249">
        <f t="shared" ref="C74:Z74" si="34">SUM(C69:C73)</f>
        <v>3</v>
      </c>
      <c r="D74" s="233">
        <f t="shared" si="34"/>
        <v>4</v>
      </c>
      <c r="E74" s="237">
        <f t="shared" ref="E74:E137" si="35">SUM(C74:D74)</f>
        <v>7</v>
      </c>
      <c r="F74" s="233">
        <f t="shared" si="34"/>
        <v>2</v>
      </c>
      <c r="G74" s="233">
        <f t="shared" si="34"/>
        <v>0</v>
      </c>
      <c r="H74" s="233">
        <f t="shared" si="34"/>
        <v>2</v>
      </c>
      <c r="I74" s="249">
        <f t="shared" si="34"/>
        <v>0</v>
      </c>
      <c r="J74" s="233">
        <f t="shared" si="34"/>
        <v>0</v>
      </c>
      <c r="K74" s="237">
        <f t="shared" si="34"/>
        <v>0</v>
      </c>
      <c r="L74" s="249">
        <f t="shared" si="34"/>
        <v>0</v>
      </c>
      <c r="M74" s="233">
        <f t="shared" si="34"/>
        <v>0</v>
      </c>
      <c r="N74" s="233">
        <f t="shared" si="34"/>
        <v>0</v>
      </c>
      <c r="O74" s="249">
        <f t="shared" si="34"/>
        <v>1</v>
      </c>
      <c r="P74" s="233">
        <f t="shared" si="34"/>
        <v>0</v>
      </c>
      <c r="Q74" s="233">
        <f t="shared" si="34"/>
        <v>1</v>
      </c>
      <c r="R74" s="249">
        <f t="shared" si="34"/>
        <v>0</v>
      </c>
      <c r="S74" s="233">
        <f t="shared" si="34"/>
        <v>0</v>
      </c>
      <c r="T74" s="233">
        <f t="shared" si="34"/>
        <v>0</v>
      </c>
      <c r="U74" s="233">
        <f t="shared" si="34"/>
        <v>1</v>
      </c>
      <c r="V74" s="233">
        <f t="shared" si="34"/>
        <v>0</v>
      </c>
      <c r="W74" s="233">
        <f t="shared" si="34"/>
        <v>1</v>
      </c>
      <c r="X74" s="249">
        <f t="shared" si="34"/>
        <v>0</v>
      </c>
      <c r="Y74" s="233">
        <f t="shared" si="34"/>
        <v>0</v>
      </c>
      <c r="Z74" s="237">
        <f t="shared" si="34"/>
        <v>0</v>
      </c>
      <c r="AA74" s="249">
        <f>SUM(AA69:AA73)</f>
        <v>7</v>
      </c>
      <c r="AB74" s="250">
        <f>SUM(AB69:AB73)</f>
        <v>4</v>
      </c>
      <c r="AC74" s="257">
        <f>SUM(AC69:AC73)</f>
        <v>11</v>
      </c>
    </row>
    <row r="75" spans="1:29" ht="13.5" customHeight="1" x14ac:dyDescent="0.2">
      <c r="A75" s="265"/>
      <c r="B75" s="266"/>
      <c r="C75" s="364"/>
      <c r="D75" s="265"/>
      <c r="E75" s="298"/>
      <c r="F75" s="265"/>
      <c r="G75" s="265"/>
      <c r="H75" s="245" t="str">
        <f>IF(F75+G75=0," ",F75+G75)</f>
        <v xml:space="preserve"> </v>
      </c>
      <c r="I75" s="364"/>
      <c r="J75" s="265"/>
      <c r="K75" s="298" t="str">
        <f>IF(I75+J75=0," ",I75+J75)</f>
        <v xml:space="preserve"> </v>
      </c>
      <c r="L75" s="364"/>
      <c r="M75" s="265"/>
      <c r="N75" s="297" t="str">
        <f>IF(L75+M75=0," ",L75+M75)</f>
        <v xml:space="preserve"> </v>
      </c>
      <c r="O75" s="364"/>
      <c r="P75" s="265"/>
      <c r="Q75" s="297" t="str">
        <f>IF(O75+P75=0," ",O75+P75)</f>
        <v xml:space="preserve"> </v>
      </c>
      <c r="R75" s="364"/>
      <c r="S75" s="265"/>
      <c r="T75" s="365"/>
      <c r="U75" s="265"/>
      <c r="V75" s="265"/>
      <c r="W75" s="297" t="str">
        <f>IF(U75+V75=0," ",U75+V75)</f>
        <v xml:space="preserve"> </v>
      </c>
      <c r="X75" s="364"/>
      <c r="Y75" s="265"/>
      <c r="Z75" s="298" t="str">
        <f>IF(X75+Y75=0," ",X75+Y75)</f>
        <v xml:space="preserve"> </v>
      </c>
      <c r="AA75" s="364"/>
      <c r="AB75" s="366"/>
      <c r="AC75" s="367"/>
    </row>
    <row r="76" spans="1:29" ht="13.5" customHeight="1" x14ac:dyDescent="0.2">
      <c r="A76" s="246" t="s">
        <v>61</v>
      </c>
      <c r="B76" s="255">
        <v>1705</v>
      </c>
      <c r="C76" s="241">
        <v>19</v>
      </c>
      <c r="D76" s="246">
        <v>9</v>
      </c>
      <c r="E76" s="245">
        <v>28</v>
      </c>
      <c r="F76" s="246">
        <v>2</v>
      </c>
      <c r="G76" s="246">
        <v>1</v>
      </c>
      <c r="H76" s="245">
        <v>3</v>
      </c>
      <c r="I76" s="241">
        <v>0</v>
      </c>
      <c r="J76" s="246">
        <v>1</v>
      </c>
      <c r="K76" s="245">
        <v>1</v>
      </c>
      <c r="L76" s="241">
        <v>0</v>
      </c>
      <c r="M76" s="246">
        <v>0</v>
      </c>
      <c r="N76" s="245">
        <v>0</v>
      </c>
      <c r="O76" s="241">
        <v>1</v>
      </c>
      <c r="P76" s="246">
        <v>0</v>
      </c>
      <c r="Q76" s="245">
        <v>1</v>
      </c>
      <c r="R76" s="241">
        <v>0</v>
      </c>
      <c r="S76" s="246">
        <v>0</v>
      </c>
      <c r="T76" s="245">
        <v>0</v>
      </c>
      <c r="U76" s="246">
        <v>1</v>
      </c>
      <c r="V76" s="246">
        <v>0</v>
      </c>
      <c r="W76" s="245">
        <v>1</v>
      </c>
      <c r="X76" s="241">
        <v>0</v>
      </c>
      <c r="Y76" s="246">
        <v>1</v>
      </c>
      <c r="Z76" s="245">
        <v>1</v>
      </c>
      <c r="AA76" s="241">
        <f>C76+F76+I76+L76+O76+R76+U76+X76</f>
        <v>23</v>
      </c>
      <c r="AB76" s="267">
        <f>D76+G76+J76+M76+P76+S76+V76+Y76</f>
        <v>12</v>
      </c>
      <c r="AC76" s="245">
        <f t="shared" ref="AC76" si="36">SUM(AA76:AB76)</f>
        <v>35</v>
      </c>
    </row>
    <row r="77" spans="1:29" ht="13.5" customHeight="1" thickBot="1" x14ac:dyDescent="0.25">
      <c r="A77" s="246" t="s">
        <v>355</v>
      </c>
      <c r="B77" s="242">
        <v>1710</v>
      </c>
      <c r="C77" s="241">
        <v>0</v>
      </c>
      <c r="D77" s="246">
        <v>2</v>
      </c>
      <c r="E77" s="256">
        <v>2</v>
      </c>
      <c r="F77" s="246">
        <v>0</v>
      </c>
      <c r="G77" s="246">
        <v>0</v>
      </c>
      <c r="H77" s="256">
        <v>0</v>
      </c>
      <c r="I77" s="241">
        <v>0</v>
      </c>
      <c r="J77" s="246">
        <v>0</v>
      </c>
      <c r="K77" s="256">
        <v>0</v>
      </c>
      <c r="L77" s="241">
        <v>0</v>
      </c>
      <c r="M77" s="246">
        <v>0</v>
      </c>
      <c r="N77" s="256">
        <v>0</v>
      </c>
      <c r="O77" s="241">
        <v>0</v>
      </c>
      <c r="P77" s="246">
        <v>0</v>
      </c>
      <c r="Q77" s="256">
        <v>0</v>
      </c>
      <c r="R77" s="241">
        <v>0</v>
      </c>
      <c r="S77" s="246">
        <v>0</v>
      </c>
      <c r="T77" s="245">
        <v>0</v>
      </c>
      <c r="U77" s="246">
        <v>0</v>
      </c>
      <c r="V77" s="246">
        <v>0</v>
      </c>
      <c r="W77" s="256">
        <v>0</v>
      </c>
      <c r="X77" s="241">
        <v>0</v>
      </c>
      <c r="Y77" s="246">
        <v>0</v>
      </c>
      <c r="Z77" s="245">
        <v>0</v>
      </c>
      <c r="AA77" s="241">
        <f>C77+F77+I77+L77+O77+R77+U77+X77</f>
        <v>0</v>
      </c>
      <c r="AB77" s="267">
        <f>D77+G77+J77+M77+P77+S77+V77+Y77</f>
        <v>2</v>
      </c>
      <c r="AC77" s="245">
        <f t="shared" ref="AC77" si="37">SUM(AA77:AB77)</f>
        <v>2</v>
      </c>
    </row>
    <row r="78" spans="1:29" ht="13.5" thickBot="1" x14ac:dyDescent="0.25">
      <c r="A78" s="249" t="s">
        <v>62</v>
      </c>
      <c r="B78" s="234"/>
      <c r="C78" s="268">
        <f>SUM(C76:C77)</f>
        <v>19</v>
      </c>
      <c r="D78" s="269">
        <f t="shared" ref="D78:AC78" si="38">SUM(D76:D77)</f>
        <v>11</v>
      </c>
      <c r="E78" s="269">
        <f t="shared" si="38"/>
        <v>30</v>
      </c>
      <c r="F78" s="268">
        <f t="shared" si="38"/>
        <v>2</v>
      </c>
      <c r="G78" s="269">
        <f t="shared" si="38"/>
        <v>1</v>
      </c>
      <c r="H78" s="269">
        <f t="shared" si="38"/>
        <v>3</v>
      </c>
      <c r="I78" s="268">
        <f t="shared" si="38"/>
        <v>0</v>
      </c>
      <c r="J78" s="269">
        <f t="shared" si="38"/>
        <v>1</v>
      </c>
      <c r="K78" s="269">
        <f t="shared" si="38"/>
        <v>1</v>
      </c>
      <c r="L78" s="268">
        <f t="shared" si="38"/>
        <v>0</v>
      </c>
      <c r="M78" s="269">
        <f t="shared" si="38"/>
        <v>0</v>
      </c>
      <c r="N78" s="269">
        <f t="shared" si="38"/>
        <v>0</v>
      </c>
      <c r="O78" s="268">
        <f t="shared" si="38"/>
        <v>1</v>
      </c>
      <c r="P78" s="269">
        <f t="shared" si="38"/>
        <v>0</v>
      </c>
      <c r="Q78" s="269">
        <f t="shared" si="38"/>
        <v>1</v>
      </c>
      <c r="R78" s="268">
        <f t="shared" si="38"/>
        <v>0</v>
      </c>
      <c r="S78" s="269">
        <f t="shared" si="38"/>
        <v>0</v>
      </c>
      <c r="T78" s="270">
        <f t="shared" si="38"/>
        <v>0</v>
      </c>
      <c r="U78" s="269">
        <f t="shared" si="38"/>
        <v>1</v>
      </c>
      <c r="V78" s="269">
        <f t="shared" si="38"/>
        <v>0</v>
      </c>
      <c r="W78" s="269">
        <f t="shared" si="38"/>
        <v>1</v>
      </c>
      <c r="X78" s="268">
        <f t="shared" si="38"/>
        <v>0</v>
      </c>
      <c r="Y78" s="269">
        <f t="shared" si="38"/>
        <v>1</v>
      </c>
      <c r="Z78" s="270">
        <f t="shared" si="38"/>
        <v>1</v>
      </c>
      <c r="AA78" s="249">
        <f t="shared" si="38"/>
        <v>23</v>
      </c>
      <c r="AB78" s="250">
        <f>SUM(AB76:AB77)</f>
        <v>14</v>
      </c>
      <c r="AC78" s="270">
        <f t="shared" si="38"/>
        <v>37</v>
      </c>
    </row>
    <row r="79" spans="1:29" ht="13.5" thickBot="1" x14ac:dyDescent="0.25">
      <c r="H79" s="245" t="str">
        <f>IF(F79+G79=0," ",F79+G79)</f>
        <v xml:space="preserve"> </v>
      </c>
      <c r="K79" s="245" t="str">
        <f>IF(I79+J79=0," ",I79+J79)</f>
        <v xml:space="preserve"> </v>
      </c>
      <c r="N79" s="274" t="str">
        <f>IF(L79+M79=0," ",L79+M79)</f>
        <v xml:space="preserve"> </v>
      </c>
      <c r="Q79" s="256" t="str">
        <f>IF(O79+P79=0," ",O79+P79)</f>
        <v xml:space="preserve"> </v>
      </c>
      <c r="R79" s="241"/>
      <c r="T79" s="275"/>
      <c r="W79" s="274" t="str">
        <f>IF(U79+V79=0," ",U79+V79)</f>
        <v xml:space="preserve"> </v>
      </c>
      <c r="Z79" s="245" t="str">
        <f>IF(X79+Y79=0," ",X79+Y79)</f>
        <v xml:space="preserve"> </v>
      </c>
      <c r="AA79" s="241"/>
      <c r="AB79" s="267"/>
    </row>
    <row r="80" spans="1:29" ht="13.5" thickBot="1" x14ac:dyDescent="0.25">
      <c r="A80" s="233" t="s">
        <v>223</v>
      </c>
      <c r="B80" s="234">
        <v>1700</v>
      </c>
      <c r="C80" s="249">
        <v>6</v>
      </c>
      <c r="D80" s="233">
        <v>6</v>
      </c>
      <c r="E80" s="237">
        <v>12</v>
      </c>
      <c r="F80" s="233">
        <v>4</v>
      </c>
      <c r="G80" s="233">
        <v>0</v>
      </c>
      <c r="H80" s="237">
        <v>4</v>
      </c>
      <c r="I80" s="249">
        <v>0</v>
      </c>
      <c r="J80" s="233">
        <v>0</v>
      </c>
      <c r="K80" s="237">
        <v>0</v>
      </c>
      <c r="L80" s="249">
        <v>1</v>
      </c>
      <c r="M80" s="233">
        <v>0</v>
      </c>
      <c r="N80" s="233">
        <v>1</v>
      </c>
      <c r="O80" s="249">
        <v>0</v>
      </c>
      <c r="P80" s="233">
        <v>0</v>
      </c>
      <c r="Q80" s="233">
        <v>0</v>
      </c>
      <c r="R80" s="249">
        <v>0</v>
      </c>
      <c r="S80" s="233">
        <v>0</v>
      </c>
      <c r="T80" s="237">
        <v>0</v>
      </c>
      <c r="U80" s="233">
        <v>0</v>
      </c>
      <c r="V80" s="233">
        <v>0</v>
      </c>
      <c r="W80" s="233">
        <v>0</v>
      </c>
      <c r="X80" s="249">
        <v>0</v>
      </c>
      <c r="Y80" s="233">
        <v>0</v>
      </c>
      <c r="Z80" s="237">
        <v>0</v>
      </c>
      <c r="AA80" s="249">
        <f>SUM(C80,F80,I80,L80,O80,R80,U80,X80)</f>
        <v>11</v>
      </c>
      <c r="AB80" s="250">
        <f>SUM(D80,G80,J80,M80,P80,S80,V80,Y80)</f>
        <v>6</v>
      </c>
      <c r="AC80" s="257">
        <f>SUM(AA80:AB80)</f>
        <v>17</v>
      </c>
    </row>
    <row r="81" spans="1:29" x14ac:dyDescent="0.2">
      <c r="H81" s="245"/>
      <c r="Q81" s="256"/>
      <c r="R81" s="241"/>
      <c r="T81" s="275"/>
      <c r="AA81" s="241"/>
      <c r="AB81" s="267"/>
    </row>
    <row r="82" spans="1:29" x14ac:dyDescent="0.2">
      <c r="A82" s="251" t="s">
        <v>63</v>
      </c>
      <c r="B82" s="252">
        <v>1805</v>
      </c>
      <c r="C82" s="243">
        <v>8</v>
      </c>
      <c r="D82" s="244">
        <v>16</v>
      </c>
      <c r="E82" s="245">
        <v>24</v>
      </c>
      <c r="F82" s="253">
        <v>2</v>
      </c>
      <c r="G82" s="253">
        <v>1</v>
      </c>
      <c r="H82" s="245">
        <v>3</v>
      </c>
      <c r="I82" s="243">
        <v>0</v>
      </c>
      <c r="J82" s="244">
        <v>2</v>
      </c>
      <c r="K82" s="245">
        <v>2</v>
      </c>
      <c r="L82" s="241">
        <v>1</v>
      </c>
      <c r="M82" s="251">
        <v>1</v>
      </c>
      <c r="N82" s="245">
        <v>2</v>
      </c>
      <c r="O82" s="243">
        <v>1</v>
      </c>
      <c r="P82" s="244">
        <v>0</v>
      </c>
      <c r="Q82" s="245">
        <v>1</v>
      </c>
      <c r="R82" s="241">
        <v>0</v>
      </c>
      <c r="S82" s="246">
        <v>0</v>
      </c>
      <c r="T82" s="245">
        <v>0</v>
      </c>
      <c r="U82" s="253">
        <v>0</v>
      </c>
      <c r="V82" s="253">
        <v>0</v>
      </c>
      <c r="W82" s="245">
        <v>0</v>
      </c>
      <c r="X82" s="243">
        <v>0</v>
      </c>
      <c r="Y82" s="244">
        <v>1</v>
      </c>
      <c r="Z82" s="245">
        <v>1</v>
      </c>
      <c r="AA82" s="241">
        <f t="shared" ref="AA82:AB86" si="39">C82+F82+I82+L82+O82+R82+U82+X82</f>
        <v>12</v>
      </c>
      <c r="AB82" s="246">
        <f t="shared" si="39"/>
        <v>21</v>
      </c>
      <c r="AC82" s="245">
        <f t="shared" ref="AC82:AC86" si="40">SUM(AA82:AB82)</f>
        <v>33</v>
      </c>
    </row>
    <row r="83" spans="1:29" ht="12.75" customHeight="1" x14ac:dyDescent="0.2">
      <c r="A83" s="251" t="s">
        <v>64</v>
      </c>
      <c r="B83" s="252">
        <v>1825</v>
      </c>
      <c r="C83" s="243">
        <v>12</v>
      </c>
      <c r="D83" s="244">
        <v>6</v>
      </c>
      <c r="E83" s="245">
        <v>18</v>
      </c>
      <c r="F83" s="253">
        <v>1</v>
      </c>
      <c r="G83" s="253">
        <v>0</v>
      </c>
      <c r="H83" s="245">
        <v>1</v>
      </c>
      <c r="I83" s="243">
        <v>0</v>
      </c>
      <c r="J83" s="244">
        <v>0</v>
      </c>
      <c r="K83" s="245">
        <v>0</v>
      </c>
      <c r="L83" s="241">
        <v>1</v>
      </c>
      <c r="M83" s="251">
        <v>0</v>
      </c>
      <c r="N83" s="245">
        <v>1</v>
      </c>
      <c r="O83" s="243">
        <v>1</v>
      </c>
      <c r="P83" s="244">
        <v>2</v>
      </c>
      <c r="Q83" s="245">
        <v>3</v>
      </c>
      <c r="R83" s="241">
        <v>0</v>
      </c>
      <c r="S83" s="246">
        <v>0</v>
      </c>
      <c r="T83" s="245">
        <v>0</v>
      </c>
      <c r="U83" s="253">
        <v>0</v>
      </c>
      <c r="V83" s="253">
        <v>0</v>
      </c>
      <c r="W83" s="245">
        <v>0</v>
      </c>
      <c r="X83" s="243">
        <v>1</v>
      </c>
      <c r="Y83" s="244">
        <v>0</v>
      </c>
      <c r="Z83" s="245">
        <v>1</v>
      </c>
      <c r="AA83" s="241">
        <f t="shared" si="39"/>
        <v>16</v>
      </c>
      <c r="AB83" s="246">
        <f t="shared" si="39"/>
        <v>8</v>
      </c>
      <c r="AC83" s="245">
        <f t="shared" si="40"/>
        <v>24</v>
      </c>
    </row>
    <row r="84" spans="1:29" ht="12.75" customHeight="1" x14ac:dyDescent="0.2">
      <c r="A84" s="251" t="s">
        <v>65</v>
      </c>
      <c r="B84" s="252">
        <v>1826</v>
      </c>
      <c r="C84" s="243">
        <v>4</v>
      </c>
      <c r="D84" s="244">
        <v>3</v>
      </c>
      <c r="E84" s="245">
        <v>7</v>
      </c>
      <c r="F84" s="253">
        <v>0</v>
      </c>
      <c r="G84" s="253">
        <v>0</v>
      </c>
      <c r="H84" s="245">
        <v>0</v>
      </c>
      <c r="I84" s="243">
        <v>0</v>
      </c>
      <c r="J84" s="244">
        <v>0</v>
      </c>
      <c r="K84" s="245">
        <v>0</v>
      </c>
      <c r="L84" s="241">
        <v>0</v>
      </c>
      <c r="M84" s="251">
        <v>0</v>
      </c>
      <c r="N84" s="245">
        <v>0</v>
      </c>
      <c r="O84" s="243">
        <v>0</v>
      </c>
      <c r="P84" s="244">
        <v>0</v>
      </c>
      <c r="Q84" s="245">
        <v>0</v>
      </c>
      <c r="R84" s="241">
        <v>0</v>
      </c>
      <c r="S84" s="246">
        <v>0</v>
      </c>
      <c r="T84" s="245">
        <v>0</v>
      </c>
      <c r="U84" s="253">
        <v>0</v>
      </c>
      <c r="V84" s="253">
        <v>0</v>
      </c>
      <c r="W84" s="245">
        <v>0</v>
      </c>
      <c r="X84" s="243">
        <v>0</v>
      </c>
      <c r="Y84" s="244">
        <v>0</v>
      </c>
      <c r="Z84" s="245">
        <v>0</v>
      </c>
      <c r="AA84" s="241">
        <f t="shared" si="39"/>
        <v>4</v>
      </c>
      <c r="AB84" s="246">
        <f t="shared" si="39"/>
        <v>3</v>
      </c>
      <c r="AC84" s="245">
        <f t="shared" si="40"/>
        <v>7</v>
      </c>
    </row>
    <row r="85" spans="1:29" x14ac:dyDescent="0.2">
      <c r="A85" s="251" t="s">
        <v>66</v>
      </c>
      <c r="B85" s="252">
        <v>1835</v>
      </c>
      <c r="C85" s="243">
        <v>2</v>
      </c>
      <c r="D85" s="244">
        <v>5</v>
      </c>
      <c r="E85" s="245">
        <v>7</v>
      </c>
      <c r="F85" s="253">
        <v>0</v>
      </c>
      <c r="G85" s="253">
        <v>0</v>
      </c>
      <c r="H85" s="245">
        <v>0</v>
      </c>
      <c r="I85" s="243">
        <v>0</v>
      </c>
      <c r="J85" s="244">
        <v>0</v>
      </c>
      <c r="K85" s="245">
        <v>0</v>
      </c>
      <c r="L85" s="241">
        <v>0</v>
      </c>
      <c r="M85" s="251">
        <v>0</v>
      </c>
      <c r="N85" s="245">
        <v>0</v>
      </c>
      <c r="O85" s="243">
        <v>0</v>
      </c>
      <c r="P85" s="244">
        <v>0</v>
      </c>
      <c r="Q85" s="245">
        <v>0</v>
      </c>
      <c r="R85" s="241">
        <v>0</v>
      </c>
      <c r="S85" s="246">
        <v>0</v>
      </c>
      <c r="T85" s="245">
        <v>0</v>
      </c>
      <c r="U85" s="253">
        <v>1</v>
      </c>
      <c r="V85" s="253">
        <v>0</v>
      </c>
      <c r="W85" s="245">
        <v>1</v>
      </c>
      <c r="X85" s="243">
        <v>0</v>
      </c>
      <c r="Y85" s="244">
        <v>0</v>
      </c>
      <c r="Z85" s="245">
        <v>0</v>
      </c>
      <c r="AA85" s="241">
        <f t="shared" si="39"/>
        <v>3</v>
      </c>
      <c r="AB85" s="246">
        <f t="shared" si="39"/>
        <v>5</v>
      </c>
      <c r="AC85" s="245">
        <f t="shared" si="40"/>
        <v>8</v>
      </c>
    </row>
    <row r="86" spans="1:29" ht="13.5" thickBot="1" x14ac:dyDescent="0.25">
      <c r="A86" s="251" t="s">
        <v>67</v>
      </c>
      <c r="B86" s="252">
        <v>1905</v>
      </c>
      <c r="C86" s="243">
        <v>23</v>
      </c>
      <c r="D86" s="244">
        <v>35</v>
      </c>
      <c r="E86" s="245">
        <v>58</v>
      </c>
      <c r="F86" s="253">
        <v>1</v>
      </c>
      <c r="G86" s="253">
        <v>1</v>
      </c>
      <c r="H86" s="245">
        <v>2</v>
      </c>
      <c r="I86" s="243">
        <v>1</v>
      </c>
      <c r="J86" s="244">
        <v>0</v>
      </c>
      <c r="K86" s="245">
        <v>1</v>
      </c>
      <c r="L86" s="241">
        <v>0</v>
      </c>
      <c r="M86" s="251">
        <v>2</v>
      </c>
      <c r="N86" s="245">
        <v>2</v>
      </c>
      <c r="O86" s="243">
        <v>1</v>
      </c>
      <c r="P86" s="244">
        <v>2</v>
      </c>
      <c r="Q86" s="245">
        <v>3</v>
      </c>
      <c r="R86" s="241">
        <v>0</v>
      </c>
      <c r="S86" s="246">
        <v>0</v>
      </c>
      <c r="T86" s="245">
        <v>0</v>
      </c>
      <c r="U86" s="253">
        <v>0</v>
      </c>
      <c r="V86" s="253">
        <v>2</v>
      </c>
      <c r="W86" s="245">
        <v>2</v>
      </c>
      <c r="X86" s="243">
        <v>1</v>
      </c>
      <c r="Y86" s="244">
        <v>5</v>
      </c>
      <c r="Z86" s="245">
        <v>6</v>
      </c>
      <c r="AA86" s="241">
        <f t="shared" si="39"/>
        <v>27</v>
      </c>
      <c r="AB86" s="246">
        <f t="shared" si="39"/>
        <v>47</v>
      </c>
      <c r="AC86" s="245">
        <f t="shared" si="40"/>
        <v>74</v>
      </c>
    </row>
    <row r="87" spans="1:29" ht="13.5" thickBot="1" x14ac:dyDescent="0.25">
      <c r="A87" s="249" t="s">
        <v>68</v>
      </c>
      <c r="B87" s="234"/>
      <c r="C87" s="233">
        <f>SUM(C82:C86)</f>
        <v>49</v>
      </c>
      <c r="D87" s="233">
        <f t="shared" ref="D87:Z87" si="41">SUM(D82:D86)</f>
        <v>65</v>
      </c>
      <c r="E87" s="237">
        <f t="shared" si="35"/>
        <v>114</v>
      </c>
      <c r="F87" s="233">
        <f t="shared" si="41"/>
        <v>4</v>
      </c>
      <c r="G87" s="233">
        <f t="shared" si="41"/>
        <v>2</v>
      </c>
      <c r="H87" s="237">
        <f t="shared" si="41"/>
        <v>6</v>
      </c>
      <c r="I87" s="233">
        <f t="shared" si="41"/>
        <v>1</v>
      </c>
      <c r="J87" s="233">
        <f t="shared" si="41"/>
        <v>2</v>
      </c>
      <c r="K87" s="237">
        <f t="shared" si="41"/>
        <v>3</v>
      </c>
      <c r="L87" s="233">
        <f t="shared" si="41"/>
        <v>2</v>
      </c>
      <c r="M87" s="233">
        <f t="shared" si="41"/>
        <v>3</v>
      </c>
      <c r="N87" s="237">
        <f t="shared" si="41"/>
        <v>5</v>
      </c>
      <c r="O87" s="233">
        <f t="shared" si="41"/>
        <v>3</v>
      </c>
      <c r="P87" s="233">
        <f t="shared" si="41"/>
        <v>4</v>
      </c>
      <c r="Q87" s="237">
        <f t="shared" si="41"/>
        <v>7</v>
      </c>
      <c r="R87" s="233">
        <f t="shared" si="41"/>
        <v>0</v>
      </c>
      <c r="S87" s="233">
        <f t="shared" si="41"/>
        <v>0</v>
      </c>
      <c r="T87" s="237">
        <f t="shared" si="41"/>
        <v>0</v>
      </c>
      <c r="U87" s="233">
        <f t="shared" si="41"/>
        <v>1</v>
      </c>
      <c r="V87" s="233">
        <f t="shared" si="41"/>
        <v>2</v>
      </c>
      <c r="W87" s="237">
        <f t="shared" si="41"/>
        <v>3</v>
      </c>
      <c r="X87" s="233">
        <f t="shared" si="41"/>
        <v>2</v>
      </c>
      <c r="Y87" s="233">
        <f t="shared" si="41"/>
        <v>6</v>
      </c>
      <c r="Z87" s="237">
        <f t="shared" si="41"/>
        <v>8</v>
      </c>
      <c r="AA87" s="249">
        <f>SUM(AA82:AA86)</f>
        <v>62</v>
      </c>
      <c r="AB87" s="250">
        <f>SUM(AB82:AB86)</f>
        <v>84</v>
      </c>
      <c r="AC87" s="257">
        <f>SUM(AC82:AC86)</f>
        <v>146</v>
      </c>
    </row>
    <row r="88" spans="1:29" x14ac:dyDescent="0.2">
      <c r="H88" s="245" t="str">
        <f>IF(F88+G88=0," ",F88+G88)</f>
        <v xml:space="preserve"> </v>
      </c>
      <c r="K88" s="245" t="str">
        <f>IF(I88+J88=0," ",I88+J88)</f>
        <v xml:space="preserve"> </v>
      </c>
      <c r="N88" s="274" t="str">
        <f>IF(L88+M88=0," ",L88+M88)</f>
        <v xml:space="preserve"> </v>
      </c>
      <c r="Q88" s="256" t="str">
        <f>IF(O88+P88=0," ",O88+P88)</f>
        <v xml:space="preserve"> </v>
      </c>
      <c r="R88" s="241"/>
      <c r="T88" s="275"/>
      <c r="W88" s="274" t="str">
        <f>IF(U88+V88=0," ",U88+V88)</f>
        <v xml:space="preserve"> </v>
      </c>
      <c r="Z88" s="245" t="str">
        <f>IF(X88+Y88=0," ",X88+Y88)</f>
        <v xml:space="preserve"> </v>
      </c>
      <c r="AA88" s="241"/>
      <c r="AB88" s="267"/>
    </row>
    <row r="89" spans="1:29" hidden="1" x14ac:dyDescent="0.2">
      <c r="A89" s="251" t="s">
        <v>69</v>
      </c>
      <c r="B89" s="252">
        <v>1955</v>
      </c>
      <c r="C89" s="243"/>
      <c r="D89" s="244"/>
      <c r="F89" s="253"/>
      <c r="G89" s="253"/>
      <c r="H89" s="245"/>
      <c r="I89" s="243"/>
      <c r="J89" s="244"/>
      <c r="N89" s="245"/>
      <c r="O89" s="243"/>
      <c r="P89" s="244"/>
      <c r="R89" s="241"/>
      <c r="T89" s="245"/>
      <c r="U89" s="253"/>
      <c r="V89" s="253"/>
      <c r="W89" s="245"/>
      <c r="X89" s="243"/>
      <c r="Y89" s="244"/>
      <c r="AA89" s="241">
        <f t="shared" ref="AA89:AB109" si="42">C89+F89+I89+L89+O89+R89+U89+X89</f>
        <v>0</v>
      </c>
      <c r="AB89" s="246">
        <f t="shared" si="42"/>
        <v>0</v>
      </c>
      <c r="AC89" s="245">
        <f t="shared" ref="AC89:AC109" si="43">SUM(AA89:AB89)</f>
        <v>0</v>
      </c>
    </row>
    <row r="90" spans="1:29" ht="13.5" customHeight="1" x14ac:dyDescent="0.2">
      <c r="A90" s="246" t="s">
        <v>70</v>
      </c>
      <c r="B90" s="252">
        <v>1980</v>
      </c>
      <c r="C90" s="243">
        <v>1</v>
      </c>
      <c r="D90" s="244">
        <v>2</v>
      </c>
      <c r="E90" s="245">
        <v>3</v>
      </c>
      <c r="F90" s="253">
        <v>1</v>
      </c>
      <c r="G90" s="253">
        <v>0</v>
      </c>
      <c r="H90" s="245">
        <v>1</v>
      </c>
      <c r="I90" s="243">
        <v>0</v>
      </c>
      <c r="J90" s="244">
        <v>0</v>
      </c>
      <c r="K90" s="245">
        <v>0</v>
      </c>
      <c r="L90" s="241">
        <v>1</v>
      </c>
      <c r="M90" s="251">
        <v>0</v>
      </c>
      <c r="N90" s="245">
        <v>1</v>
      </c>
      <c r="O90" s="243">
        <v>0</v>
      </c>
      <c r="P90" s="244">
        <v>0</v>
      </c>
      <c r="Q90" s="245">
        <v>0</v>
      </c>
      <c r="R90" s="241">
        <v>0</v>
      </c>
      <c r="S90" s="246">
        <v>0</v>
      </c>
      <c r="T90" s="245">
        <v>0</v>
      </c>
      <c r="U90" s="253">
        <v>0</v>
      </c>
      <c r="V90" s="253">
        <v>0</v>
      </c>
      <c r="W90" s="245">
        <v>0</v>
      </c>
      <c r="X90" s="243">
        <v>0</v>
      </c>
      <c r="Y90" s="244">
        <v>0</v>
      </c>
      <c r="Z90" s="245">
        <v>0</v>
      </c>
      <c r="AA90" s="241">
        <f t="shared" si="42"/>
        <v>3</v>
      </c>
      <c r="AB90" s="246">
        <f t="shared" si="42"/>
        <v>2</v>
      </c>
      <c r="AC90" s="245">
        <f t="shared" si="43"/>
        <v>5</v>
      </c>
    </row>
    <row r="91" spans="1:29" ht="13.5" hidden="1" customHeight="1" x14ac:dyDescent="0.2">
      <c r="A91" s="246" t="s">
        <v>361</v>
      </c>
      <c r="B91" s="252">
        <v>1985</v>
      </c>
      <c r="C91" s="243"/>
      <c r="D91" s="244"/>
      <c r="F91" s="253"/>
      <c r="G91" s="253"/>
      <c r="H91" s="245"/>
      <c r="I91" s="243"/>
      <c r="J91" s="244"/>
      <c r="N91" s="245"/>
      <c r="O91" s="243"/>
      <c r="P91" s="244"/>
      <c r="R91" s="241"/>
      <c r="T91" s="245"/>
      <c r="U91" s="253"/>
      <c r="V91" s="253"/>
      <c r="W91" s="245"/>
      <c r="X91" s="243"/>
      <c r="Y91" s="244"/>
      <c r="AA91" s="241">
        <f t="shared" si="42"/>
        <v>0</v>
      </c>
      <c r="AB91" s="246">
        <f t="shared" si="42"/>
        <v>0</v>
      </c>
      <c r="AC91" s="245">
        <f t="shared" si="43"/>
        <v>0</v>
      </c>
    </row>
    <row r="92" spans="1:29" ht="12.75" customHeight="1" x14ac:dyDescent="0.2">
      <c r="A92" s="246" t="s">
        <v>71</v>
      </c>
      <c r="B92" s="252">
        <v>1992</v>
      </c>
      <c r="C92" s="243">
        <v>2</v>
      </c>
      <c r="D92" s="244">
        <v>0</v>
      </c>
      <c r="E92" s="245">
        <v>2</v>
      </c>
      <c r="F92" s="253">
        <v>0</v>
      </c>
      <c r="G92" s="253">
        <v>0</v>
      </c>
      <c r="H92" s="245">
        <v>0</v>
      </c>
      <c r="I92" s="243">
        <v>0</v>
      </c>
      <c r="J92" s="244">
        <v>0</v>
      </c>
      <c r="K92" s="245">
        <v>0</v>
      </c>
      <c r="L92" s="241">
        <v>0</v>
      </c>
      <c r="M92" s="251">
        <v>0</v>
      </c>
      <c r="N92" s="245">
        <v>0</v>
      </c>
      <c r="O92" s="243">
        <v>0</v>
      </c>
      <c r="P92" s="244">
        <v>0</v>
      </c>
      <c r="Q92" s="245">
        <v>0</v>
      </c>
      <c r="R92" s="241">
        <v>0</v>
      </c>
      <c r="S92" s="246">
        <v>0</v>
      </c>
      <c r="T92" s="245">
        <v>0</v>
      </c>
      <c r="U92" s="253">
        <v>0</v>
      </c>
      <c r="V92" s="253">
        <v>0</v>
      </c>
      <c r="W92" s="245">
        <v>0</v>
      </c>
      <c r="X92" s="243">
        <v>0</v>
      </c>
      <c r="Y92" s="244">
        <v>0</v>
      </c>
      <c r="Z92" s="245">
        <v>0</v>
      </c>
      <c r="AA92" s="241">
        <f t="shared" si="42"/>
        <v>2</v>
      </c>
      <c r="AB92" s="246">
        <f t="shared" si="42"/>
        <v>0</v>
      </c>
      <c r="AC92" s="245">
        <f t="shared" si="43"/>
        <v>2</v>
      </c>
    </row>
    <row r="93" spans="1:29" ht="12.75" hidden="1" customHeight="1" x14ac:dyDescent="0.2">
      <c r="A93" s="246" t="s">
        <v>224</v>
      </c>
      <c r="B93" s="252">
        <v>1993</v>
      </c>
      <c r="C93" s="243"/>
      <c r="D93" s="244"/>
      <c r="F93" s="253"/>
      <c r="G93" s="253"/>
      <c r="H93" s="245"/>
      <c r="I93" s="243"/>
      <c r="J93" s="244"/>
      <c r="N93" s="245"/>
      <c r="O93" s="243"/>
      <c r="P93" s="244"/>
      <c r="R93" s="241"/>
      <c r="T93" s="245"/>
      <c r="U93" s="253"/>
      <c r="V93" s="253"/>
      <c r="W93" s="245"/>
      <c r="X93" s="243"/>
      <c r="Y93" s="244"/>
      <c r="AA93" s="241">
        <f t="shared" si="42"/>
        <v>0</v>
      </c>
      <c r="AB93" s="246">
        <f t="shared" si="42"/>
        <v>0</v>
      </c>
      <c r="AC93" s="245">
        <f t="shared" si="43"/>
        <v>0</v>
      </c>
    </row>
    <row r="94" spans="1:29" x14ac:dyDescent="0.2">
      <c r="A94" s="246" t="s">
        <v>72</v>
      </c>
      <c r="B94" s="252">
        <v>2010</v>
      </c>
      <c r="C94" s="243">
        <v>1</v>
      </c>
      <c r="D94" s="244">
        <v>7</v>
      </c>
      <c r="E94" s="245">
        <v>8</v>
      </c>
      <c r="F94" s="253">
        <v>1</v>
      </c>
      <c r="G94" s="253">
        <v>0</v>
      </c>
      <c r="H94" s="245">
        <v>1</v>
      </c>
      <c r="I94" s="243">
        <v>0</v>
      </c>
      <c r="J94" s="244">
        <v>0</v>
      </c>
      <c r="K94" s="245">
        <v>0</v>
      </c>
      <c r="L94" s="241">
        <v>0</v>
      </c>
      <c r="M94" s="251">
        <v>0</v>
      </c>
      <c r="N94" s="245">
        <v>0</v>
      </c>
      <c r="O94" s="243">
        <v>0</v>
      </c>
      <c r="P94" s="244">
        <v>0</v>
      </c>
      <c r="Q94" s="245">
        <v>0</v>
      </c>
      <c r="R94" s="241">
        <v>0</v>
      </c>
      <c r="S94" s="246">
        <v>0</v>
      </c>
      <c r="T94" s="245">
        <v>0</v>
      </c>
      <c r="U94" s="253">
        <v>0</v>
      </c>
      <c r="V94" s="253">
        <v>0</v>
      </c>
      <c r="W94" s="245">
        <v>0</v>
      </c>
      <c r="X94" s="243">
        <v>0</v>
      </c>
      <c r="Y94" s="244">
        <v>0</v>
      </c>
      <c r="Z94" s="245">
        <v>0</v>
      </c>
      <c r="AA94" s="241">
        <f t="shared" si="42"/>
        <v>2</v>
      </c>
      <c r="AB94" s="246">
        <f t="shared" si="42"/>
        <v>7</v>
      </c>
      <c r="AC94" s="245">
        <f t="shared" si="43"/>
        <v>9</v>
      </c>
    </row>
    <row r="95" spans="1:29" hidden="1" x14ac:dyDescent="0.2">
      <c r="A95" s="246" t="s">
        <v>264</v>
      </c>
      <c r="B95" s="252">
        <v>2015</v>
      </c>
      <c r="C95" s="243"/>
      <c r="D95" s="244"/>
      <c r="F95" s="253"/>
      <c r="G95" s="253"/>
      <c r="H95" s="245"/>
      <c r="I95" s="243"/>
      <c r="J95" s="244"/>
      <c r="N95" s="245"/>
      <c r="O95" s="243"/>
      <c r="P95" s="244"/>
      <c r="R95" s="241"/>
      <c r="T95" s="245"/>
      <c r="U95" s="253"/>
      <c r="V95" s="253"/>
      <c r="W95" s="245"/>
      <c r="X95" s="243"/>
      <c r="Y95" s="244"/>
      <c r="AA95" s="241">
        <f t="shared" si="42"/>
        <v>0</v>
      </c>
      <c r="AB95" s="246">
        <f t="shared" si="42"/>
        <v>0</v>
      </c>
      <c r="AC95" s="245">
        <f t="shared" si="43"/>
        <v>0</v>
      </c>
    </row>
    <row r="96" spans="1:29" hidden="1" x14ac:dyDescent="0.2">
      <c r="A96" s="246" t="s">
        <v>73</v>
      </c>
      <c r="B96" s="252">
        <v>2025</v>
      </c>
      <c r="C96" s="243"/>
      <c r="D96" s="244"/>
      <c r="F96" s="253"/>
      <c r="G96" s="253"/>
      <c r="H96" s="245"/>
      <c r="I96" s="243"/>
      <c r="J96" s="244"/>
      <c r="N96" s="245"/>
      <c r="O96" s="243"/>
      <c r="P96" s="244"/>
      <c r="R96" s="241"/>
      <c r="T96" s="245"/>
      <c r="U96" s="253"/>
      <c r="V96" s="253"/>
      <c r="W96" s="245"/>
      <c r="X96" s="243"/>
      <c r="Y96" s="244"/>
      <c r="AA96" s="241">
        <f t="shared" si="42"/>
        <v>0</v>
      </c>
      <c r="AB96" s="246">
        <f t="shared" si="42"/>
        <v>0</v>
      </c>
      <c r="AC96" s="245">
        <f t="shared" si="43"/>
        <v>0</v>
      </c>
    </row>
    <row r="97" spans="1:29" x14ac:dyDescent="0.2">
      <c r="A97" s="246" t="s">
        <v>225</v>
      </c>
      <c r="B97" s="252">
        <v>2027</v>
      </c>
      <c r="C97" s="243">
        <v>3</v>
      </c>
      <c r="D97" s="244">
        <v>1</v>
      </c>
      <c r="E97" s="245">
        <v>4</v>
      </c>
      <c r="F97" s="253">
        <v>0</v>
      </c>
      <c r="G97" s="253">
        <v>0</v>
      </c>
      <c r="H97" s="245">
        <v>0</v>
      </c>
      <c r="I97" s="243">
        <v>0</v>
      </c>
      <c r="J97" s="244">
        <v>0</v>
      </c>
      <c r="K97" s="245">
        <v>0</v>
      </c>
      <c r="L97" s="241">
        <v>0</v>
      </c>
      <c r="M97" s="251">
        <v>0</v>
      </c>
      <c r="N97" s="245">
        <v>0</v>
      </c>
      <c r="O97" s="243">
        <v>0</v>
      </c>
      <c r="P97" s="244">
        <v>0</v>
      </c>
      <c r="Q97" s="245">
        <v>0</v>
      </c>
      <c r="R97" s="241">
        <v>0</v>
      </c>
      <c r="S97" s="246">
        <v>0</v>
      </c>
      <c r="T97" s="245">
        <v>0</v>
      </c>
      <c r="U97" s="253">
        <v>0</v>
      </c>
      <c r="V97" s="253">
        <v>0</v>
      </c>
      <c r="W97" s="245">
        <v>0</v>
      </c>
      <c r="X97" s="243">
        <v>0</v>
      </c>
      <c r="Y97" s="244">
        <v>0</v>
      </c>
      <c r="Z97" s="245">
        <v>0</v>
      </c>
      <c r="AA97" s="241">
        <f t="shared" si="42"/>
        <v>3</v>
      </c>
      <c r="AB97" s="246">
        <f t="shared" si="42"/>
        <v>1</v>
      </c>
      <c r="AC97" s="245">
        <f t="shared" si="43"/>
        <v>4</v>
      </c>
    </row>
    <row r="98" spans="1:29" hidden="1" x14ac:dyDescent="0.2">
      <c r="A98" s="246" t="s">
        <v>226</v>
      </c>
      <c r="B98" s="252">
        <v>2028</v>
      </c>
      <c r="C98" s="243"/>
      <c r="D98" s="244"/>
      <c r="F98" s="253"/>
      <c r="G98" s="253"/>
      <c r="H98" s="245"/>
      <c r="I98" s="243"/>
      <c r="J98" s="244"/>
      <c r="N98" s="245"/>
      <c r="O98" s="243"/>
      <c r="P98" s="244"/>
      <c r="R98" s="241"/>
      <c r="T98" s="245"/>
      <c r="U98" s="253"/>
      <c r="V98" s="253"/>
      <c r="W98" s="245"/>
      <c r="X98" s="243"/>
      <c r="Y98" s="244"/>
      <c r="AA98" s="241">
        <f t="shared" si="42"/>
        <v>0</v>
      </c>
      <c r="AB98" s="246">
        <f t="shared" si="42"/>
        <v>0</v>
      </c>
      <c r="AC98" s="245">
        <f t="shared" si="43"/>
        <v>0</v>
      </c>
    </row>
    <row r="99" spans="1:29" x14ac:dyDescent="0.2">
      <c r="A99" s="246" t="s">
        <v>74</v>
      </c>
      <c r="B99" s="252">
        <v>2040</v>
      </c>
      <c r="C99" s="243">
        <v>12</v>
      </c>
      <c r="D99" s="244">
        <v>9</v>
      </c>
      <c r="E99" s="245">
        <v>21</v>
      </c>
      <c r="F99" s="253">
        <v>4</v>
      </c>
      <c r="G99" s="253">
        <v>3</v>
      </c>
      <c r="H99" s="245">
        <v>7</v>
      </c>
      <c r="I99" s="243">
        <v>0</v>
      </c>
      <c r="J99" s="244">
        <v>0</v>
      </c>
      <c r="K99" s="245">
        <v>0</v>
      </c>
      <c r="L99" s="241">
        <v>2</v>
      </c>
      <c r="M99" s="251">
        <v>1</v>
      </c>
      <c r="N99" s="245">
        <v>3</v>
      </c>
      <c r="O99" s="243">
        <v>0</v>
      </c>
      <c r="P99" s="244">
        <v>1</v>
      </c>
      <c r="Q99" s="245">
        <v>1</v>
      </c>
      <c r="R99" s="241">
        <v>0</v>
      </c>
      <c r="S99" s="246">
        <v>0</v>
      </c>
      <c r="T99" s="245">
        <v>0</v>
      </c>
      <c r="U99" s="253">
        <v>0</v>
      </c>
      <c r="V99" s="253">
        <v>0</v>
      </c>
      <c r="W99" s="245">
        <v>0</v>
      </c>
      <c r="X99" s="243">
        <v>0</v>
      </c>
      <c r="Y99" s="244">
        <v>0</v>
      </c>
      <c r="Z99" s="245">
        <v>0</v>
      </c>
      <c r="AA99" s="241">
        <f t="shared" si="42"/>
        <v>18</v>
      </c>
      <c r="AB99" s="246">
        <f t="shared" si="42"/>
        <v>14</v>
      </c>
      <c r="AC99" s="245">
        <f t="shared" si="43"/>
        <v>32</v>
      </c>
    </row>
    <row r="100" spans="1:29" x14ac:dyDescent="0.2">
      <c r="A100" s="246" t="s">
        <v>364</v>
      </c>
      <c r="B100" s="252">
        <v>2045</v>
      </c>
      <c r="C100" s="243">
        <v>1</v>
      </c>
      <c r="D100" s="244">
        <v>0</v>
      </c>
      <c r="E100" s="245">
        <v>1</v>
      </c>
      <c r="F100" s="253">
        <v>0</v>
      </c>
      <c r="G100" s="253">
        <v>0</v>
      </c>
      <c r="H100" s="245">
        <v>0</v>
      </c>
      <c r="I100" s="243">
        <v>0</v>
      </c>
      <c r="J100" s="244">
        <v>0</v>
      </c>
      <c r="K100" s="245">
        <v>0</v>
      </c>
      <c r="L100" s="241">
        <v>0</v>
      </c>
      <c r="M100" s="251">
        <v>0</v>
      </c>
      <c r="N100" s="245">
        <v>0</v>
      </c>
      <c r="O100" s="243">
        <v>0</v>
      </c>
      <c r="P100" s="244">
        <v>0</v>
      </c>
      <c r="Q100" s="245">
        <v>0</v>
      </c>
      <c r="R100" s="241">
        <v>0</v>
      </c>
      <c r="S100" s="246">
        <v>0</v>
      </c>
      <c r="T100" s="245">
        <v>0</v>
      </c>
      <c r="U100" s="253">
        <v>0</v>
      </c>
      <c r="V100" s="253">
        <v>0</v>
      </c>
      <c r="W100" s="245">
        <v>0</v>
      </c>
      <c r="X100" s="243">
        <v>0</v>
      </c>
      <c r="Y100" s="244">
        <v>0</v>
      </c>
      <c r="Z100" s="245">
        <v>0</v>
      </c>
      <c r="AA100" s="241">
        <f t="shared" si="42"/>
        <v>1</v>
      </c>
      <c r="AB100" s="246">
        <f t="shared" si="42"/>
        <v>0</v>
      </c>
      <c r="AC100" s="245">
        <f t="shared" si="43"/>
        <v>1</v>
      </c>
    </row>
    <row r="101" spans="1:29" x14ac:dyDescent="0.2">
      <c r="A101" s="246" t="s">
        <v>246</v>
      </c>
      <c r="B101" s="252">
        <v>2047</v>
      </c>
      <c r="C101" s="243">
        <v>1</v>
      </c>
      <c r="D101" s="244">
        <v>0</v>
      </c>
      <c r="E101" s="245">
        <v>1</v>
      </c>
      <c r="F101" s="253">
        <v>0</v>
      </c>
      <c r="G101" s="253">
        <v>0</v>
      </c>
      <c r="H101" s="245">
        <v>0</v>
      </c>
      <c r="I101" s="243">
        <v>0</v>
      </c>
      <c r="J101" s="244">
        <v>0</v>
      </c>
      <c r="K101" s="245">
        <v>0</v>
      </c>
      <c r="L101" s="241">
        <v>1</v>
      </c>
      <c r="M101" s="251">
        <v>0</v>
      </c>
      <c r="N101" s="245">
        <v>1</v>
      </c>
      <c r="O101" s="243">
        <v>0</v>
      </c>
      <c r="P101" s="244">
        <v>0</v>
      </c>
      <c r="Q101" s="245">
        <v>0</v>
      </c>
      <c r="R101" s="241">
        <v>0</v>
      </c>
      <c r="S101" s="246">
        <v>0</v>
      </c>
      <c r="T101" s="245">
        <v>0</v>
      </c>
      <c r="U101" s="253">
        <v>0</v>
      </c>
      <c r="V101" s="253">
        <v>0</v>
      </c>
      <c r="W101" s="245">
        <v>0</v>
      </c>
      <c r="X101" s="243">
        <v>0</v>
      </c>
      <c r="Y101" s="244">
        <v>0</v>
      </c>
      <c r="Z101" s="245">
        <v>0</v>
      </c>
      <c r="AA101" s="241">
        <f t="shared" si="42"/>
        <v>2</v>
      </c>
      <c r="AB101" s="246">
        <f t="shared" si="42"/>
        <v>0</v>
      </c>
      <c r="AC101" s="245">
        <f t="shared" si="43"/>
        <v>2</v>
      </c>
    </row>
    <row r="102" spans="1:29" x14ac:dyDescent="0.2">
      <c r="A102" s="246" t="s">
        <v>376</v>
      </c>
      <c r="B102" s="252">
        <v>2048</v>
      </c>
      <c r="C102" s="243">
        <v>2</v>
      </c>
      <c r="D102" s="244">
        <v>0</v>
      </c>
      <c r="E102" s="245">
        <v>2</v>
      </c>
      <c r="F102" s="253">
        <v>0</v>
      </c>
      <c r="G102" s="253">
        <v>0</v>
      </c>
      <c r="H102" s="245">
        <v>0</v>
      </c>
      <c r="I102" s="243">
        <v>0</v>
      </c>
      <c r="J102" s="244">
        <v>0</v>
      </c>
      <c r="K102" s="245">
        <v>0</v>
      </c>
      <c r="L102" s="241">
        <v>0</v>
      </c>
      <c r="M102" s="251">
        <v>0</v>
      </c>
      <c r="N102" s="245">
        <v>0</v>
      </c>
      <c r="O102" s="243">
        <v>0</v>
      </c>
      <c r="P102" s="244">
        <v>0</v>
      </c>
      <c r="Q102" s="245">
        <v>0</v>
      </c>
      <c r="R102" s="241">
        <v>0</v>
      </c>
      <c r="S102" s="246">
        <v>0</v>
      </c>
      <c r="T102" s="245">
        <v>0</v>
      </c>
      <c r="U102" s="253">
        <v>0</v>
      </c>
      <c r="V102" s="253">
        <v>0</v>
      </c>
      <c r="W102" s="245">
        <v>0</v>
      </c>
      <c r="X102" s="243">
        <v>0</v>
      </c>
      <c r="Y102" s="244">
        <v>0</v>
      </c>
      <c r="Z102" s="245">
        <v>0</v>
      </c>
      <c r="AA102" s="241">
        <f t="shared" ref="AA102" si="44">C102+F102+I102+L102+O102+R102+U102+X102</f>
        <v>2</v>
      </c>
      <c r="AB102" s="246">
        <f t="shared" ref="AB102" si="45">D102+G102+J102+M102+P102+S102+V102+Y102</f>
        <v>0</v>
      </c>
      <c r="AC102" s="245">
        <f t="shared" ref="AC102" si="46">SUM(AA102:AB102)</f>
        <v>2</v>
      </c>
    </row>
    <row r="103" spans="1:29" x14ac:dyDescent="0.2">
      <c r="A103" s="246" t="s">
        <v>75</v>
      </c>
      <c r="B103" s="252">
        <v>2060</v>
      </c>
      <c r="C103" s="243">
        <v>0</v>
      </c>
      <c r="D103" s="244">
        <v>1</v>
      </c>
      <c r="E103" s="245">
        <v>1</v>
      </c>
      <c r="F103" s="253">
        <v>0</v>
      </c>
      <c r="G103" s="253">
        <v>0</v>
      </c>
      <c r="H103" s="245">
        <v>0</v>
      </c>
      <c r="I103" s="243">
        <v>0</v>
      </c>
      <c r="J103" s="244">
        <v>0</v>
      </c>
      <c r="K103" s="245">
        <v>0</v>
      </c>
      <c r="L103" s="241">
        <v>0</v>
      </c>
      <c r="M103" s="251">
        <v>0</v>
      </c>
      <c r="N103" s="245">
        <v>0</v>
      </c>
      <c r="O103" s="243">
        <v>0</v>
      </c>
      <c r="P103" s="244">
        <v>0</v>
      </c>
      <c r="Q103" s="245">
        <v>0</v>
      </c>
      <c r="R103" s="241">
        <v>0</v>
      </c>
      <c r="S103" s="246">
        <v>0</v>
      </c>
      <c r="T103" s="245">
        <v>0</v>
      </c>
      <c r="U103" s="253">
        <v>0</v>
      </c>
      <c r="V103" s="253">
        <v>0</v>
      </c>
      <c r="W103" s="245">
        <v>0</v>
      </c>
      <c r="X103" s="243">
        <v>0</v>
      </c>
      <c r="Y103" s="244">
        <v>0</v>
      </c>
      <c r="Z103" s="245">
        <v>0</v>
      </c>
      <c r="AA103" s="241">
        <f t="shared" si="42"/>
        <v>0</v>
      </c>
      <c r="AB103" s="246">
        <f t="shared" si="42"/>
        <v>1</v>
      </c>
      <c r="AC103" s="245">
        <f t="shared" si="43"/>
        <v>1</v>
      </c>
    </row>
    <row r="104" spans="1:29" x14ac:dyDescent="0.2">
      <c r="A104" s="246" t="s">
        <v>76</v>
      </c>
      <c r="B104" s="252">
        <v>2100</v>
      </c>
      <c r="C104" s="243">
        <v>6</v>
      </c>
      <c r="D104" s="244">
        <v>2</v>
      </c>
      <c r="E104" s="245">
        <v>8</v>
      </c>
      <c r="F104" s="253">
        <v>1</v>
      </c>
      <c r="G104" s="253">
        <v>1</v>
      </c>
      <c r="H104" s="245">
        <v>2</v>
      </c>
      <c r="I104" s="243">
        <v>0</v>
      </c>
      <c r="J104" s="244">
        <v>0</v>
      </c>
      <c r="K104" s="245">
        <v>0</v>
      </c>
      <c r="L104" s="241">
        <v>2</v>
      </c>
      <c r="M104" s="251">
        <v>0</v>
      </c>
      <c r="N104" s="245">
        <v>2</v>
      </c>
      <c r="O104" s="243">
        <v>2</v>
      </c>
      <c r="P104" s="244">
        <v>1</v>
      </c>
      <c r="Q104" s="245">
        <v>3</v>
      </c>
      <c r="R104" s="241">
        <v>0</v>
      </c>
      <c r="S104" s="246">
        <v>0</v>
      </c>
      <c r="T104" s="245">
        <v>0</v>
      </c>
      <c r="U104" s="253">
        <v>0</v>
      </c>
      <c r="V104" s="253">
        <v>0</v>
      </c>
      <c r="W104" s="245">
        <v>0</v>
      </c>
      <c r="X104" s="243">
        <v>1</v>
      </c>
      <c r="Y104" s="244">
        <v>0</v>
      </c>
      <c r="Z104" s="245">
        <v>1</v>
      </c>
      <c r="AA104" s="241">
        <f t="shared" si="42"/>
        <v>12</v>
      </c>
      <c r="AB104" s="246">
        <f t="shared" si="42"/>
        <v>4</v>
      </c>
      <c r="AC104" s="245">
        <f t="shared" si="43"/>
        <v>16</v>
      </c>
    </row>
    <row r="105" spans="1:29" hidden="1" x14ac:dyDescent="0.2">
      <c r="A105" s="246" t="s">
        <v>275</v>
      </c>
      <c r="B105" s="252">
        <v>2110</v>
      </c>
      <c r="C105" s="243"/>
      <c r="D105" s="244"/>
      <c r="F105" s="253"/>
      <c r="G105" s="253"/>
      <c r="H105" s="245"/>
      <c r="I105" s="243"/>
      <c r="J105" s="244"/>
      <c r="N105" s="245"/>
      <c r="O105" s="243"/>
      <c r="P105" s="244"/>
      <c r="R105" s="241"/>
      <c r="T105" s="245"/>
      <c r="U105" s="253"/>
      <c r="V105" s="253"/>
      <c r="W105" s="245"/>
      <c r="X105" s="243"/>
      <c r="Y105" s="244"/>
      <c r="AA105" s="241">
        <f t="shared" si="42"/>
        <v>0</v>
      </c>
      <c r="AB105" s="246">
        <f t="shared" si="42"/>
        <v>0</v>
      </c>
      <c r="AC105" s="245">
        <f t="shared" si="43"/>
        <v>0</v>
      </c>
    </row>
    <row r="106" spans="1:29" ht="12.75" hidden="1" customHeight="1" x14ac:dyDescent="0.2">
      <c r="A106" s="246" t="s">
        <v>77</v>
      </c>
      <c r="B106" s="252">
        <v>2120</v>
      </c>
      <c r="C106" s="243"/>
      <c r="D106" s="244"/>
      <c r="F106" s="253"/>
      <c r="G106" s="253"/>
      <c r="H106" s="245"/>
      <c r="I106" s="243"/>
      <c r="J106" s="244"/>
      <c r="N106" s="245"/>
      <c r="O106" s="243"/>
      <c r="P106" s="244"/>
      <c r="R106" s="241"/>
      <c r="T106" s="245"/>
      <c r="U106" s="253"/>
      <c r="V106" s="253"/>
      <c r="W106" s="245"/>
      <c r="X106" s="243"/>
      <c r="Y106" s="244"/>
      <c r="AA106" s="241">
        <f t="shared" si="42"/>
        <v>0</v>
      </c>
      <c r="AB106" s="246">
        <f t="shared" si="42"/>
        <v>0</v>
      </c>
      <c r="AC106" s="245">
        <f t="shared" si="43"/>
        <v>0</v>
      </c>
    </row>
    <row r="107" spans="1:29" ht="12.75" customHeight="1" x14ac:dyDescent="0.2">
      <c r="A107" s="246" t="s">
        <v>78</v>
      </c>
      <c r="B107" s="252">
        <v>2122</v>
      </c>
      <c r="C107" s="243">
        <v>7</v>
      </c>
      <c r="D107" s="244">
        <v>1</v>
      </c>
      <c r="E107" s="245">
        <v>8</v>
      </c>
      <c r="F107" s="253">
        <v>0</v>
      </c>
      <c r="G107" s="253">
        <v>1</v>
      </c>
      <c r="H107" s="245">
        <v>1</v>
      </c>
      <c r="I107" s="243">
        <v>0</v>
      </c>
      <c r="J107" s="244">
        <v>0</v>
      </c>
      <c r="K107" s="245">
        <v>0</v>
      </c>
      <c r="L107" s="241">
        <v>1</v>
      </c>
      <c r="M107" s="251">
        <v>0</v>
      </c>
      <c r="N107" s="245">
        <v>1</v>
      </c>
      <c r="O107" s="243">
        <v>5</v>
      </c>
      <c r="P107" s="244">
        <v>1</v>
      </c>
      <c r="Q107" s="245">
        <v>6</v>
      </c>
      <c r="R107" s="241">
        <v>0</v>
      </c>
      <c r="S107" s="246">
        <v>0</v>
      </c>
      <c r="T107" s="245">
        <v>0</v>
      </c>
      <c r="U107" s="253">
        <v>0</v>
      </c>
      <c r="V107" s="253">
        <v>0</v>
      </c>
      <c r="W107" s="245">
        <v>0</v>
      </c>
      <c r="X107" s="243">
        <v>0</v>
      </c>
      <c r="Y107" s="244">
        <v>0</v>
      </c>
      <c r="Z107" s="245">
        <v>0</v>
      </c>
      <c r="AA107" s="241">
        <f t="shared" si="42"/>
        <v>13</v>
      </c>
      <c r="AB107" s="246">
        <f t="shared" si="42"/>
        <v>3</v>
      </c>
      <c r="AC107" s="245">
        <f t="shared" si="43"/>
        <v>16</v>
      </c>
    </row>
    <row r="108" spans="1:29" ht="12.75" customHeight="1" x14ac:dyDescent="0.2">
      <c r="A108" s="246" t="s">
        <v>227</v>
      </c>
      <c r="B108" s="252">
        <v>2123</v>
      </c>
      <c r="C108" s="243">
        <v>2</v>
      </c>
      <c r="D108" s="244">
        <v>0</v>
      </c>
      <c r="E108" s="245">
        <v>2</v>
      </c>
      <c r="F108" s="253">
        <v>0</v>
      </c>
      <c r="G108" s="253">
        <v>0</v>
      </c>
      <c r="H108" s="245">
        <v>0</v>
      </c>
      <c r="I108" s="243">
        <v>0</v>
      </c>
      <c r="J108" s="244">
        <v>0</v>
      </c>
      <c r="K108" s="245">
        <v>0</v>
      </c>
      <c r="L108" s="241">
        <v>0</v>
      </c>
      <c r="M108" s="251">
        <v>0</v>
      </c>
      <c r="N108" s="245">
        <v>0</v>
      </c>
      <c r="O108" s="243">
        <v>1</v>
      </c>
      <c r="P108" s="244">
        <v>0</v>
      </c>
      <c r="Q108" s="245">
        <v>1</v>
      </c>
      <c r="R108" s="241">
        <v>0</v>
      </c>
      <c r="S108" s="246">
        <v>0</v>
      </c>
      <c r="T108" s="245">
        <v>0</v>
      </c>
      <c r="U108" s="253">
        <v>0</v>
      </c>
      <c r="V108" s="253">
        <v>0</v>
      </c>
      <c r="W108" s="245">
        <v>0</v>
      </c>
      <c r="X108" s="243">
        <v>0</v>
      </c>
      <c r="Y108" s="244">
        <v>0</v>
      </c>
      <c r="Z108" s="245">
        <v>0</v>
      </c>
      <c r="AA108" s="241">
        <f t="shared" si="42"/>
        <v>3</v>
      </c>
      <c r="AB108" s="246">
        <f t="shared" si="42"/>
        <v>0</v>
      </c>
      <c r="AC108" s="245">
        <f t="shared" si="43"/>
        <v>3</v>
      </c>
    </row>
    <row r="109" spans="1:29" ht="13.5" thickBot="1" x14ac:dyDescent="0.25">
      <c r="A109" s="246" t="s">
        <v>79</v>
      </c>
      <c r="B109" s="252">
        <v>2130</v>
      </c>
      <c r="C109" s="243">
        <v>1</v>
      </c>
      <c r="D109" s="244">
        <v>0</v>
      </c>
      <c r="E109" s="245">
        <v>1</v>
      </c>
      <c r="F109" s="253">
        <v>0</v>
      </c>
      <c r="G109" s="253">
        <v>0</v>
      </c>
      <c r="H109" s="245">
        <v>0</v>
      </c>
      <c r="I109" s="243">
        <v>0</v>
      </c>
      <c r="J109" s="244">
        <v>0</v>
      </c>
      <c r="K109" s="245">
        <v>0</v>
      </c>
      <c r="L109" s="241">
        <v>0</v>
      </c>
      <c r="M109" s="251">
        <v>0</v>
      </c>
      <c r="N109" s="245">
        <v>0</v>
      </c>
      <c r="O109" s="243">
        <v>0</v>
      </c>
      <c r="P109" s="244">
        <v>0</v>
      </c>
      <c r="Q109" s="245">
        <v>0</v>
      </c>
      <c r="R109" s="241">
        <v>0</v>
      </c>
      <c r="S109" s="246">
        <v>0</v>
      </c>
      <c r="T109" s="245">
        <v>0</v>
      </c>
      <c r="U109" s="243">
        <v>0</v>
      </c>
      <c r="V109" s="253">
        <v>0</v>
      </c>
      <c r="W109" s="245">
        <v>0</v>
      </c>
      <c r="X109" s="243">
        <v>0</v>
      </c>
      <c r="Y109" s="244">
        <v>0</v>
      </c>
      <c r="Z109" s="245">
        <v>0</v>
      </c>
      <c r="AA109" s="241">
        <f t="shared" si="42"/>
        <v>1</v>
      </c>
      <c r="AB109" s="246">
        <f t="shared" si="42"/>
        <v>0</v>
      </c>
      <c r="AC109" s="245">
        <f t="shared" si="43"/>
        <v>1</v>
      </c>
    </row>
    <row r="110" spans="1:29" ht="13.5" thickBot="1" x14ac:dyDescent="0.25">
      <c r="A110" s="249" t="s">
        <v>80</v>
      </c>
      <c r="B110" s="234"/>
      <c r="C110" s="249">
        <f>SUM(C89:C109)</f>
        <v>39</v>
      </c>
      <c r="D110" s="233">
        <f t="shared" ref="D110:Z110" si="47">SUM(D89:D109)</f>
        <v>23</v>
      </c>
      <c r="E110" s="237">
        <f t="shared" si="35"/>
        <v>62</v>
      </c>
      <c r="F110" s="233">
        <f t="shared" si="47"/>
        <v>7</v>
      </c>
      <c r="G110" s="233">
        <f t="shared" si="47"/>
        <v>5</v>
      </c>
      <c r="H110" s="233">
        <f t="shared" si="47"/>
        <v>12</v>
      </c>
      <c r="I110" s="249">
        <f t="shared" si="47"/>
        <v>0</v>
      </c>
      <c r="J110" s="233">
        <f t="shared" si="47"/>
        <v>0</v>
      </c>
      <c r="K110" s="237">
        <f t="shared" si="47"/>
        <v>0</v>
      </c>
      <c r="L110" s="233">
        <f t="shared" si="47"/>
        <v>7</v>
      </c>
      <c r="M110" s="233">
        <f t="shared" si="47"/>
        <v>1</v>
      </c>
      <c r="N110" s="233">
        <f t="shared" si="47"/>
        <v>8</v>
      </c>
      <c r="O110" s="249">
        <f t="shared" si="47"/>
        <v>8</v>
      </c>
      <c r="P110" s="233">
        <f t="shared" si="47"/>
        <v>3</v>
      </c>
      <c r="Q110" s="233">
        <f t="shared" si="47"/>
        <v>11</v>
      </c>
      <c r="R110" s="249">
        <f t="shared" si="47"/>
        <v>0</v>
      </c>
      <c r="S110" s="233">
        <f t="shared" si="47"/>
        <v>0</v>
      </c>
      <c r="T110" s="233">
        <f t="shared" si="47"/>
        <v>0</v>
      </c>
      <c r="U110" s="249">
        <f t="shared" si="47"/>
        <v>0</v>
      </c>
      <c r="V110" s="233">
        <f t="shared" si="47"/>
        <v>0</v>
      </c>
      <c r="W110" s="233">
        <f t="shared" si="47"/>
        <v>0</v>
      </c>
      <c r="X110" s="249">
        <f>SUM(X89:X109)</f>
        <v>1</v>
      </c>
      <c r="Y110" s="233">
        <f t="shared" si="47"/>
        <v>0</v>
      </c>
      <c r="Z110" s="233">
        <f t="shared" si="47"/>
        <v>1</v>
      </c>
      <c r="AA110" s="249">
        <f>SUM(AA89:AA109)</f>
        <v>62</v>
      </c>
      <c r="AB110" s="250">
        <f>SUM(AB89:AB109)</f>
        <v>32</v>
      </c>
      <c r="AC110" s="257">
        <f>SUM(AC89:AC109)</f>
        <v>94</v>
      </c>
    </row>
    <row r="111" spans="1:29" x14ac:dyDescent="0.2">
      <c r="H111" s="245" t="str">
        <f>IF(F111+G111=0," ",F111+G111)</f>
        <v xml:space="preserve"> </v>
      </c>
      <c r="K111" s="245" t="str">
        <f>IF(I111+J111=0," ",I111+J111)</f>
        <v xml:space="preserve"> </v>
      </c>
      <c r="N111" s="274" t="str">
        <f>IF(L111+M111=0," ",L111+M111)</f>
        <v xml:space="preserve"> </v>
      </c>
      <c r="Q111" s="256" t="str">
        <f>IF(O111+P111=0," ",O111+P111)</f>
        <v xml:space="preserve"> </v>
      </c>
      <c r="R111" s="241"/>
      <c r="U111" s="241"/>
      <c r="W111" s="274" t="str">
        <f>IF(U111+V111=0," ",U111+V111)</f>
        <v xml:space="preserve"> </v>
      </c>
      <c r="Z111" s="245" t="str">
        <f>IF(X111+Y111=0," ",X111+Y111)</f>
        <v xml:space="preserve"> </v>
      </c>
      <c r="AA111" s="241"/>
      <c r="AB111" s="267"/>
    </row>
    <row r="112" spans="1:29" x14ac:dyDescent="0.2">
      <c r="A112" s="251" t="s">
        <v>81</v>
      </c>
      <c r="B112" s="252">
        <v>2201</v>
      </c>
      <c r="C112" s="243">
        <v>2</v>
      </c>
      <c r="D112" s="244">
        <v>0</v>
      </c>
      <c r="E112" s="245">
        <v>2</v>
      </c>
      <c r="F112" s="253">
        <v>0</v>
      </c>
      <c r="G112" s="253">
        <v>0</v>
      </c>
      <c r="H112" s="245">
        <v>0</v>
      </c>
      <c r="I112" s="243">
        <v>0</v>
      </c>
      <c r="J112" s="244">
        <v>0</v>
      </c>
      <c r="K112" s="245">
        <v>0</v>
      </c>
      <c r="L112" s="241">
        <v>0</v>
      </c>
      <c r="M112" s="251">
        <v>0</v>
      </c>
      <c r="N112" s="245">
        <v>0</v>
      </c>
      <c r="O112" s="243">
        <v>0</v>
      </c>
      <c r="P112" s="244">
        <v>1</v>
      </c>
      <c r="Q112" s="245">
        <v>1</v>
      </c>
      <c r="R112" s="241">
        <v>0</v>
      </c>
      <c r="S112" s="246">
        <v>0</v>
      </c>
      <c r="T112" s="245">
        <v>0</v>
      </c>
      <c r="U112" s="253">
        <v>0</v>
      </c>
      <c r="V112" s="253">
        <v>0</v>
      </c>
      <c r="W112" s="245">
        <v>0</v>
      </c>
      <c r="X112" s="243">
        <v>0</v>
      </c>
      <c r="Y112" s="244">
        <v>0</v>
      </c>
      <c r="Z112" s="245">
        <v>0</v>
      </c>
      <c r="AA112" s="241">
        <f t="shared" ref="AA112:AB132" si="48">C112+F112+I112+L112+O112+R112+U112+X112</f>
        <v>2</v>
      </c>
      <c r="AB112" s="246">
        <f t="shared" si="48"/>
        <v>1</v>
      </c>
      <c r="AC112" s="245">
        <f t="shared" ref="AC112:AC132" si="49">SUM(AA112:AB112)</f>
        <v>3</v>
      </c>
    </row>
    <row r="113" spans="1:29" x14ac:dyDescent="0.2">
      <c r="A113" s="251" t="s">
        <v>82</v>
      </c>
      <c r="B113" s="252">
        <v>2202</v>
      </c>
      <c r="C113" s="243">
        <v>1</v>
      </c>
      <c r="D113" s="244">
        <v>0</v>
      </c>
      <c r="E113" s="245">
        <v>1</v>
      </c>
      <c r="F113" s="253">
        <v>0</v>
      </c>
      <c r="G113" s="253">
        <v>0</v>
      </c>
      <c r="H113" s="245">
        <v>0</v>
      </c>
      <c r="I113" s="243">
        <v>0</v>
      </c>
      <c r="J113" s="244">
        <v>0</v>
      </c>
      <c r="K113" s="245">
        <v>0</v>
      </c>
      <c r="L113" s="241">
        <v>0</v>
      </c>
      <c r="M113" s="251">
        <v>0</v>
      </c>
      <c r="N113" s="245">
        <v>0</v>
      </c>
      <c r="O113" s="243">
        <v>0</v>
      </c>
      <c r="P113" s="244">
        <v>0</v>
      </c>
      <c r="Q113" s="245">
        <v>0</v>
      </c>
      <c r="R113" s="241">
        <v>0</v>
      </c>
      <c r="S113" s="246">
        <v>0</v>
      </c>
      <c r="T113" s="245">
        <v>0</v>
      </c>
      <c r="U113" s="253">
        <v>0</v>
      </c>
      <c r="V113" s="253">
        <v>0</v>
      </c>
      <c r="W113" s="245">
        <v>0</v>
      </c>
      <c r="X113" s="243">
        <v>0</v>
      </c>
      <c r="Y113" s="244">
        <v>0</v>
      </c>
      <c r="Z113" s="245">
        <v>0</v>
      </c>
      <c r="AA113" s="241">
        <f t="shared" si="48"/>
        <v>1</v>
      </c>
      <c r="AB113" s="246">
        <f t="shared" si="48"/>
        <v>0</v>
      </c>
      <c r="AC113" s="245">
        <f t="shared" si="49"/>
        <v>1</v>
      </c>
    </row>
    <row r="114" spans="1:29" x14ac:dyDescent="0.2">
      <c r="A114" s="251" t="s">
        <v>83</v>
      </c>
      <c r="B114" s="252">
        <v>2205</v>
      </c>
      <c r="C114" s="243">
        <v>7</v>
      </c>
      <c r="D114" s="244">
        <v>5</v>
      </c>
      <c r="E114" s="245">
        <v>12</v>
      </c>
      <c r="F114" s="253">
        <v>0</v>
      </c>
      <c r="G114" s="253">
        <v>1</v>
      </c>
      <c r="H114" s="245">
        <v>1</v>
      </c>
      <c r="I114" s="243">
        <v>0</v>
      </c>
      <c r="J114" s="244">
        <v>0</v>
      </c>
      <c r="K114" s="245">
        <v>0</v>
      </c>
      <c r="L114" s="241">
        <v>0</v>
      </c>
      <c r="M114" s="251">
        <v>0</v>
      </c>
      <c r="N114" s="245">
        <v>0</v>
      </c>
      <c r="O114" s="243">
        <v>0</v>
      </c>
      <c r="P114" s="244">
        <v>0</v>
      </c>
      <c r="Q114" s="245">
        <v>0</v>
      </c>
      <c r="R114" s="241">
        <v>0</v>
      </c>
      <c r="S114" s="246">
        <v>0</v>
      </c>
      <c r="T114" s="245">
        <v>0</v>
      </c>
      <c r="U114" s="253">
        <v>0</v>
      </c>
      <c r="V114" s="253">
        <v>1</v>
      </c>
      <c r="W114" s="245">
        <v>1</v>
      </c>
      <c r="X114" s="243">
        <v>0</v>
      </c>
      <c r="Y114" s="244">
        <v>2</v>
      </c>
      <c r="Z114" s="245">
        <v>2</v>
      </c>
      <c r="AA114" s="241">
        <f t="shared" si="48"/>
        <v>7</v>
      </c>
      <c r="AB114" s="246">
        <f t="shared" si="48"/>
        <v>9</v>
      </c>
      <c r="AC114" s="245">
        <f t="shared" si="49"/>
        <v>16</v>
      </c>
    </row>
    <row r="115" spans="1:29" x14ac:dyDescent="0.2">
      <c r="A115" s="251" t="s">
        <v>247</v>
      </c>
      <c r="B115" s="252">
        <v>2239</v>
      </c>
      <c r="C115" s="243">
        <v>8</v>
      </c>
      <c r="D115" s="244">
        <v>3</v>
      </c>
      <c r="E115" s="245">
        <v>11</v>
      </c>
      <c r="F115" s="253">
        <v>0</v>
      </c>
      <c r="G115" s="253">
        <v>1</v>
      </c>
      <c r="H115" s="245">
        <v>1</v>
      </c>
      <c r="I115" s="243">
        <v>0</v>
      </c>
      <c r="J115" s="244">
        <v>0</v>
      </c>
      <c r="K115" s="245">
        <v>0</v>
      </c>
      <c r="L115" s="241">
        <v>0</v>
      </c>
      <c r="M115" s="251">
        <v>0</v>
      </c>
      <c r="N115" s="245">
        <v>0</v>
      </c>
      <c r="O115" s="243">
        <v>0</v>
      </c>
      <c r="P115" s="244">
        <v>0</v>
      </c>
      <c r="Q115" s="245">
        <v>0</v>
      </c>
      <c r="R115" s="241">
        <v>0</v>
      </c>
      <c r="S115" s="246">
        <v>0</v>
      </c>
      <c r="T115" s="245">
        <v>0</v>
      </c>
      <c r="U115" s="253">
        <v>0</v>
      </c>
      <c r="V115" s="253">
        <v>0</v>
      </c>
      <c r="W115" s="245">
        <v>0</v>
      </c>
      <c r="X115" s="243">
        <v>0</v>
      </c>
      <c r="Y115" s="244">
        <v>0</v>
      </c>
      <c r="Z115" s="245">
        <v>0</v>
      </c>
      <c r="AA115" s="241">
        <f t="shared" si="48"/>
        <v>8</v>
      </c>
      <c r="AB115" s="246">
        <f t="shared" si="48"/>
        <v>4</v>
      </c>
      <c r="AC115" s="245">
        <f t="shared" si="49"/>
        <v>12</v>
      </c>
    </row>
    <row r="116" spans="1:29" x14ac:dyDescent="0.2">
      <c r="A116" s="251" t="s">
        <v>84</v>
      </c>
      <c r="B116" s="252">
        <v>2240</v>
      </c>
      <c r="C116" s="243">
        <v>5</v>
      </c>
      <c r="D116" s="244">
        <v>1</v>
      </c>
      <c r="E116" s="245">
        <v>6</v>
      </c>
      <c r="F116" s="253">
        <v>1</v>
      </c>
      <c r="G116" s="253">
        <v>0</v>
      </c>
      <c r="H116" s="245">
        <v>1</v>
      </c>
      <c r="I116" s="243">
        <v>0</v>
      </c>
      <c r="J116" s="244">
        <v>0</v>
      </c>
      <c r="K116" s="245">
        <v>0</v>
      </c>
      <c r="L116" s="241">
        <v>0</v>
      </c>
      <c r="M116" s="251">
        <v>0</v>
      </c>
      <c r="N116" s="245">
        <v>0</v>
      </c>
      <c r="O116" s="243">
        <v>0</v>
      </c>
      <c r="P116" s="244">
        <v>0</v>
      </c>
      <c r="Q116" s="245">
        <v>0</v>
      </c>
      <c r="R116" s="241">
        <v>0</v>
      </c>
      <c r="S116" s="246">
        <v>0</v>
      </c>
      <c r="T116" s="245">
        <v>0</v>
      </c>
      <c r="U116" s="253">
        <v>0</v>
      </c>
      <c r="V116" s="253">
        <v>0</v>
      </c>
      <c r="W116" s="245">
        <v>0</v>
      </c>
      <c r="X116" s="243">
        <v>0</v>
      </c>
      <c r="Y116" s="244">
        <v>0</v>
      </c>
      <c r="Z116" s="245">
        <v>0</v>
      </c>
      <c r="AA116" s="241">
        <f t="shared" si="48"/>
        <v>6</v>
      </c>
      <c r="AB116" s="246">
        <f t="shared" si="48"/>
        <v>1</v>
      </c>
      <c r="AC116" s="245">
        <f t="shared" si="49"/>
        <v>7</v>
      </c>
    </row>
    <row r="117" spans="1:29" x14ac:dyDescent="0.2">
      <c r="A117" s="251" t="s">
        <v>248</v>
      </c>
      <c r="B117" s="252">
        <v>2244</v>
      </c>
      <c r="C117" s="243">
        <v>1</v>
      </c>
      <c r="D117" s="244">
        <v>2</v>
      </c>
      <c r="E117" s="245">
        <v>3</v>
      </c>
      <c r="F117" s="253">
        <v>1</v>
      </c>
      <c r="G117" s="253">
        <v>0</v>
      </c>
      <c r="H117" s="245">
        <v>1</v>
      </c>
      <c r="I117" s="243">
        <v>0</v>
      </c>
      <c r="J117" s="244">
        <v>0</v>
      </c>
      <c r="K117" s="245">
        <v>0</v>
      </c>
      <c r="L117" s="241">
        <v>0</v>
      </c>
      <c r="M117" s="251">
        <v>0</v>
      </c>
      <c r="N117" s="245">
        <v>0</v>
      </c>
      <c r="O117" s="243">
        <v>0</v>
      </c>
      <c r="P117" s="244">
        <v>0</v>
      </c>
      <c r="Q117" s="245">
        <v>0</v>
      </c>
      <c r="R117" s="241">
        <v>0</v>
      </c>
      <c r="S117" s="246">
        <v>0</v>
      </c>
      <c r="T117" s="245">
        <v>0</v>
      </c>
      <c r="U117" s="253">
        <v>1</v>
      </c>
      <c r="V117" s="253">
        <v>0</v>
      </c>
      <c r="W117" s="245">
        <v>1</v>
      </c>
      <c r="X117" s="243">
        <v>0</v>
      </c>
      <c r="Y117" s="244">
        <v>0</v>
      </c>
      <c r="Z117" s="245">
        <v>0</v>
      </c>
      <c r="AA117" s="241">
        <f t="shared" si="48"/>
        <v>3</v>
      </c>
      <c r="AB117" s="246">
        <f t="shared" si="48"/>
        <v>2</v>
      </c>
      <c r="AC117" s="245">
        <f t="shared" si="49"/>
        <v>5</v>
      </c>
    </row>
    <row r="118" spans="1:29" hidden="1" x14ac:dyDescent="0.2">
      <c r="A118" s="251" t="s">
        <v>85</v>
      </c>
      <c r="B118" s="252">
        <v>2245</v>
      </c>
      <c r="C118" s="243"/>
      <c r="D118" s="244"/>
      <c r="F118" s="253"/>
      <c r="G118" s="253"/>
      <c r="H118" s="245"/>
      <c r="I118" s="243"/>
      <c r="J118" s="244"/>
      <c r="N118" s="245"/>
      <c r="O118" s="243"/>
      <c r="P118" s="244"/>
      <c r="R118" s="241"/>
      <c r="T118" s="245"/>
      <c r="U118" s="253"/>
      <c r="V118" s="253"/>
      <c r="W118" s="245"/>
      <c r="X118" s="243"/>
      <c r="Y118" s="244"/>
      <c r="AA118" s="241">
        <f t="shared" si="48"/>
        <v>0</v>
      </c>
      <c r="AB118" s="246">
        <f t="shared" si="48"/>
        <v>0</v>
      </c>
      <c r="AC118" s="245">
        <f t="shared" si="49"/>
        <v>0</v>
      </c>
    </row>
    <row r="119" spans="1:29" hidden="1" x14ac:dyDescent="0.2">
      <c r="A119" s="251" t="s">
        <v>249</v>
      </c>
      <c r="B119" s="252">
        <v>2250</v>
      </c>
      <c r="C119" s="243"/>
      <c r="D119" s="244"/>
      <c r="F119" s="253"/>
      <c r="G119" s="253"/>
      <c r="H119" s="245"/>
      <c r="I119" s="243"/>
      <c r="J119" s="244"/>
      <c r="N119" s="245"/>
      <c r="O119" s="243"/>
      <c r="P119" s="244"/>
      <c r="R119" s="241"/>
      <c r="T119" s="245"/>
      <c r="U119" s="253"/>
      <c r="V119" s="253"/>
      <c r="W119" s="245"/>
      <c r="X119" s="243"/>
      <c r="Y119" s="244"/>
      <c r="AA119" s="241">
        <f t="shared" si="48"/>
        <v>0</v>
      </c>
      <c r="AB119" s="246">
        <f t="shared" si="48"/>
        <v>0</v>
      </c>
      <c r="AC119" s="245">
        <f t="shared" si="49"/>
        <v>0</v>
      </c>
    </row>
    <row r="120" spans="1:29" x14ac:dyDescent="0.2">
      <c r="A120" s="251" t="s">
        <v>250</v>
      </c>
      <c r="B120" s="252">
        <v>2264</v>
      </c>
      <c r="C120" s="243">
        <v>4</v>
      </c>
      <c r="D120" s="244">
        <v>15</v>
      </c>
      <c r="E120" s="245">
        <v>19</v>
      </c>
      <c r="F120" s="253">
        <v>0</v>
      </c>
      <c r="G120" s="253">
        <v>0</v>
      </c>
      <c r="H120" s="245">
        <v>0</v>
      </c>
      <c r="I120" s="243">
        <v>0</v>
      </c>
      <c r="J120" s="244">
        <v>0</v>
      </c>
      <c r="K120" s="245">
        <v>0</v>
      </c>
      <c r="L120" s="241">
        <v>0</v>
      </c>
      <c r="M120" s="251">
        <v>0</v>
      </c>
      <c r="N120" s="245">
        <v>0</v>
      </c>
      <c r="O120" s="243">
        <v>0</v>
      </c>
      <c r="P120" s="244">
        <v>0</v>
      </c>
      <c r="Q120" s="245">
        <v>0</v>
      </c>
      <c r="R120" s="241">
        <v>0</v>
      </c>
      <c r="S120" s="246">
        <v>0</v>
      </c>
      <c r="T120" s="245">
        <v>0</v>
      </c>
      <c r="U120" s="253">
        <v>0</v>
      </c>
      <c r="V120" s="253">
        <v>0</v>
      </c>
      <c r="W120" s="245">
        <v>0</v>
      </c>
      <c r="X120" s="243">
        <v>0</v>
      </c>
      <c r="Y120" s="244">
        <v>0</v>
      </c>
      <c r="Z120" s="245">
        <v>0</v>
      </c>
      <c r="AA120" s="241">
        <f t="shared" si="48"/>
        <v>4</v>
      </c>
      <c r="AB120" s="246">
        <f t="shared" si="48"/>
        <v>15</v>
      </c>
      <c r="AC120" s="245">
        <f t="shared" si="49"/>
        <v>19</v>
      </c>
    </row>
    <row r="121" spans="1:29" x14ac:dyDescent="0.2">
      <c r="A121" s="251" t="s">
        <v>86</v>
      </c>
      <c r="B121" s="252">
        <v>2265</v>
      </c>
      <c r="C121" s="243">
        <v>2</v>
      </c>
      <c r="D121" s="244">
        <v>5</v>
      </c>
      <c r="E121" s="245">
        <v>7</v>
      </c>
      <c r="F121" s="253">
        <v>0</v>
      </c>
      <c r="G121" s="253">
        <v>0</v>
      </c>
      <c r="H121" s="245">
        <v>0</v>
      </c>
      <c r="I121" s="243">
        <v>0</v>
      </c>
      <c r="J121" s="244">
        <v>0</v>
      </c>
      <c r="K121" s="245">
        <v>0</v>
      </c>
      <c r="L121" s="241">
        <v>0</v>
      </c>
      <c r="M121" s="251">
        <v>3</v>
      </c>
      <c r="N121" s="245">
        <v>3</v>
      </c>
      <c r="O121" s="243">
        <v>0</v>
      </c>
      <c r="P121" s="244">
        <v>0</v>
      </c>
      <c r="Q121" s="245">
        <v>0</v>
      </c>
      <c r="R121" s="241">
        <v>0</v>
      </c>
      <c r="S121" s="246">
        <v>0</v>
      </c>
      <c r="T121" s="245">
        <v>0</v>
      </c>
      <c r="U121" s="253">
        <v>0</v>
      </c>
      <c r="V121" s="253">
        <v>0</v>
      </c>
      <c r="W121" s="245">
        <v>0</v>
      </c>
      <c r="X121" s="243">
        <v>0</v>
      </c>
      <c r="Y121" s="244">
        <v>0</v>
      </c>
      <c r="Z121" s="245">
        <v>0</v>
      </c>
      <c r="AA121" s="241">
        <f t="shared" si="48"/>
        <v>2</v>
      </c>
      <c r="AB121" s="246">
        <f t="shared" si="48"/>
        <v>8</v>
      </c>
      <c r="AC121" s="245">
        <f t="shared" si="49"/>
        <v>10</v>
      </c>
    </row>
    <row r="122" spans="1:29" hidden="1" x14ac:dyDescent="0.2">
      <c r="A122" s="251" t="s">
        <v>87</v>
      </c>
      <c r="B122" s="252">
        <v>2270</v>
      </c>
      <c r="C122" s="243"/>
      <c r="D122" s="244"/>
      <c r="F122" s="253"/>
      <c r="G122" s="253"/>
      <c r="H122" s="245"/>
      <c r="I122" s="243"/>
      <c r="J122" s="244"/>
      <c r="N122" s="245"/>
      <c r="O122" s="243"/>
      <c r="P122" s="244"/>
      <c r="R122" s="241"/>
      <c r="T122" s="245"/>
      <c r="U122" s="253"/>
      <c r="V122" s="253"/>
      <c r="W122" s="245"/>
      <c r="X122" s="243"/>
      <c r="Y122" s="244"/>
      <c r="AA122" s="241">
        <f t="shared" si="48"/>
        <v>0</v>
      </c>
      <c r="AB122" s="246">
        <f t="shared" si="48"/>
        <v>0</v>
      </c>
      <c r="AC122" s="245">
        <f t="shared" si="49"/>
        <v>0</v>
      </c>
    </row>
    <row r="123" spans="1:29" hidden="1" x14ac:dyDescent="0.2">
      <c r="A123" s="251" t="s">
        <v>88</v>
      </c>
      <c r="B123" s="252">
        <v>2272</v>
      </c>
      <c r="C123" s="243"/>
      <c r="D123" s="244"/>
      <c r="F123" s="253"/>
      <c r="G123" s="253"/>
      <c r="H123" s="245"/>
      <c r="I123" s="243"/>
      <c r="J123" s="244"/>
      <c r="N123" s="245"/>
      <c r="O123" s="243"/>
      <c r="P123" s="244"/>
      <c r="R123" s="241"/>
      <c r="T123" s="245"/>
      <c r="U123" s="253"/>
      <c r="V123" s="253"/>
      <c r="W123" s="245"/>
      <c r="X123" s="243"/>
      <c r="Y123" s="244"/>
      <c r="AA123" s="241">
        <f t="shared" si="48"/>
        <v>0</v>
      </c>
      <c r="AB123" s="246">
        <f t="shared" si="48"/>
        <v>0</v>
      </c>
      <c r="AC123" s="245">
        <f t="shared" si="49"/>
        <v>0</v>
      </c>
    </row>
    <row r="124" spans="1:29" hidden="1" x14ac:dyDescent="0.2">
      <c r="A124" s="251" t="s">
        <v>89</v>
      </c>
      <c r="B124" s="252">
        <v>2275</v>
      </c>
      <c r="H124" s="245"/>
      <c r="N124" s="245"/>
      <c r="R124" s="241"/>
      <c r="T124" s="245"/>
      <c r="W124" s="245"/>
      <c r="AA124" s="241">
        <f t="shared" si="48"/>
        <v>0</v>
      </c>
      <c r="AB124" s="246">
        <f t="shared" si="48"/>
        <v>0</v>
      </c>
      <c r="AC124" s="245">
        <f t="shared" si="49"/>
        <v>0</v>
      </c>
    </row>
    <row r="125" spans="1:29" hidden="1" x14ac:dyDescent="0.2">
      <c r="A125" s="251" t="s">
        <v>90</v>
      </c>
      <c r="B125" s="252">
        <v>2278</v>
      </c>
      <c r="H125" s="245"/>
      <c r="N125" s="245"/>
      <c r="R125" s="241"/>
      <c r="T125" s="245"/>
      <c r="W125" s="245"/>
      <c r="AA125" s="241">
        <f t="shared" si="48"/>
        <v>0</v>
      </c>
      <c r="AB125" s="246">
        <f t="shared" si="48"/>
        <v>0</v>
      </c>
      <c r="AC125" s="245">
        <f t="shared" si="49"/>
        <v>0</v>
      </c>
    </row>
    <row r="126" spans="1:29" hidden="1" x14ac:dyDescent="0.2">
      <c r="A126" s="251" t="s">
        <v>91</v>
      </c>
      <c r="B126" s="252">
        <v>2279</v>
      </c>
      <c r="H126" s="245"/>
      <c r="N126" s="245"/>
      <c r="R126" s="241"/>
      <c r="T126" s="245"/>
      <c r="W126" s="245"/>
      <c r="AA126" s="241">
        <f t="shared" si="48"/>
        <v>0</v>
      </c>
      <c r="AB126" s="246">
        <f t="shared" si="48"/>
        <v>0</v>
      </c>
      <c r="AC126" s="245">
        <f t="shared" si="49"/>
        <v>0</v>
      </c>
    </row>
    <row r="127" spans="1:29" x14ac:dyDescent="0.2">
      <c r="A127" s="251" t="s">
        <v>251</v>
      </c>
      <c r="B127" s="252">
        <v>2359</v>
      </c>
      <c r="C127" s="241">
        <v>12</v>
      </c>
      <c r="D127" s="246">
        <v>5</v>
      </c>
      <c r="E127" s="245">
        <v>17</v>
      </c>
      <c r="F127" s="251">
        <v>0</v>
      </c>
      <c r="G127" s="251">
        <v>1</v>
      </c>
      <c r="H127" s="245">
        <v>1</v>
      </c>
      <c r="I127" s="241">
        <v>0</v>
      </c>
      <c r="J127" s="246">
        <v>0</v>
      </c>
      <c r="K127" s="245">
        <v>0</v>
      </c>
      <c r="L127" s="241">
        <v>0</v>
      </c>
      <c r="M127" s="251">
        <v>0</v>
      </c>
      <c r="N127" s="245">
        <v>0</v>
      </c>
      <c r="O127" s="241">
        <v>1</v>
      </c>
      <c r="P127" s="246">
        <v>0</v>
      </c>
      <c r="Q127" s="245">
        <v>1</v>
      </c>
      <c r="R127" s="241">
        <v>0</v>
      </c>
      <c r="S127" s="246">
        <v>0</v>
      </c>
      <c r="T127" s="245">
        <v>0</v>
      </c>
      <c r="U127" s="251">
        <v>0</v>
      </c>
      <c r="V127" s="251">
        <v>0</v>
      </c>
      <c r="W127" s="245">
        <v>0</v>
      </c>
      <c r="X127" s="241">
        <v>0</v>
      </c>
      <c r="Y127" s="246">
        <v>0</v>
      </c>
      <c r="Z127" s="245">
        <v>0</v>
      </c>
      <c r="AA127" s="241">
        <f t="shared" si="48"/>
        <v>13</v>
      </c>
      <c r="AB127" s="246">
        <f t="shared" si="48"/>
        <v>6</v>
      </c>
      <c r="AC127" s="245">
        <f t="shared" si="49"/>
        <v>19</v>
      </c>
    </row>
    <row r="128" spans="1:29" x14ac:dyDescent="0.2">
      <c r="A128" s="251" t="s">
        <v>252</v>
      </c>
      <c r="B128" s="252">
        <v>2360</v>
      </c>
      <c r="C128" s="241">
        <v>3</v>
      </c>
      <c r="D128" s="246">
        <v>2</v>
      </c>
      <c r="E128" s="245">
        <v>5</v>
      </c>
      <c r="F128" s="251">
        <v>0</v>
      </c>
      <c r="G128" s="251">
        <v>0</v>
      </c>
      <c r="H128" s="245">
        <v>0</v>
      </c>
      <c r="I128" s="241">
        <v>0</v>
      </c>
      <c r="J128" s="246">
        <v>0</v>
      </c>
      <c r="K128" s="245">
        <v>0</v>
      </c>
      <c r="L128" s="241">
        <v>0</v>
      </c>
      <c r="M128" s="251">
        <v>0</v>
      </c>
      <c r="N128" s="245">
        <v>0</v>
      </c>
      <c r="O128" s="241">
        <v>0</v>
      </c>
      <c r="P128" s="246">
        <v>0</v>
      </c>
      <c r="Q128" s="245">
        <v>0</v>
      </c>
      <c r="R128" s="241">
        <v>0</v>
      </c>
      <c r="S128" s="246">
        <v>0</v>
      </c>
      <c r="T128" s="245">
        <v>0</v>
      </c>
      <c r="U128" s="251">
        <v>0</v>
      </c>
      <c r="V128" s="251">
        <v>0</v>
      </c>
      <c r="W128" s="245">
        <v>0</v>
      </c>
      <c r="X128" s="241">
        <v>0</v>
      </c>
      <c r="Y128" s="246">
        <v>0</v>
      </c>
      <c r="Z128" s="245">
        <v>0</v>
      </c>
      <c r="AA128" s="241">
        <f t="shared" si="48"/>
        <v>3</v>
      </c>
      <c r="AB128" s="246">
        <f t="shared" si="48"/>
        <v>2</v>
      </c>
      <c r="AC128" s="245">
        <f t="shared" si="49"/>
        <v>5</v>
      </c>
    </row>
    <row r="129" spans="1:29" x14ac:dyDescent="0.2">
      <c r="A129" s="251" t="s">
        <v>253</v>
      </c>
      <c r="B129" s="252">
        <v>2361</v>
      </c>
      <c r="C129" s="241">
        <v>15</v>
      </c>
      <c r="D129" s="246">
        <v>12</v>
      </c>
      <c r="E129" s="245">
        <v>27</v>
      </c>
      <c r="F129" s="251">
        <v>0</v>
      </c>
      <c r="G129" s="251">
        <v>0</v>
      </c>
      <c r="H129" s="245">
        <v>0</v>
      </c>
      <c r="I129" s="241">
        <v>0</v>
      </c>
      <c r="J129" s="246">
        <v>0</v>
      </c>
      <c r="K129" s="245">
        <v>0</v>
      </c>
      <c r="L129" s="241">
        <v>1</v>
      </c>
      <c r="M129" s="251">
        <v>0</v>
      </c>
      <c r="N129" s="245">
        <v>1</v>
      </c>
      <c r="O129" s="241">
        <v>0</v>
      </c>
      <c r="P129" s="246">
        <v>1</v>
      </c>
      <c r="Q129" s="245">
        <v>1</v>
      </c>
      <c r="R129" s="241">
        <v>0</v>
      </c>
      <c r="S129" s="246">
        <v>0</v>
      </c>
      <c r="T129" s="245">
        <v>0</v>
      </c>
      <c r="U129" s="251">
        <v>0</v>
      </c>
      <c r="V129" s="251">
        <v>0</v>
      </c>
      <c r="W129" s="245">
        <v>0</v>
      </c>
      <c r="X129" s="241">
        <v>0</v>
      </c>
      <c r="Y129" s="246">
        <v>0</v>
      </c>
      <c r="Z129" s="245">
        <v>0</v>
      </c>
      <c r="AA129" s="241">
        <f t="shared" si="48"/>
        <v>16</v>
      </c>
      <c r="AB129" s="246">
        <f t="shared" si="48"/>
        <v>13</v>
      </c>
      <c r="AC129" s="245">
        <f t="shared" si="49"/>
        <v>29</v>
      </c>
    </row>
    <row r="130" spans="1:29" x14ac:dyDescent="0.2">
      <c r="A130" s="251" t="s">
        <v>254</v>
      </c>
      <c r="B130" s="252">
        <v>2362</v>
      </c>
      <c r="C130" s="241">
        <v>0</v>
      </c>
      <c r="D130" s="246">
        <v>8</v>
      </c>
      <c r="E130" s="245">
        <v>8</v>
      </c>
      <c r="F130" s="251">
        <v>0</v>
      </c>
      <c r="G130" s="251">
        <v>0</v>
      </c>
      <c r="H130" s="245">
        <v>0</v>
      </c>
      <c r="I130" s="241">
        <v>0</v>
      </c>
      <c r="J130" s="246">
        <v>0</v>
      </c>
      <c r="K130" s="245">
        <v>0</v>
      </c>
      <c r="L130" s="241">
        <v>0</v>
      </c>
      <c r="M130" s="251">
        <v>0</v>
      </c>
      <c r="N130" s="245">
        <v>0</v>
      </c>
      <c r="O130" s="241">
        <v>0</v>
      </c>
      <c r="P130" s="246">
        <v>0</v>
      </c>
      <c r="Q130" s="245">
        <v>0</v>
      </c>
      <c r="R130" s="241">
        <v>0</v>
      </c>
      <c r="S130" s="246">
        <v>0</v>
      </c>
      <c r="T130" s="245">
        <v>0</v>
      </c>
      <c r="U130" s="251">
        <v>0</v>
      </c>
      <c r="V130" s="251">
        <v>0</v>
      </c>
      <c r="W130" s="245">
        <v>0</v>
      </c>
      <c r="X130" s="241">
        <v>0</v>
      </c>
      <c r="Y130" s="246">
        <v>0</v>
      </c>
      <c r="Z130" s="245">
        <v>0</v>
      </c>
      <c r="AA130" s="241">
        <f t="shared" si="48"/>
        <v>0</v>
      </c>
      <c r="AB130" s="246">
        <f t="shared" si="48"/>
        <v>8</v>
      </c>
      <c r="AC130" s="245">
        <f t="shared" si="49"/>
        <v>8</v>
      </c>
    </row>
    <row r="131" spans="1:29" x14ac:dyDescent="0.2">
      <c r="A131" s="251" t="s">
        <v>268</v>
      </c>
      <c r="B131" s="252">
        <v>2363</v>
      </c>
      <c r="C131" s="241">
        <v>3</v>
      </c>
      <c r="D131" s="246">
        <v>0</v>
      </c>
      <c r="E131" s="245">
        <v>3</v>
      </c>
      <c r="F131" s="251">
        <v>0</v>
      </c>
      <c r="G131" s="251">
        <v>0</v>
      </c>
      <c r="H131" s="256">
        <v>0</v>
      </c>
      <c r="I131" s="241">
        <v>0</v>
      </c>
      <c r="J131" s="246">
        <v>0</v>
      </c>
      <c r="K131" s="256">
        <v>0</v>
      </c>
      <c r="L131" s="241">
        <v>0</v>
      </c>
      <c r="M131" s="251">
        <v>0</v>
      </c>
      <c r="N131" s="256">
        <v>0</v>
      </c>
      <c r="O131" s="241">
        <v>0</v>
      </c>
      <c r="P131" s="246">
        <v>0</v>
      </c>
      <c r="Q131" s="256">
        <v>0</v>
      </c>
      <c r="R131" s="241">
        <v>0</v>
      </c>
      <c r="S131" s="246">
        <v>0</v>
      </c>
      <c r="T131" s="245">
        <v>0</v>
      </c>
      <c r="U131" s="251">
        <v>0</v>
      </c>
      <c r="V131" s="251">
        <v>0</v>
      </c>
      <c r="W131" s="256">
        <v>0</v>
      </c>
      <c r="X131" s="241">
        <v>0</v>
      </c>
      <c r="Y131" s="246">
        <v>0</v>
      </c>
      <c r="Z131" s="256">
        <v>0</v>
      </c>
      <c r="AA131" s="241">
        <f t="shared" si="48"/>
        <v>3</v>
      </c>
      <c r="AB131" s="246">
        <f t="shared" si="48"/>
        <v>0</v>
      </c>
      <c r="AC131" s="245">
        <f t="shared" si="49"/>
        <v>3</v>
      </c>
    </row>
    <row r="132" spans="1:29" ht="13.5" thickBot="1" x14ac:dyDescent="0.25">
      <c r="A132" s="251" t="s">
        <v>269</v>
      </c>
      <c r="B132" s="252">
        <v>2364</v>
      </c>
      <c r="C132" s="241">
        <v>2</v>
      </c>
      <c r="D132" s="246">
        <v>4</v>
      </c>
      <c r="E132" s="271">
        <v>6</v>
      </c>
      <c r="F132" s="251">
        <v>0</v>
      </c>
      <c r="G132" s="251">
        <v>0</v>
      </c>
      <c r="H132" s="256">
        <v>0</v>
      </c>
      <c r="I132" s="241">
        <v>0</v>
      </c>
      <c r="J132" s="246">
        <v>0</v>
      </c>
      <c r="K132" s="256">
        <v>0</v>
      </c>
      <c r="L132" s="241">
        <v>1</v>
      </c>
      <c r="M132" s="251">
        <v>0</v>
      </c>
      <c r="N132" s="256">
        <v>1</v>
      </c>
      <c r="O132" s="241">
        <v>0</v>
      </c>
      <c r="P132" s="246">
        <v>0</v>
      </c>
      <c r="Q132" s="256">
        <v>0</v>
      </c>
      <c r="R132" s="241">
        <v>0</v>
      </c>
      <c r="S132" s="246">
        <v>0</v>
      </c>
      <c r="T132" s="245">
        <v>0</v>
      </c>
      <c r="U132" s="251">
        <v>0</v>
      </c>
      <c r="V132" s="251">
        <v>0</v>
      </c>
      <c r="W132" s="256">
        <v>0</v>
      </c>
      <c r="X132" s="241">
        <v>0</v>
      </c>
      <c r="Y132" s="246">
        <v>0</v>
      </c>
      <c r="Z132" s="256">
        <v>0</v>
      </c>
      <c r="AA132" s="241">
        <f t="shared" si="48"/>
        <v>3</v>
      </c>
      <c r="AB132" s="246">
        <f t="shared" si="48"/>
        <v>4</v>
      </c>
      <c r="AC132" s="245">
        <f t="shared" si="49"/>
        <v>7</v>
      </c>
    </row>
    <row r="133" spans="1:29" s="272" customFormat="1" ht="13.5" thickBot="1" x14ac:dyDescent="0.25">
      <c r="A133" s="233" t="s">
        <v>92</v>
      </c>
      <c r="B133" s="234"/>
      <c r="C133" s="249">
        <f>SUM(C112:C132)</f>
        <v>65</v>
      </c>
      <c r="D133" s="233">
        <f>SUM(D112:D132)</f>
        <v>62</v>
      </c>
      <c r="E133" s="233">
        <f t="shared" si="35"/>
        <v>127</v>
      </c>
      <c r="F133" s="249">
        <f>SUM(F112:F132)</f>
        <v>2</v>
      </c>
      <c r="G133" s="233">
        <f>SUM(G112:G132)</f>
        <v>3</v>
      </c>
      <c r="H133" s="233">
        <f>SUBTOTAL(9,H112:H132)</f>
        <v>5</v>
      </c>
      <c r="I133" s="249">
        <f>SUM(I112:I132)</f>
        <v>0</v>
      </c>
      <c r="J133" s="233">
        <f>SUM(J112:J132)</f>
        <v>0</v>
      </c>
      <c r="K133" s="233">
        <f>SUBTOTAL(9,K112:K132)</f>
        <v>0</v>
      </c>
      <c r="L133" s="249">
        <f>SUM(L112:L132)</f>
        <v>2</v>
      </c>
      <c r="M133" s="233">
        <f>SUM(M112:M132)</f>
        <v>3</v>
      </c>
      <c r="N133" s="233">
        <f>SUBTOTAL(9,N112:N132)</f>
        <v>5</v>
      </c>
      <c r="O133" s="249">
        <f>SUM(O112:O132)</f>
        <v>1</v>
      </c>
      <c r="P133" s="233">
        <f>SUM(P112:P132)</f>
        <v>2</v>
      </c>
      <c r="Q133" s="233">
        <f>SUBTOTAL(9,Q112:Q132)</f>
        <v>3</v>
      </c>
      <c r="R133" s="249">
        <f>SUM(R112:R132)</f>
        <v>0</v>
      </c>
      <c r="S133" s="233">
        <f>SUM(S112:S132)</f>
        <v>0</v>
      </c>
      <c r="T133" s="233">
        <f>SUBTOTAL(9,T112:T132)</f>
        <v>0</v>
      </c>
      <c r="U133" s="233">
        <f>SUM(U112:U132)</f>
        <v>1</v>
      </c>
      <c r="V133" s="233">
        <f>SUM(V112:V132)</f>
        <v>1</v>
      </c>
      <c r="W133" s="233">
        <f>SUBTOTAL(9,W112:W132)</f>
        <v>2</v>
      </c>
      <c r="X133" s="249">
        <f>SUM(X112:X132)</f>
        <v>0</v>
      </c>
      <c r="Y133" s="233">
        <f>SUM(Y112:Y132)</f>
        <v>2</v>
      </c>
      <c r="Z133" s="233">
        <f>SUBTOTAL(9,Z112:Z132)</f>
        <v>2</v>
      </c>
      <c r="AA133" s="249">
        <f>SUM(AA112:AA132)</f>
        <v>71</v>
      </c>
      <c r="AB133" s="233">
        <f>SUM(AB112:AB132)</f>
        <v>73</v>
      </c>
      <c r="AC133" s="237">
        <f>SUBTOTAL(9,AC112:AC132)</f>
        <v>144</v>
      </c>
    </row>
    <row r="134" spans="1:29" x14ac:dyDescent="0.2">
      <c r="H134" s="245"/>
      <c r="Q134" s="256"/>
      <c r="R134" s="263"/>
      <c r="S134" s="256"/>
      <c r="T134" s="245"/>
      <c r="AA134" s="241"/>
      <c r="AB134" s="267"/>
      <c r="AC134" s="277"/>
    </row>
    <row r="135" spans="1:29" x14ac:dyDescent="0.2">
      <c r="A135" s="251" t="s">
        <v>93</v>
      </c>
      <c r="B135" s="252">
        <v>2209</v>
      </c>
      <c r="C135" s="243">
        <v>12</v>
      </c>
      <c r="D135" s="244">
        <v>0</v>
      </c>
      <c r="E135" s="245">
        <v>12</v>
      </c>
      <c r="F135" s="253">
        <v>3</v>
      </c>
      <c r="G135" s="253">
        <v>0</v>
      </c>
      <c r="H135" s="245">
        <v>3</v>
      </c>
      <c r="I135" s="243">
        <v>0</v>
      </c>
      <c r="J135" s="244">
        <v>0</v>
      </c>
      <c r="K135" s="245">
        <v>0</v>
      </c>
      <c r="L135" s="241">
        <v>0</v>
      </c>
      <c r="M135" s="251">
        <v>0</v>
      </c>
      <c r="N135" s="245">
        <v>0</v>
      </c>
      <c r="O135" s="243">
        <v>2</v>
      </c>
      <c r="P135" s="244">
        <v>0</v>
      </c>
      <c r="Q135" s="245">
        <v>2</v>
      </c>
      <c r="R135" s="241">
        <v>0</v>
      </c>
      <c r="S135" s="246">
        <v>0</v>
      </c>
      <c r="T135" s="245">
        <v>0</v>
      </c>
      <c r="U135" s="253">
        <v>0</v>
      </c>
      <c r="V135" s="253">
        <v>0</v>
      </c>
      <c r="W135" s="245">
        <v>0</v>
      </c>
      <c r="X135" s="243">
        <v>0</v>
      </c>
      <c r="Y135" s="244">
        <v>0</v>
      </c>
      <c r="Z135" s="245">
        <v>0</v>
      </c>
      <c r="AA135" s="241">
        <f t="shared" ref="AA135:AB136" si="50">C135+F135+I135+L135+O135+R135+U135+X135</f>
        <v>17</v>
      </c>
      <c r="AB135" s="267">
        <f t="shared" si="50"/>
        <v>0</v>
      </c>
      <c r="AC135" s="245">
        <f t="shared" ref="AC135:AC136" si="51">SUM(AA135:AB135)</f>
        <v>17</v>
      </c>
    </row>
    <row r="136" spans="1:29" ht="13.5" thickBot="1" x14ac:dyDescent="0.25">
      <c r="A136" s="251" t="s">
        <v>94</v>
      </c>
      <c r="B136" s="252">
        <v>2290</v>
      </c>
      <c r="C136" s="243">
        <v>19</v>
      </c>
      <c r="D136" s="244">
        <v>5</v>
      </c>
      <c r="E136" s="245">
        <v>24</v>
      </c>
      <c r="F136" s="253">
        <v>4</v>
      </c>
      <c r="G136" s="253">
        <v>1</v>
      </c>
      <c r="H136" s="245">
        <v>5</v>
      </c>
      <c r="I136" s="243">
        <v>0</v>
      </c>
      <c r="J136" s="244">
        <v>0</v>
      </c>
      <c r="K136" s="245">
        <v>0</v>
      </c>
      <c r="L136" s="241">
        <v>0</v>
      </c>
      <c r="M136" s="251">
        <v>0</v>
      </c>
      <c r="N136" s="245">
        <v>0</v>
      </c>
      <c r="O136" s="243">
        <v>1</v>
      </c>
      <c r="P136" s="244">
        <v>2</v>
      </c>
      <c r="Q136" s="245">
        <v>3</v>
      </c>
      <c r="R136" s="241">
        <v>0</v>
      </c>
      <c r="S136" s="246">
        <v>0</v>
      </c>
      <c r="T136" s="245">
        <v>0</v>
      </c>
      <c r="U136" s="253">
        <v>0</v>
      </c>
      <c r="V136" s="253">
        <v>0</v>
      </c>
      <c r="W136" s="245">
        <v>0</v>
      </c>
      <c r="X136" s="243">
        <v>1</v>
      </c>
      <c r="Y136" s="244">
        <v>0</v>
      </c>
      <c r="Z136" s="245">
        <v>1</v>
      </c>
      <c r="AA136" s="241">
        <f t="shared" si="50"/>
        <v>25</v>
      </c>
      <c r="AB136" s="267">
        <f t="shared" si="50"/>
        <v>8</v>
      </c>
      <c r="AC136" s="245">
        <f t="shared" si="51"/>
        <v>33</v>
      </c>
    </row>
    <row r="137" spans="1:29" s="272" customFormat="1" ht="13.5" thickBot="1" x14ac:dyDescent="0.25">
      <c r="A137" s="249" t="s">
        <v>95</v>
      </c>
      <c r="B137" s="234"/>
      <c r="C137" s="273">
        <f t="shared" ref="C137:AB137" si="52">SUM(C135:C136)</f>
        <v>31</v>
      </c>
      <c r="D137" s="259">
        <f t="shared" si="52"/>
        <v>5</v>
      </c>
      <c r="E137" s="237">
        <f t="shared" si="35"/>
        <v>36</v>
      </c>
      <c r="F137" s="273">
        <f t="shared" si="52"/>
        <v>7</v>
      </c>
      <c r="G137" s="259">
        <f t="shared" si="52"/>
        <v>1</v>
      </c>
      <c r="H137" s="237">
        <f t="shared" si="52"/>
        <v>8</v>
      </c>
      <c r="I137" s="273">
        <f t="shared" si="52"/>
        <v>0</v>
      </c>
      <c r="J137" s="269">
        <f t="shared" si="52"/>
        <v>0</v>
      </c>
      <c r="K137" s="237">
        <f t="shared" si="52"/>
        <v>0</v>
      </c>
      <c r="L137" s="268">
        <f t="shared" si="52"/>
        <v>0</v>
      </c>
      <c r="M137" s="269">
        <f t="shared" si="52"/>
        <v>0</v>
      </c>
      <c r="N137" s="237">
        <f t="shared" si="52"/>
        <v>0</v>
      </c>
      <c r="O137" s="268">
        <f t="shared" si="52"/>
        <v>3</v>
      </c>
      <c r="P137" s="269">
        <f t="shared" si="52"/>
        <v>2</v>
      </c>
      <c r="Q137" s="233">
        <f t="shared" si="52"/>
        <v>5</v>
      </c>
      <c r="R137" s="268">
        <f t="shared" si="52"/>
        <v>0</v>
      </c>
      <c r="S137" s="269">
        <f t="shared" si="52"/>
        <v>0</v>
      </c>
      <c r="T137" s="233">
        <f t="shared" si="52"/>
        <v>0</v>
      </c>
      <c r="U137" s="268">
        <f t="shared" si="52"/>
        <v>0</v>
      </c>
      <c r="V137" s="269">
        <f t="shared" si="52"/>
        <v>0</v>
      </c>
      <c r="W137" s="237">
        <f t="shared" si="52"/>
        <v>0</v>
      </c>
      <c r="X137" s="268">
        <f t="shared" si="52"/>
        <v>1</v>
      </c>
      <c r="Y137" s="269">
        <f>SUM(Y135:Y136)</f>
        <v>0</v>
      </c>
      <c r="Z137" s="237">
        <f t="shared" si="52"/>
        <v>1</v>
      </c>
      <c r="AA137" s="268">
        <f>SUM(AA135:AA136)</f>
        <v>42</v>
      </c>
      <c r="AB137" s="269">
        <f t="shared" si="52"/>
        <v>8</v>
      </c>
      <c r="AC137" s="237">
        <f>SUM(AC135:AC136)</f>
        <v>50</v>
      </c>
    </row>
    <row r="138" spans="1:29" s="272" customFormat="1" x14ac:dyDescent="0.2">
      <c r="A138" s="256"/>
      <c r="B138" s="242"/>
      <c r="C138" s="290"/>
      <c r="D138" s="291"/>
      <c r="E138" s="245"/>
      <c r="F138" s="291"/>
      <c r="G138" s="291"/>
      <c r="H138" s="245"/>
      <c r="I138" s="290"/>
      <c r="J138" s="291"/>
      <c r="K138" s="245"/>
      <c r="L138" s="263"/>
      <c r="M138" s="256"/>
      <c r="N138" s="256"/>
      <c r="O138" s="290"/>
      <c r="P138" s="291"/>
      <c r="Q138" s="256"/>
      <c r="R138" s="263"/>
      <c r="S138" s="256"/>
      <c r="T138" s="245"/>
      <c r="U138" s="291"/>
      <c r="V138" s="291"/>
      <c r="W138" s="256"/>
      <c r="X138" s="290"/>
      <c r="Y138" s="291"/>
      <c r="Z138" s="245"/>
      <c r="AA138" s="263"/>
      <c r="AB138" s="276"/>
      <c r="AC138" s="277"/>
    </row>
    <row r="139" spans="1:29" hidden="1" x14ac:dyDescent="0.2">
      <c r="A139" s="251" t="s">
        <v>276</v>
      </c>
      <c r="B139" s="252">
        <v>2212</v>
      </c>
      <c r="C139" s="243"/>
      <c r="D139" s="244"/>
      <c r="F139" s="253"/>
      <c r="G139" s="253"/>
      <c r="H139" s="245"/>
      <c r="I139" s="243"/>
      <c r="J139" s="244"/>
      <c r="N139" s="245"/>
      <c r="O139" s="243"/>
      <c r="P139" s="244"/>
      <c r="R139" s="241"/>
      <c r="T139" s="245"/>
      <c r="U139" s="253"/>
      <c r="V139" s="253"/>
      <c r="W139" s="245"/>
      <c r="X139" s="243"/>
      <c r="Y139" s="244"/>
      <c r="AA139" s="241">
        <f t="shared" ref="AA139:AB147" si="53">C139+F139+I139+L139+O139+R139+U139+X139</f>
        <v>0</v>
      </c>
      <c r="AB139" s="246">
        <f t="shared" si="53"/>
        <v>0</v>
      </c>
      <c r="AC139" s="245">
        <f t="shared" ref="AC139:AC147" si="54">SUM(AA139:AB139)</f>
        <v>0</v>
      </c>
    </row>
    <row r="140" spans="1:29" hidden="1" x14ac:dyDescent="0.2">
      <c r="A140" s="251" t="s">
        <v>96</v>
      </c>
      <c r="B140" s="252">
        <v>2214</v>
      </c>
      <c r="C140" s="243"/>
      <c r="D140" s="244"/>
      <c r="F140" s="253"/>
      <c r="G140" s="253"/>
      <c r="H140" s="245"/>
      <c r="I140" s="243"/>
      <c r="J140" s="244"/>
      <c r="N140" s="245"/>
      <c r="O140" s="243"/>
      <c r="P140" s="244"/>
      <c r="R140" s="241"/>
      <c r="T140" s="245"/>
      <c r="U140" s="253"/>
      <c r="V140" s="253"/>
      <c r="W140" s="245"/>
      <c r="X140" s="243"/>
      <c r="Y140" s="244"/>
      <c r="AA140" s="241">
        <f t="shared" si="53"/>
        <v>0</v>
      </c>
      <c r="AB140" s="246">
        <f t="shared" si="53"/>
        <v>0</v>
      </c>
      <c r="AC140" s="245">
        <f t="shared" si="54"/>
        <v>0</v>
      </c>
    </row>
    <row r="141" spans="1:29" x14ac:dyDescent="0.2">
      <c r="A141" s="251" t="s">
        <v>97</v>
      </c>
      <c r="B141" s="252">
        <v>2282</v>
      </c>
      <c r="C141" s="243">
        <v>4</v>
      </c>
      <c r="D141" s="244">
        <v>6</v>
      </c>
      <c r="E141" s="245">
        <v>10</v>
      </c>
      <c r="F141" s="253">
        <v>2</v>
      </c>
      <c r="G141" s="253">
        <v>0</v>
      </c>
      <c r="H141" s="245">
        <v>2</v>
      </c>
      <c r="I141" s="243">
        <v>0</v>
      </c>
      <c r="J141" s="244">
        <v>0</v>
      </c>
      <c r="K141" s="245">
        <v>0</v>
      </c>
      <c r="L141" s="241">
        <v>0</v>
      </c>
      <c r="M141" s="251">
        <v>1</v>
      </c>
      <c r="N141" s="245">
        <v>1</v>
      </c>
      <c r="O141" s="243">
        <v>1</v>
      </c>
      <c r="P141" s="244">
        <v>1</v>
      </c>
      <c r="Q141" s="245">
        <v>2</v>
      </c>
      <c r="R141" s="241">
        <v>0</v>
      </c>
      <c r="S141" s="246">
        <v>0</v>
      </c>
      <c r="T141" s="245">
        <v>0</v>
      </c>
      <c r="U141" s="253">
        <v>0</v>
      </c>
      <c r="V141" s="253">
        <v>0</v>
      </c>
      <c r="W141" s="245">
        <v>0</v>
      </c>
      <c r="X141" s="243">
        <v>2</v>
      </c>
      <c r="Y141" s="244">
        <v>1</v>
      </c>
      <c r="Z141" s="245">
        <v>3</v>
      </c>
      <c r="AA141" s="241">
        <f t="shared" si="53"/>
        <v>9</v>
      </c>
      <c r="AB141" s="246">
        <f t="shared" si="53"/>
        <v>9</v>
      </c>
      <c r="AC141" s="245">
        <f t="shared" si="54"/>
        <v>18</v>
      </c>
    </row>
    <row r="142" spans="1:29" x14ac:dyDescent="0.2">
      <c r="A142" s="251" t="s">
        <v>98</v>
      </c>
      <c r="B142" s="252">
        <v>2283</v>
      </c>
      <c r="C142" s="243">
        <v>7</v>
      </c>
      <c r="D142" s="244">
        <v>5</v>
      </c>
      <c r="E142" s="245">
        <v>12</v>
      </c>
      <c r="F142" s="253">
        <v>2</v>
      </c>
      <c r="G142" s="253">
        <v>1</v>
      </c>
      <c r="H142" s="245">
        <v>3</v>
      </c>
      <c r="I142" s="243">
        <v>1</v>
      </c>
      <c r="J142" s="244">
        <v>0</v>
      </c>
      <c r="K142" s="245">
        <v>1</v>
      </c>
      <c r="L142" s="241">
        <v>0</v>
      </c>
      <c r="M142" s="251">
        <v>0</v>
      </c>
      <c r="N142" s="245">
        <v>0</v>
      </c>
      <c r="O142" s="243">
        <v>0</v>
      </c>
      <c r="P142" s="244">
        <v>0</v>
      </c>
      <c r="Q142" s="245">
        <v>0</v>
      </c>
      <c r="R142" s="241">
        <v>0</v>
      </c>
      <c r="S142" s="246">
        <v>0</v>
      </c>
      <c r="T142" s="245">
        <v>0</v>
      </c>
      <c r="U142" s="253">
        <v>0</v>
      </c>
      <c r="V142" s="253">
        <v>0</v>
      </c>
      <c r="W142" s="245">
        <v>0</v>
      </c>
      <c r="X142" s="243">
        <v>1</v>
      </c>
      <c r="Y142" s="244">
        <v>0</v>
      </c>
      <c r="Z142" s="245">
        <v>1</v>
      </c>
      <c r="AA142" s="241">
        <f t="shared" si="53"/>
        <v>11</v>
      </c>
      <c r="AB142" s="246">
        <f t="shared" si="53"/>
        <v>6</v>
      </c>
      <c r="AC142" s="245">
        <f t="shared" si="54"/>
        <v>17</v>
      </c>
    </row>
    <row r="143" spans="1:29" x14ac:dyDescent="0.2">
      <c r="A143" s="251" t="s">
        <v>99</v>
      </c>
      <c r="B143" s="252">
        <v>2284</v>
      </c>
      <c r="C143" s="243">
        <v>11</v>
      </c>
      <c r="D143" s="244">
        <v>8</v>
      </c>
      <c r="E143" s="245">
        <v>19</v>
      </c>
      <c r="F143" s="253">
        <v>0</v>
      </c>
      <c r="G143" s="253">
        <v>1</v>
      </c>
      <c r="H143" s="245">
        <v>1</v>
      </c>
      <c r="I143" s="243">
        <v>0</v>
      </c>
      <c r="J143" s="244">
        <v>0</v>
      </c>
      <c r="K143" s="245">
        <v>0</v>
      </c>
      <c r="L143" s="241">
        <v>0</v>
      </c>
      <c r="M143" s="251">
        <v>0</v>
      </c>
      <c r="N143" s="245">
        <v>0</v>
      </c>
      <c r="O143" s="243">
        <v>1</v>
      </c>
      <c r="P143" s="244">
        <v>0</v>
      </c>
      <c r="Q143" s="245">
        <v>1</v>
      </c>
      <c r="R143" s="241">
        <v>0</v>
      </c>
      <c r="S143" s="246">
        <v>0</v>
      </c>
      <c r="T143" s="245">
        <v>0</v>
      </c>
      <c r="U143" s="253">
        <v>0</v>
      </c>
      <c r="V143" s="253">
        <v>0</v>
      </c>
      <c r="W143" s="245">
        <v>0</v>
      </c>
      <c r="X143" s="243">
        <v>0</v>
      </c>
      <c r="Y143" s="244">
        <v>0</v>
      </c>
      <c r="Z143" s="245">
        <v>0</v>
      </c>
      <c r="AA143" s="241">
        <f t="shared" si="53"/>
        <v>12</v>
      </c>
      <c r="AB143" s="246">
        <f t="shared" si="53"/>
        <v>9</v>
      </c>
      <c r="AC143" s="245">
        <f t="shared" si="54"/>
        <v>21</v>
      </c>
    </row>
    <row r="144" spans="1:29" x14ac:dyDescent="0.2">
      <c r="A144" s="251" t="s">
        <v>100</v>
      </c>
      <c r="B144" s="252">
        <v>2285</v>
      </c>
      <c r="C144" s="243">
        <v>13</v>
      </c>
      <c r="D144" s="244">
        <v>12</v>
      </c>
      <c r="E144" s="245">
        <v>25</v>
      </c>
      <c r="F144" s="253">
        <v>0</v>
      </c>
      <c r="G144" s="253">
        <v>0</v>
      </c>
      <c r="H144" s="245">
        <v>0</v>
      </c>
      <c r="I144" s="243">
        <v>0</v>
      </c>
      <c r="J144" s="244">
        <v>0</v>
      </c>
      <c r="K144" s="245">
        <v>0</v>
      </c>
      <c r="L144" s="241">
        <v>1</v>
      </c>
      <c r="M144" s="251">
        <v>0</v>
      </c>
      <c r="N144" s="245">
        <v>1</v>
      </c>
      <c r="O144" s="243">
        <v>0</v>
      </c>
      <c r="P144" s="244">
        <v>2</v>
      </c>
      <c r="Q144" s="245">
        <v>2</v>
      </c>
      <c r="R144" s="241">
        <v>0</v>
      </c>
      <c r="S144" s="246">
        <v>0</v>
      </c>
      <c r="T144" s="245">
        <v>0</v>
      </c>
      <c r="U144" s="253">
        <v>0</v>
      </c>
      <c r="V144" s="253">
        <v>0</v>
      </c>
      <c r="W144" s="245">
        <v>0</v>
      </c>
      <c r="X144" s="243">
        <v>0</v>
      </c>
      <c r="Y144" s="244">
        <v>0</v>
      </c>
      <c r="Z144" s="245">
        <v>0</v>
      </c>
      <c r="AA144" s="241">
        <f t="shared" si="53"/>
        <v>14</v>
      </c>
      <c r="AB144" s="246">
        <f t="shared" si="53"/>
        <v>14</v>
      </c>
      <c r="AC144" s="245">
        <f t="shared" si="54"/>
        <v>28</v>
      </c>
    </row>
    <row r="145" spans="1:29" x14ac:dyDescent="0.2">
      <c r="A145" s="251" t="s">
        <v>101</v>
      </c>
      <c r="B145" s="252">
        <v>2294</v>
      </c>
      <c r="C145" s="243">
        <v>3</v>
      </c>
      <c r="D145" s="244">
        <v>2</v>
      </c>
      <c r="E145" s="245">
        <v>5</v>
      </c>
      <c r="F145" s="253">
        <v>1</v>
      </c>
      <c r="G145" s="253">
        <v>0</v>
      </c>
      <c r="H145" s="245">
        <v>1</v>
      </c>
      <c r="I145" s="243">
        <v>0</v>
      </c>
      <c r="J145" s="244">
        <v>0</v>
      </c>
      <c r="K145" s="245">
        <v>0</v>
      </c>
      <c r="L145" s="241">
        <v>0</v>
      </c>
      <c r="M145" s="251">
        <v>0</v>
      </c>
      <c r="N145" s="245">
        <v>0</v>
      </c>
      <c r="O145" s="243">
        <v>0</v>
      </c>
      <c r="P145" s="244">
        <v>0</v>
      </c>
      <c r="Q145" s="245">
        <v>0</v>
      </c>
      <c r="R145" s="241">
        <v>0</v>
      </c>
      <c r="S145" s="246">
        <v>0</v>
      </c>
      <c r="T145" s="245">
        <v>0</v>
      </c>
      <c r="U145" s="253">
        <v>0</v>
      </c>
      <c r="V145" s="253">
        <v>0</v>
      </c>
      <c r="W145" s="245">
        <v>0</v>
      </c>
      <c r="X145" s="243">
        <v>0</v>
      </c>
      <c r="Y145" s="244">
        <v>0</v>
      </c>
      <c r="Z145" s="245">
        <v>0</v>
      </c>
      <c r="AA145" s="241">
        <f t="shared" si="53"/>
        <v>4</v>
      </c>
      <c r="AB145" s="246">
        <f t="shared" si="53"/>
        <v>2</v>
      </c>
      <c r="AC145" s="245">
        <f t="shared" si="54"/>
        <v>6</v>
      </c>
    </row>
    <row r="146" spans="1:29" x14ac:dyDescent="0.2">
      <c r="A146" s="251" t="s">
        <v>102</v>
      </c>
      <c r="B146" s="252">
        <v>2295</v>
      </c>
      <c r="C146" s="243">
        <v>6</v>
      </c>
      <c r="D146" s="244">
        <v>4</v>
      </c>
      <c r="E146" s="245">
        <v>10</v>
      </c>
      <c r="F146" s="253">
        <v>0</v>
      </c>
      <c r="G146" s="253">
        <v>0</v>
      </c>
      <c r="H146" s="245">
        <v>0</v>
      </c>
      <c r="I146" s="243">
        <v>0</v>
      </c>
      <c r="J146" s="244">
        <v>0</v>
      </c>
      <c r="K146" s="245">
        <v>0</v>
      </c>
      <c r="L146" s="241">
        <v>1</v>
      </c>
      <c r="M146" s="251">
        <v>0</v>
      </c>
      <c r="N146" s="245">
        <v>1</v>
      </c>
      <c r="O146" s="243">
        <v>0</v>
      </c>
      <c r="P146" s="244">
        <v>1</v>
      </c>
      <c r="Q146" s="245">
        <v>1</v>
      </c>
      <c r="R146" s="241">
        <v>0</v>
      </c>
      <c r="S146" s="246">
        <v>0</v>
      </c>
      <c r="T146" s="245">
        <v>0</v>
      </c>
      <c r="U146" s="253">
        <v>0</v>
      </c>
      <c r="V146" s="253">
        <v>0</v>
      </c>
      <c r="W146" s="245">
        <v>0</v>
      </c>
      <c r="X146" s="243">
        <v>0</v>
      </c>
      <c r="Y146" s="244">
        <v>0</v>
      </c>
      <c r="Z146" s="245">
        <v>0</v>
      </c>
      <c r="AA146" s="241">
        <f t="shared" si="53"/>
        <v>7</v>
      </c>
      <c r="AB146" s="246">
        <f t="shared" si="53"/>
        <v>5</v>
      </c>
      <c r="AC146" s="245">
        <f t="shared" si="54"/>
        <v>12</v>
      </c>
    </row>
    <row r="147" spans="1:29" ht="13.5" thickBot="1" x14ac:dyDescent="0.25">
      <c r="A147" s="251" t="s">
        <v>103</v>
      </c>
      <c r="B147" s="252">
        <v>2296</v>
      </c>
      <c r="C147" s="243">
        <v>10</v>
      </c>
      <c r="D147" s="244">
        <v>5</v>
      </c>
      <c r="E147" s="245">
        <v>15</v>
      </c>
      <c r="F147" s="253">
        <v>0</v>
      </c>
      <c r="G147" s="253">
        <v>0</v>
      </c>
      <c r="H147" s="245">
        <v>0</v>
      </c>
      <c r="I147" s="243">
        <v>0</v>
      </c>
      <c r="J147" s="244">
        <v>0</v>
      </c>
      <c r="K147" s="245">
        <v>0</v>
      </c>
      <c r="L147" s="241">
        <v>0</v>
      </c>
      <c r="M147" s="251">
        <v>0</v>
      </c>
      <c r="N147" s="245">
        <v>0</v>
      </c>
      <c r="O147" s="243">
        <v>0</v>
      </c>
      <c r="P147" s="244">
        <v>0</v>
      </c>
      <c r="Q147" s="245">
        <v>0</v>
      </c>
      <c r="R147" s="241">
        <v>0</v>
      </c>
      <c r="S147" s="246">
        <v>0</v>
      </c>
      <c r="T147" s="245">
        <v>0</v>
      </c>
      <c r="U147" s="253">
        <v>0</v>
      </c>
      <c r="V147" s="253">
        <v>0</v>
      </c>
      <c r="W147" s="245">
        <v>0</v>
      </c>
      <c r="X147" s="243">
        <v>0</v>
      </c>
      <c r="Y147" s="244">
        <v>0</v>
      </c>
      <c r="Z147" s="245">
        <v>0</v>
      </c>
      <c r="AA147" s="241">
        <f t="shared" si="53"/>
        <v>10</v>
      </c>
      <c r="AB147" s="246">
        <f t="shared" si="53"/>
        <v>5</v>
      </c>
      <c r="AC147" s="245">
        <f t="shared" si="54"/>
        <v>15</v>
      </c>
    </row>
    <row r="148" spans="1:29" s="272" customFormat="1" ht="13.5" thickBot="1" x14ac:dyDescent="0.25">
      <c r="A148" s="249" t="s">
        <v>104</v>
      </c>
      <c r="B148" s="234"/>
      <c r="C148" s="268">
        <f t="shared" ref="C148:F148" si="55">SUM(C139:C147)</f>
        <v>54</v>
      </c>
      <c r="D148" s="269">
        <f t="shared" si="55"/>
        <v>42</v>
      </c>
      <c r="E148" s="237">
        <f t="shared" si="55"/>
        <v>96</v>
      </c>
      <c r="F148" s="268">
        <f t="shared" si="55"/>
        <v>5</v>
      </c>
      <c r="G148" s="269">
        <f>SUM(G139:G147)</f>
        <v>2</v>
      </c>
      <c r="H148" s="237">
        <f t="shared" ref="H148:AC148" si="56">SUM(H139:H147)</f>
        <v>7</v>
      </c>
      <c r="I148" s="268">
        <f t="shared" si="56"/>
        <v>1</v>
      </c>
      <c r="J148" s="269">
        <f t="shared" si="56"/>
        <v>0</v>
      </c>
      <c r="K148" s="237">
        <f t="shared" si="56"/>
        <v>1</v>
      </c>
      <c r="L148" s="268">
        <f t="shared" si="56"/>
        <v>2</v>
      </c>
      <c r="M148" s="269">
        <f t="shared" si="56"/>
        <v>1</v>
      </c>
      <c r="N148" s="237">
        <f t="shared" si="56"/>
        <v>3</v>
      </c>
      <c r="O148" s="268">
        <f t="shared" si="56"/>
        <v>2</v>
      </c>
      <c r="P148" s="269">
        <f t="shared" si="56"/>
        <v>4</v>
      </c>
      <c r="Q148" s="233">
        <f t="shared" si="56"/>
        <v>6</v>
      </c>
      <c r="R148" s="268">
        <f t="shared" si="56"/>
        <v>0</v>
      </c>
      <c r="S148" s="269">
        <f t="shared" si="56"/>
        <v>0</v>
      </c>
      <c r="T148" s="237">
        <f t="shared" si="56"/>
        <v>0</v>
      </c>
      <c r="U148" s="269">
        <f t="shared" si="56"/>
        <v>0</v>
      </c>
      <c r="V148" s="269">
        <f t="shared" si="56"/>
        <v>0</v>
      </c>
      <c r="W148" s="237">
        <f t="shared" si="56"/>
        <v>0</v>
      </c>
      <c r="X148" s="268">
        <f t="shared" si="56"/>
        <v>3</v>
      </c>
      <c r="Y148" s="269">
        <f t="shared" si="56"/>
        <v>1</v>
      </c>
      <c r="Z148" s="237">
        <f t="shared" si="56"/>
        <v>4</v>
      </c>
      <c r="AA148" s="268">
        <f t="shared" si="56"/>
        <v>67</v>
      </c>
      <c r="AB148" s="269">
        <f t="shared" si="56"/>
        <v>50</v>
      </c>
      <c r="AC148" s="237">
        <f t="shared" si="56"/>
        <v>117</v>
      </c>
    </row>
    <row r="149" spans="1:29" ht="13.5" thickBot="1" x14ac:dyDescent="0.25">
      <c r="A149" s="235"/>
      <c r="B149" s="234"/>
      <c r="C149" s="304"/>
      <c r="D149" s="305"/>
      <c r="E149" s="237"/>
      <c r="F149" s="305"/>
      <c r="G149" s="305"/>
      <c r="H149" s="233"/>
      <c r="I149" s="304"/>
      <c r="J149" s="305"/>
      <c r="K149" s="237"/>
      <c r="L149" s="235"/>
      <c r="M149" s="236"/>
      <c r="N149" s="233"/>
      <c r="O149" s="304"/>
      <c r="P149" s="305"/>
      <c r="Q149" s="233"/>
      <c r="R149" s="249"/>
      <c r="S149" s="233"/>
      <c r="T149" s="237"/>
      <c r="U149" s="305"/>
      <c r="V149" s="305"/>
      <c r="W149" s="233"/>
      <c r="X149" s="304"/>
      <c r="Y149" s="305"/>
      <c r="Z149" s="237"/>
      <c r="AA149" s="235"/>
      <c r="AB149" s="239"/>
      <c r="AC149" s="257"/>
    </row>
    <row r="150" spans="1:29" ht="13.5" thickBot="1" x14ac:dyDescent="0.25">
      <c r="A150" s="249" t="s">
        <v>105</v>
      </c>
      <c r="B150" s="234"/>
      <c r="C150" s="249">
        <f>C148+C137+C133</f>
        <v>150</v>
      </c>
      <c r="D150" s="233">
        <f>D148+D137+D133</f>
        <v>109</v>
      </c>
      <c r="E150" s="233">
        <f t="shared" ref="E150:E205" si="57">SUM(C150:D150)</f>
        <v>259</v>
      </c>
      <c r="F150" s="249">
        <f t="shared" ref="F150:AC150" si="58">F148+F137+F133</f>
        <v>14</v>
      </c>
      <c r="G150" s="233">
        <f t="shared" si="58"/>
        <v>6</v>
      </c>
      <c r="H150" s="233">
        <f t="shared" si="58"/>
        <v>20</v>
      </c>
      <c r="I150" s="249">
        <f t="shared" si="58"/>
        <v>1</v>
      </c>
      <c r="J150" s="233">
        <f t="shared" si="58"/>
        <v>0</v>
      </c>
      <c r="K150" s="233">
        <f t="shared" si="58"/>
        <v>1</v>
      </c>
      <c r="L150" s="249">
        <f t="shared" si="58"/>
        <v>4</v>
      </c>
      <c r="M150" s="233">
        <f t="shared" si="58"/>
        <v>4</v>
      </c>
      <c r="N150" s="233">
        <f t="shared" si="58"/>
        <v>8</v>
      </c>
      <c r="O150" s="249">
        <f t="shared" si="58"/>
        <v>6</v>
      </c>
      <c r="P150" s="233">
        <f t="shared" si="58"/>
        <v>8</v>
      </c>
      <c r="Q150" s="233">
        <f t="shared" si="58"/>
        <v>14</v>
      </c>
      <c r="R150" s="249">
        <f t="shared" si="58"/>
        <v>0</v>
      </c>
      <c r="S150" s="233">
        <f t="shared" si="58"/>
        <v>0</v>
      </c>
      <c r="T150" s="237">
        <f t="shared" si="58"/>
        <v>0</v>
      </c>
      <c r="U150" s="233">
        <f t="shared" si="58"/>
        <v>1</v>
      </c>
      <c r="V150" s="233">
        <f t="shared" si="58"/>
        <v>1</v>
      </c>
      <c r="W150" s="233">
        <f t="shared" si="58"/>
        <v>2</v>
      </c>
      <c r="X150" s="249">
        <f t="shared" si="58"/>
        <v>4</v>
      </c>
      <c r="Y150" s="233">
        <f t="shared" si="58"/>
        <v>3</v>
      </c>
      <c r="Z150" s="233">
        <f t="shared" si="58"/>
        <v>7</v>
      </c>
      <c r="AA150" s="249">
        <f t="shared" si="58"/>
        <v>180</v>
      </c>
      <c r="AB150" s="233">
        <f t="shared" si="58"/>
        <v>131</v>
      </c>
      <c r="AC150" s="237">
        <f t="shared" si="58"/>
        <v>311</v>
      </c>
    </row>
    <row r="151" spans="1:29" x14ac:dyDescent="0.2">
      <c r="Q151" s="256"/>
      <c r="R151" s="241"/>
      <c r="T151" s="275"/>
      <c r="W151" s="274" t="str">
        <f>IF(U151+V151=0," ",U151+V151)</f>
        <v xml:space="preserve"> </v>
      </c>
      <c r="AA151" s="241"/>
      <c r="AB151" s="267"/>
    </row>
    <row r="152" spans="1:29" ht="13.5" thickBot="1" x14ac:dyDescent="0.25">
      <c r="A152" s="241" t="s">
        <v>106</v>
      </c>
      <c r="B152" s="242">
        <v>2375</v>
      </c>
      <c r="C152" s="243">
        <v>11</v>
      </c>
      <c r="D152" s="244">
        <v>15</v>
      </c>
      <c r="E152" s="245">
        <v>26</v>
      </c>
      <c r="F152" s="243">
        <v>0</v>
      </c>
      <c r="G152" s="244">
        <v>1</v>
      </c>
      <c r="H152" s="245">
        <v>1</v>
      </c>
      <c r="I152" s="243">
        <v>0</v>
      </c>
      <c r="J152" s="244">
        <v>0</v>
      </c>
      <c r="K152" s="245">
        <v>0</v>
      </c>
      <c r="L152" s="243">
        <v>0</v>
      </c>
      <c r="M152" s="244">
        <v>0</v>
      </c>
      <c r="N152" s="245">
        <v>0</v>
      </c>
      <c r="O152" s="243">
        <v>0</v>
      </c>
      <c r="P152" s="244">
        <v>0</v>
      </c>
      <c r="Q152" s="245">
        <v>0</v>
      </c>
      <c r="R152" s="241">
        <v>0</v>
      </c>
      <c r="S152" s="246">
        <v>0</v>
      </c>
      <c r="T152" s="245">
        <v>0</v>
      </c>
      <c r="U152" s="241">
        <v>0</v>
      </c>
      <c r="V152" s="246">
        <v>1</v>
      </c>
      <c r="W152" s="245">
        <v>1</v>
      </c>
      <c r="X152" s="241">
        <v>0</v>
      </c>
      <c r="Y152" s="246">
        <v>0</v>
      </c>
      <c r="Z152" s="245">
        <v>0</v>
      </c>
      <c r="AA152" s="241">
        <f t="shared" ref="AA152:AB154" si="59">C152+F152+I152+L152+O152+R152+U152+X152</f>
        <v>11</v>
      </c>
      <c r="AB152" s="246">
        <f t="shared" si="59"/>
        <v>17</v>
      </c>
      <c r="AC152" s="245">
        <f t="shared" ref="AC152:AC154" si="60">SUM(AA152:AB152)</f>
        <v>28</v>
      </c>
    </row>
    <row r="153" spans="1:29" hidden="1" x14ac:dyDescent="0.2">
      <c r="A153" s="246" t="s">
        <v>107</v>
      </c>
      <c r="B153" s="242">
        <v>2380</v>
      </c>
      <c r="C153" s="243"/>
      <c r="D153" s="244"/>
      <c r="F153" s="243"/>
      <c r="G153" s="244"/>
      <c r="H153" s="245"/>
      <c r="I153" s="243"/>
      <c r="J153" s="244"/>
      <c r="L153" s="243"/>
      <c r="M153" s="244"/>
      <c r="N153" s="245"/>
      <c r="O153" s="243"/>
      <c r="P153" s="244"/>
      <c r="R153" s="241"/>
      <c r="T153" s="245"/>
      <c r="U153" s="241"/>
      <c r="V153" s="246"/>
      <c r="W153" s="245"/>
      <c r="AA153" s="241">
        <f t="shared" si="59"/>
        <v>0</v>
      </c>
      <c r="AB153" s="246">
        <f t="shared" si="59"/>
        <v>0</v>
      </c>
      <c r="AC153" s="245">
        <f t="shared" si="60"/>
        <v>0</v>
      </c>
    </row>
    <row r="154" spans="1:29" ht="13.5" hidden="1" thickBot="1" x14ac:dyDescent="0.25">
      <c r="A154" s="246" t="s">
        <v>228</v>
      </c>
      <c r="B154" s="242">
        <v>2385</v>
      </c>
      <c r="C154" s="243"/>
      <c r="D154" s="244"/>
      <c r="F154" s="243"/>
      <c r="G154" s="244"/>
      <c r="H154" s="245"/>
      <c r="I154" s="243"/>
      <c r="J154" s="244"/>
      <c r="L154" s="243"/>
      <c r="M154" s="244"/>
      <c r="N154" s="245"/>
      <c r="O154" s="243"/>
      <c r="P154" s="244"/>
      <c r="R154" s="241"/>
      <c r="T154" s="245"/>
      <c r="U154" s="241"/>
      <c r="V154" s="246"/>
      <c r="W154" s="245"/>
      <c r="AA154" s="241">
        <f t="shared" si="59"/>
        <v>0</v>
      </c>
      <c r="AB154" s="246">
        <f t="shared" si="59"/>
        <v>0</v>
      </c>
      <c r="AC154" s="245">
        <f t="shared" si="60"/>
        <v>0</v>
      </c>
    </row>
    <row r="155" spans="1:29" ht="13.5" thickBot="1" x14ac:dyDescent="0.25">
      <c r="A155" s="249" t="s">
        <v>108</v>
      </c>
      <c r="B155" s="234"/>
      <c r="C155" s="268">
        <f>SUM(C152:C154)</f>
        <v>11</v>
      </c>
      <c r="D155" s="269">
        <f>SUM(D152:D154)</f>
        <v>15</v>
      </c>
      <c r="E155" s="237">
        <f t="shared" si="57"/>
        <v>26</v>
      </c>
      <c r="F155" s="268">
        <f t="shared" ref="F155:Z155" si="61">SUM(F152:F154)</f>
        <v>0</v>
      </c>
      <c r="G155" s="269">
        <f t="shared" si="61"/>
        <v>1</v>
      </c>
      <c r="H155" s="270">
        <f t="shared" si="61"/>
        <v>1</v>
      </c>
      <c r="I155" s="268">
        <f t="shared" si="61"/>
        <v>0</v>
      </c>
      <c r="J155" s="269">
        <f t="shared" si="61"/>
        <v>0</v>
      </c>
      <c r="K155" s="270">
        <f t="shared" si="61"/>
        <v>0</v>
      </c>
      <c r="L155" s="268">
        <f t="shared" si="61"/>
        <v>0</v>
      </c>
      <c r="M155" s="269">
        <f t="shared" si="61"/>
        <v>0</v>
      </c>
      <c r="N155" s="270">
        <f t="shared" si="61"/>
        <v>0</v>
      </c>
      <c r="O155" s="268">
        <f t="shared" si="61"/>
        <v>0</v>
      </c>
      <c r="P155" s="269">
        <f t="shared" si="61"/>
        <v>0</v>
      </c>
      <c r="Q155" s="270">
        <f t="shared" si="61"/>
        <v>0</v>
      </c>
      <c r="R155" s="268">
        <f t="shared" si="61"/>
        <v>0</v>
      </c>
      <c r="S155" s="269">
        <f t="shared" si="61"/>
        <v>0</v>
      </c>
      <c r="T155" s="270">
        <f t="shared" si="61"/>
        <v>0</v>
      </c>
      <c r="U155" s="268">
        <f t="shared" si="61"/>
        <v>0</v>
      </c>
      <c r="V155" s="269">
        <f t="shared" si="61"/>
        <v>1</v>
      </c>
      <c r="W155" s="270">
        <f t="shared" si="61"/>
        <v>1</v>
      </c>
      <c r="X155" s="268">
        <f t="shared" si="61"/>
        <v>0</v>
      </c>
      <c r="Y155" s="269">
        <f t="shared" si="61"/>
        <v>0</v>
      </c>
      <c r="Z155" s="270">
        <f t="shared" si="61"/>
        <v>0</v>
      </c>
      <c r="AA155" s="268">
        <f>SUM(AA152:AA154)</f>
        <v>11</v>
      </c>
      <c r="AB155" s="269">
        <f>SUM(AB152:AB154)</f>
        <v>17</v>
      </c>
      <c r="AC155" s="270">
        <f>SUM(AC152:AC154)</f>
        <v>28</v>
      </c>
    </row>
    <row r="156" spans="1:29" x14ac:dyDescent="0.2">
      <c r="H156" s="274" t="str">
        <f>IF(F156+G156=0," ",F156+G156)</f>
        <v xml:space="preserve"> </v>
      </c>
      <c r="K156" s="245" t="str">
        <f>IF(I156+J156=0," ",I156+J156)</f>
        <v xml:space="preserve"> </v>
      </c>
      <c r="N156" s="274" t="str">
        <f>IF(L156+M156=0," ",L156+M156)</f>
        <v xml:space="preserve"> </v>
      </c>
      <c r="Q156" s="256" t="str">
        <f>IF(O156+P156=0," ",O156+P156)</f>
        <v xml:space="preserve"> </v>
      </c>
      <c r="R156" s="241"/>
      <c r="T156" s="275"/>
      <c r="W156" s="274" t="str">
        <f>IF(U156+V156=0," ",U156+V156)</f>
        <v xml:space="preserve"> </v>
      </c>
      <c r="Z156" s="245" t="str">
        <f>IF(X156+Y156=0," ",X156+Y156)</f>
        <v xml:space="preserve"> </v>
      </c>
      <c r="AA156" s="241"/>
      <c r="AB156" s="267"/>
    </row>
    <row r="157" spans="1:29" x14ac:dyDescent="0.2">
      <c r="A157" s="246" t="s">
        <v>109</v>
      </c>
      <c r="B157" s="252">
        <v>2405</v>
      </c>
      <c r="C157" s="243">
        <v>5</v>
      </c>
      <c r="D157" s="244">
        <v>19</v>
      </c>
      <c r="E157" s="245">
        <v>24</v>
      </c>
      <c r="F157" s="253">
        <v>0</v>
      </c>
      <c r="G157" s="253">
        <v>1</v>
      </c>
      <c r="H157" s="245">
        <v>1</v>
      </c>
      <c r="I157" s="243">
        <v>1</v>
      </c>
      <c r="J157" s="244">
        <v>1</v>
      </c>
      <c r="K157" s="245">
        <v>2</v>
      </c>
      <c r="L157" s="241">
        <v>0</v>
      </c>
      <c r="M157" s="251">
        <v>2</v>
      </c>
      <c r="N157" s="245">
        <v>2</v>
      </c>
      <c r="O157" s="243">
        <v>0</v>
      </c>
      <c r="P157" s="244">
        <v>1</v>
      </c>
      <c r="Q157" s="245">
        <v>1</v>
      </c>
      <c r="R157" s="241">
        <v>0</v>
      </c>
      <c r="S157" s="246">
        <v>0</v>
      </c>
      <c r="T157" s="245">
        <v>0</v>
      </c>
      <c r="U157" s="253">
        <v>0</v>
      </c>
      <c r="V157" s="253">
        <v>2</v>
      </c>
      <c r="W157" s="245">
        <v>2</v>
      </c>
      <c r="X157" s="243">
        <v>0</v>
      </c>
      <c r="Y157" s="244">
        <v>1</v>
      </c>
      <c r="Z157" s="245">
        <v>1</v>
      </c>
      <c r="AA157" s="241">
        <f t="shared" ref="AA157:AB159" si="62">C157+F157+I157+L157+O157+R157+U157+X157</f>
        <v>6</v>
      </c>
      <c r="AB157" s="246">
        <f t="shared" si="62"/>
        <v>27</v>
      </c>
      <c r="AC157" s="245">
        <f t="shared" ref="AC157:AC159" si="63">SUM(AA157:AB157)</f>
        <v>33</v>
      </c>
    </row>
    <row r="158" spans="1:29" x14ac:dyDescent="0.2">
      <c r="A158" s="246" t="s">
        <v>110</v>
      </c>
      <c r="B158" s="252">
        <v>2420</v>
      </c>
      <c r="C158" s="243">
        <v>1</v>
      </c>
      <c r="D158" s="244">
        <v>6</v>
      </c>
      <c r="E158" s="245">
        <v>7</v>
      </c>
      <c r="F158" s="253">
        <v>0</v>
      </c>
      <c r="G158" s="253">
        <v>1</v>
      </c>
      <c r="H158" s="245">
        <v>1</v>
      </c>
      <c r="I158" s="243">
        <v>0</v>
      </c>
      <c r="J158" s="244">
        <v>0</v>
      </c>
      <c r="K158" s="245">
        <v>0</v>
      </c>
      <c r="L158" s="241">
        <v>0</v>
      </c>
      <c r="M158" s="251">
        <v>1</v>
      </c>
      <c r="N158" s="245">
        <v>1</v>
      </c>
      <c r="O158" s="243">
        <v>0</v>
      </c>
      <c r="P158" s="244">
        <v>0</v>
      </c>
      <c r="Q158" s="245">
        <v>0</v>
      </c>
      <c r="R158" s="241">
        <v>0</v>
      </c>
      <c r="S158" s="246">
        <v>0</v>
      </c>
      <c r="T158" s="245">
        <v>0</v>
      </c>
      <c r="U158" s="253">
        <v>0</v>
      </c>
      <c r="V158" s="253">
        <v>0</v>
      </c>
      <c r="W158" s="245">
        <v>0</v>
      </c>
      <c r="X158" s="243">
        <v>0</v>
      </c>
      <c r="Y158" s="244">
        <v>0</v>
      </c>
      <c r="Z158" s="245">
        <v>0</v>
      </c>
      <c r="AA158" s="241">
        <f t="shared" si="62"/>
        <v>1</v>
      </c>
      <c r="AB158" s="246">
        <f t="shared" si="62"/>
        <v>8</v>
      </c>
      <c r="AC158" s="245">
        <f t="shared" si="63"/>
        <v>9</v>
      </c>
    </row>
    <row r="159" spans="1:29" ht="13.5" thickBot="1" x14ac:dyDescent="0.25">
      <c r="A159" s="246" t="s">
        <v>111</v>
      </c>
      <c r="B159" s="515" t="s">
        <v>112</v>
      </c>
      <c r="C159" s="243">
        <v>2</v>
      </c>
      <c r="D159" s="244">
        <v>4</v>
      </c>
      <c r="E159" s="245">
        <v>6</v>
      </c>
      <c r="F159" s="253">
        <v>0</v>
      </c>
      <c r="G159" s="253">
        <v>1</v>
      </c>
      <c r="H159" s="245">
        <v>1</v>
      </c>
      <c r="I159" s="243">
        <v>0</v>
      </c>
      <c r="J159" s="244">
        <v>0</v>
      </c>
      <c r="K159" s="245">
        <v>0</v>
      </c>
      <c r="L159" s="241">
        <v>0</v>
      </c>
      <c r="M159" s="251">
        <v>0</v>
      </c>
      <c r="N159" s="245">
        <v>0</v>
      </c>
      <c r="O159" s="243">
        <v>0</v>
      </c>
      <c r="P159" s="244">
        <v>0</v>
      </c>
      <c r="Q159" s="245">
        <v>0</v>
      </c>
      <c r="R159" s="241">
        <v>0</v>
      </c>
      <c r="S159" s="246">
        <v>0</v>
      </c>
      <c r="T159" s="245">
        <v>0</v>
      </c>
      <c r="U159" s="253">
        <v>0</v>
      </c>
      <c r="V159" s="253">
        <v>0</v>
      </c>
      <c r="W159" s="245">
        <v>0</v>
      </c>
      <c r="X159" s="243">
        <v>0</v>
      </c>
      <c r="Y159" s="244">
        <v>0</v>
      </c>
      <c r="Z159" s="245">
        <v>0</v>
      </c>
      <c r="AA159" s="241">
        <f t="shared" si="62"/>
        <v>2</v>
      </c>
      <c r="AB159" s="246">
        <f t="shared" si="62"/>
        <v>5</v>
      </c>
      <c r="AC159" s="245">
        <f t="shared" si="63"/>
        <v>7</v>
      </c>
    </row>
    <row r="160" spans="1:29" ht="13.5" thickBot="1" x14ac:dyDescent="0.25">
      <c r="A160" s="249" t="s">
        <v>113</v>
      </c>
      <c r="B160" s="234"/>
      <c r="C160" s="249">
        <f>SUM(C157:C159)</f>
        <v>8</v>
      </c>
      <c r="D160" s="233">
        <f t="shared" ref="D160:Z160" si="64">SUM(D157:D159)</f>
        <v>29</v>
      </c>
      <c r="E160" s="237">
        <f t="shared" si="57"/>
        <v>37</v>
      </c>
      <c r="F160" s="233">
        <f t="shared" si="64"/>
        <v>0</v>
      </c>
      <c r="G160" s="233">
        <f t="shared" si="64"/>
        <v>3</v>
      </c>
      <c r="H160" s="233">
        <f t="shared" si="64"/>
        <v>3</v>
      </c>
      <c r="I160" s="249">
        <f t="shared" si="64"/>
        <v>1</v>
      </c>
      <c r="J160" s="233">
        <f t="shared" si="64"/>
        <v>1</v>
      </c>
      <c r="K160" s="237">
        <f t="shared" si="64"/>
        <v>2</v>
      </c>
      <c r="L160" s="249">
        <f t="shared" si="64"/>
        <v>0</v>
      </c>
      <c r="M160" s="233">
        <f t="shared" si="64"/>
        <v>3</v>
      </c>
      <c r="N160" s="233">
        <f t="shared" si="64"/>
        <v>3</v>
      </c>
      <c r="O160" s="249">
        <f t="shared" si="64"/>
        <v>0</v>
      </c>
      <c r="P160" s="233">
        <f t="shared" si="64"/>
        <v>1</v>
      </c>
      <c r="Q160" s="233">
        <f t="shared" si="64"/>
        <v>1</v>
      </c>
      <c r="R160" s="249">
        <f t="shared" si="64"/>
        <v>0</v>
      </c>
      <c r="S160" s="233">
        <f t="shared" si="64"/>
        <v>0</v>
      </c>
      <c r="T160" s="233">
        <f t="shared" si="64"/>
        <v>0</v>
      </c>
      <c r="U160" s="249">
        <f t="shared" si="64"/>
        <v>0</v>
      </c>
      <c r="V160" s="233">
        <f t="shared" si="64"/>
        <v>2</v>
      </c>
      <c r="W160" s="233">
        <f t="shared" si="64"/>
        <v>2</v>
      </c>
      <c r="X160" s="249">
        <f t="shared" si="64"/>
        <v>0</v>
      </c>
      <c r="Y160" s="233">
        <f t="shared" si="64"/>
        <v>1</v>
      </c>
      <c r="Z160" s="237">
        <f t="shared" si="64"/>
        <v>1</v>
      </c>
      <c r="AA160" s="249">
        <f>SUM(AA157:AA159)</f>
        <v>9</v>
      </c>
      <c r="AB160" s="250">
        <f>SUM(AB157:AB159)</f>
        <v>40</v>
      </c>
      <c r="AC160" s="257">
        <f>SUM(AC157:AC159)</f>
        <v>49</v>
      </c>
    </row>
    <row r="161" spans="1:29" x14ac:dyDescent="0.2">
      <c r="H161" s="274" t="str">
        <f>IF(F161+G161=0," ",F161+G161)</f>
        <v xml:space="preserve"> </v>
      </c>
      <c r="K161" s="245" t="str">
        <f>IF(I161+J161=0," ",I161+J161)</f>
        <v xml:space="preserve"> </v>
      </c>
      <c r="N161" s="274" t="str">
        <f>IF(L161+M161=0," ",L161+M161)</f>
        <v xml:space="preserve"> </v>
      </c>
      <c r="Q161" s="256" t="str">
        <f>IF(O161+P161=0," ",O161+P161)</f>
        <v xml:space="preserve"> </v>
      </c>
      <c r="R161" s="241"/>
      <c r="T161" s="275"/>
      <c r="W161" s="274" t="str">
        <f>IF(U161+V161=0," ",U161+V161)</f>
        <v xml:space="preserve"> </v>
      </c>
      <c r="Z161" s="245" t="str">
        <f>IF(X161+Y161=0," ",X161+Y161)</f>
        <v xml:space="preserve"> </v>
      </c>
      <c r="AA161" s="241"/>
      <c r="AB161" s="267"/>
    </row>
    <row r="162" spans="1:29" ht="12" customHeight="1" x14ac:dyDescent="0.2">
      <c r="A162" s="251" t="s">
        <v>114</v>
      </c>
      <c r="B162" s="252">
        <v>2510</v>
      </c>
      <c r="C162" s="241">
        <v>31</v>
      </c>
      <c r="D162" s="246">
        <v>21</v>
      </c>
      <c r="E162" s="245">
        <v>52</v>
      </c>
      <c r="F162" s="246">
        <v>1</v>
      </c>
      <c r="G162" s="246">
        <v>0</v>
      </c>
      <c r="H162" s="245">
        <v>1</v>
      </c>
      <c r="I162" s="241">
        <v>0</v>
      </c>
      <c r="J162" s="246">
        <v>0</v>
      </c>
      <c r="K162" s="245">
        <v>0</v>
      </c>
      <c r="L162" s="241">
        <v>5</v>
      </c>
      <c r="M162" s="246">
        <v>1</v>
      </c>
      <c r="N162" s="245">
        <v>6</v>
      </c>
      <c r="O162" s="241">
        <v>0</v>
      </c>
      <c r="P162" s="246">
        <v>1</v>
      </c>
      <c r="Q162" s="245">
        <v>1</v>
      </c>
      <c r="R162" s="241">
        <v>0</v>
      </c>
      <c r="S162" s="246">
        <v>0</v>
      </c>
      <c r="T162" s="245">
        <v>0</v>
      </c>
      <c r="U162" s="246">
        <v>2</v>
      </c>
      <c r="V162" s="246">
        <v>0</v>
      </c>
      <c r="W162" s="245">
        <v>2</v>
      </c>
      <c r="X162" s="241">
        <v>1</v>
      </c>
      <c r="Y162" s="246">
        <v>1</v>
      </c>
      <c r="Z162" s="245">
        <v>2</v>
      </c>
      <c r="AA162" s="241">
        <f t="shared" ref="AA162:AB164" si="65">C162+F162+I162+L162+O162+R162+U162+X162</f>
        <v>40</v>
      </c>
      <c r="AB162" s="246">
        <f t="shared" si="65"/>
        <v>24</v>
      </c>
      <c r="AC162" s="245">
        <f t="shared" ref="AC162:AC164" si="66">SUM(AA162:AB162)</f>
        <v>64</v>
      </c>
    </row>
    <row r="163" spans="1:29" x14ac:dyDescent="0.2">
      <c r="A163" s="251" t="s">
        <v>115</v>
      </c>
      <c r="B163" s="252">
        <v>2515</v>
      </c>
      <c r="C163" s="243">
        <v>50</v>
      </c>
      <c r="D163" s="244">
        <v>62</v>
      </c>
      <c r="E163" s="245">
        <v>112</v>
      </c>
      <c r="F163" s="253">
        <v>9</v>
      </c>
      <c r="G163" s="253">
        <v>5</v>
      </c>
      <c r="H163" s="245">
        <v>14</v>
      </c>
      <c r="I163" s="243">
        <v>2</v>
      </c>
      <c r="J163" s="244">
        <v>3</v>
      </c>
      <c r="K163" s="245">
        <v>5</v>
      </c>
      <c r="L163" s="241">
        <v>0</v>
      </c>
      <c r="M163" s="251">
        <v>4</v>
      </c>
      <c r="N163" s="245">
        <v>4</v>
      </c>
      <c r="O163" s="243">
        <v>5</v>
      </c>
      <c r="P163" s="244">
        <v>5</v>
      </c>
      <c r="Q163" s="245">
        <v>10</v>
      </c>
      <c r="R163" s="241">
        <v>1</v>
      </c>
      <c r="S163" s="246">
        <v>0</v>
      </c>
      <c r="T163" s="245">
        <v>1</v>
      </c>
      <c r="U163" s="253">
        <v>2</v>
      </c>
      <c r="V163" s="253">
        <v>0</v>
      </c>
      <c r="W163" s="245">
        <v>2</v>
      </c>
      <c r="X163" s="243">
        <v>1</v>
      </c>
      <c r="Y163" s="244">
        <v>3</v>
      </c>
      <c r="Z163" s="245">
        <v>4</v>
      </c>
      <c r="AA163" s="241">
        <f t="shared" si="65"/>
        <v>70</v>
      </c>
      <c r="AB163" s="246">
        <f t="shared" si="65"/>
        <v>82</v>
      </c>
      <c r="AC163" s="245">
        <f t="shared" si="66"/>
        <v>152</v>
      </c>
    </row>
    <row r="164" spans="1:29" ht="13.5" thickBot="1" x14ac:dyDescent="0.25">
      <c r="A164" s="251" t="s">
        <v>116</v>
      </c>
      <c r="B164" s="252">
        <v>2530</v>
      </c>
      <c r="C164" s="241">
        <v>10</v>
      </c>
      <c r="D164" s="246">
        <v>9</v>
      </c>
      <c r="E164" s="245">
        <v>19</v>
      </c>
      <c r="F164" s="251">
        <v>1</v>
      </c>
      <c r="G164" s="251">
        <v>0</v>
      </c>
      <c r="H164" s="245">
        <v>1</v>
      </c>
      <c r="I164" s="241">
        <v>1</v>
      </c>
      <c r="J164" s="246">
        <v>0</v>
      </c>
      <c r="K164" s="245">
        <v>1</v>
      </c>
      <c r="L164" s="241">
        <v>0</v>
      </c>
      <c r="M164" s="251">
        <v>1</v>
      </c>
      <c r="N164" s="245">
        <v>1</v>
      </c>
      <c r="O164" s="241">
        <v>1</v>
      </c>
      <c r="P164" s="246">
        <v>0</v>
      </c>
      <c r="Q164" s="245">
        <v>1</v>
      </c>
      <c r="R164" s="241">
        <v>0</v>
      </c>
      <c r="S164" s="246">
        <v>0</v>
      </c>
      <c r="T164" s="245">
        <v>0</v>
      </c>
      <c r="U164" s="251">
        <v>0</v>
      </c>
      <c r="V164" s="251">
        <v>0</v>
      </c>
      <c r="W164" s="245">
        <v>0</v>
      </c>
      <c r="X164" s="241">
        <v>0</v>
      </c>
      <c r="Y164" s="246">
        <v>1</v>
      </c>
      <c r="Z164" s="245">
        <v>1</v>
      </c>
      <c r="AA164" s="241">
        <f t="shared" si="65"/>
        <v>13</v>
      </c>
      <c r="AB164" s="246">
        <f t="shared" si="65"/>
        <v>11</v>
      </c>
      <c r="AC164" s="245">
        <f t="shared" si="66"/>
        <v>24</v>
      </c>
    </row>
    <row r="165" spans="1:29" ht="13.5" thickBot="1" x14ac:dyDescent="0.25">
      <c r="A165" s="249" t="s">
        <v>117</v>
      </c>
      <c r="B165" s="234"/>
      <c r="C165" s="249">
        <f t="shared" ref="C165:Z165" si="67">SUM(C162:C164)</f>
        <v>91</v>
      </c>
      <c r="D165" s="233">
        <f t="shared" si="67"/>
        <v>92</v>
      </c>
      <c r="E165" s="233">
        <f t="shared" si="57"/>
        <v>183</v>
      </c>
      <c r="F165" s="249">
        <f t="shared" si="67"/>
        <v>11</v>
      </c>
      <c r="G165" s="233">
        <f t="shared" si="67"/>
        <v>5</v>
      </c>
      <c r="H165" s="233">
        <f t="shared" si="67"/>
        <v>16</v>
      </c>
      <c r="I165" s="249">
        <f t="shared" si="67"/>
        <v>3</v>
      </c>
      <c r="J165" s="233">
        <f t="shared" si="67"/>
        <v>3</v>
      </c>
      <c r="K165" s="233">
        <f t="shared" si="67"/>
        <v>6</v>
      </c>
      <c r="L165" s="249">
        <f t="shared" si="67"/>
        <v>5</v>
      </c>
      <c r="M165" s="233">
        <f t="shared" si="67"/>
        <v>6</v>
      </c>
      <c r="N165" s="233">
        <f t="shared" si="67"/>
        <v>11</v>
      </c>
      <c r="O165" s="249">
        <f t="shared" si="67"/>
        <v>6</v>
      </c>
      <c r="P165" s="233">
        <f t="shared" si="67"/>
        <v>6</v>
      </c>
      <c r="Q165" s="233">
        <f t="shared" si="67"/>
        <v>12</v>
      </c>
      <c r="R165" s="249">
        <f t="shared" si="67"/>
        <v>1</v>
      </c>
      <c r="S165" s="233">
        <f t="shared" si="67"/>
        <v>0</v>
      </c>
      <c r="T165" s="233">
        <f t="shared" si="67"/>
        <v>1</v>
      </c>
      <c r="U165" s="249">
        <f t="shared" si="67"/>
        <v>4</v>
      </c>
      <c r="V165" s="233">
        <f t="shared" si="67"/>
        <v>0</v>
      </c>
      <c r="W165" s="233">
        <f t="shared" si="67"/>
        <v>4</v>
      </c>
      <c r="X165" s="249">
        <f t="shared" si="67"/>
        <v>2</v>
      </c>
      <c r="Y165" s="233">
        <f t="shared" si="67"/>
        <v>5</v>
      </c>
      <c r="Z165" s="233">
        <f t="shared" si="67"/>
        <v>7</v>
      </c>
      <c r="AA165" s="249">
        <f>SUM(AA162:AA164)</f>
        <v>123</v>
      </c>
      <c r="AB165" s="250">
        <f>SUM(AB162:AB164)</f>
        <v>117</v>
      </c>
      <c r="AC165" s="257">
        <f>SUM(AC162:AC164)</f>
        <v>240</v>
      </c>
    </row>
    <row r="166" spans="1:29" ht="12" customHeight="1" x14ac:dyDescent="0.2">
      <c r="H166" s="274" t="str">
        <f>IF(F166+G166=0," ",F166+G166)</f>
        <v xml:space="preserve"> </v>
      </c>
      <c r="K166" s="245" t="str">
        <f>IF(I166+J166=0," ",I166+J166)</f>
        <v xml:space="preserve"> </v>
      </c>
      <c r="N166" s="274" t="str">
        <f>IF(L166+M166=0," ",L166+M166)</f>
        <v xml:space="preserve"> </v>
      </c>
      <c r="Q166" s="256" t="str">
        <f>IF(O166+P166=0," ",O166+P166)</f>
        <v xml:space="preserve"> </v>
      </c>
      <c r="R166" s="241"/>
      <c r="T166" s="275"/>
      <c r="W166" s="274" t="str">
        <f>IF(U166+V166=0," ",U166+V166)</f>
        <v xml:space="preserve"> </v>
      </c>
      <c r="Z166" s="245" t="str">
        <f>IF(X166+Y166=0," ",X166+Y166)</f>
        <v xml:space="preserve"> </v>
      </c>
      <c r="AA166" s="241"/>
      <c r="AB166" s="267"/>
    </row>
    <row r="167" spans="1:29" x14ac:dyDescent="0.2">
      <c r="A167" s="251" t="s">
        <v>118</v>
      </c>
      <c r="B167" s="252">
        <v>2605</v>
      </c>
      <c r="C167" s="243">
        <v>362</v>
      </c>
      <c r="D167" s="244">
        <v>117</v>
      </c>
      <c r="E167" s="245">
        <v>479</v>
      </c>
      <c r="F167" s="253">
        <v>79</v>
      </c>
      <c r="G167" s="253">
        <v>20</v>
      </c>
      <c r="H167" s="245">
        <v>99</v>
      </c>
      <c r="I167" s="243">
        <v>4</v>
      </c>
      <c r="J167" s="244">
        <v>4</v>
      </c>
      <c r="K167" s="245">
        <v>8</v>
      </c>
      <c r="L167" s="241">
        <v>22</v>
      </c>
      <c r="M167" s="251">
        <v>10</v>
      </c>
      <c r="N167" s="245">
        <v>32</v>
      </c>
      <c r="O167" s="243">
        <v>20</v>
      </c>
      <c r="P167" s="244">
        <v>10</v>
      </c>
      <c r="Q167" s="245">
        <v>30</v>
      </c>
      <c r="R167" s="241">
        <v>1</v>
      </c>
      <c r="S167" s="246">
        <v>0</v>
      </c>
      <c r="T167" s="245">
        <v>1</v>
      </c>
      <c r="U167" s="253">
        <v>4</v>
      </c>
      <c r="V167" s="253">
        <v>1</v>
      </c>
      <c r="W167" s="245">
        <v>5</v>
      </c>
      <c r="X167" s="243">
        <v>24</v>
      </c>
      <c r="Y167" s="244">
        <v>7</v>
      </c>
      <c r="Z167" s="245">
        <v>31</v>
      </c>
      <c r="AA167" s="241">
        <f t="shared" ref="AA167:AB168" si="68">C167+F167+I167+L167+O167+R167+U167+X167</f>
        <v>516</v>
      </c>
      <c r="AB167" s="246">
        <f t="shared" si="68"/>
        <v>169</v>
      </c>
      <c r="AC167" s="245">
        <f t="shared" ref="AC167:AC168" si="69">SUM(AA167:AB167)</f>
        <v>685</v>
      </c>
    </row>
    <row r="168" spans="1:29" ht="13.5" thickBot="1" x14ac:dyDescent="0.25">
      <c r="A168" s="251" t="s">
        <v>255</v>
      </c>
      <c r="B168" s="252">
        <v>2615</v>
      </c>
      <c r="C168" s="243">
        <v>5</v>
      </c>
      <c r="D168" s="244">
        <v>0</v>
      </c>
      <c r="E168" s="245">
        <v>5</v>
      </c>
      <c r="F168" s="253">
        <v>0</v>
      </c>
      <c r="G168" s="253">
        <v>0</v>
      </c>
      <c r="H168" s="245">
        <v>0</v>
      </c>
      <c r="I168" s="243">
        <v>0</v>
      </c>
      <c r="J168" s="244">
        <v>0</v>
      </c>
      <c r="K168" s="245">
        <v>0</v>
      </c>
      <c r="L168" s="241">
        <v>0</v>
      </c>
      <c r="M168" s="251">
        <v>0</v>
      </c>
      <c r="N168" s="245">
        <v>0</v>
      </c>
      <c r="O168" s="243">
        <v>0</v>
      </c>
      <c r="P168" s="244">
        <v>0</v>
      </c>
      <c r="Q168" s="245">
        <v>0</v>
      </c>
      <c r="R168" s="241">
        <v>0</v>
      </c>
      <c r="S168" s="246">
        <v>0</v>
      </c>
      <c r="T168" s="245">
        <v>0</v>
      </c>
      <c r="U168" s="253">
        <v>0</v>
      </c>
      <c r="V168" s="253">
        <v>0</v>
      </c>
      <c r="W168" s="245">
        <v>0</v>
      </c>
      <c r="X168" s="243">
        <v>0</v>
      </c>
      <c r="Y168" s="244">
        <v>0</v>
      </c>
      <c r="Z168" s="245">
        <v>0</v>
      </c>
      <c r="AA168" s="241">
        <f t="shared" si="68"/>
        <v>5</v>
      </c>
      <c r="AB168" s="246">
        <f t="shared" si="68"/>
        <v>0</v>
      </c>
      <c r="AC168" s="245">
        <f t="shared" si="69"/>
        <v>5</v>
      </c>
    </row>
    <row r="169" spans="1:29" ht="13.5" thickBot="1" x14ac:dyDescent="0.25">
      <c r="A169" s="249" t="s">
        <v>119</v>
      </c>
      <c r="B169" s="234"/>
      <c r="C169" s="249">
        <f t="shared" ref="C169:AC169" si="70">SUM(C167:C168)</f>
        <v>367</v>
      </c>
      <c r="D169" s="233">
        <f t="shared" si="70"/>
        <v>117</v>
      </c>
      <c r="E169" s="237">
        <f t="shared" si="57"/>
        <v>484</v>
      </c>
      <c r="F169" s="233">
        <f t="shared" si="70"/>
        <v>79</v>
      </c>
      <c r="G169" s="233">
        <f t="shared" si="70"/>
        <v>20</v>
      </c>
      <c r="H169" s="233">
        <f t="shared" si="70"/>
        <v>99</v>
      </c>
      <c r="I169" s="249">
        <f t="shared" si="70"/>
        <v>4</v>
      </c>
      <c r="J169" s="233">
        <f t="shared" si="70"/>
        <v>4</v>
      </c>
      <c r="K169" s="237">
        <f t="shared" si="70"/>
        <v>8</v>
      </c>
      <c r="L169" s="249">
        <f t="shared" si="70"/>
        <v>22</v>
      </c>
      <c r="M169" s="233">
        <f t="shared" si="70"/>
        <v>10</v>
      </c>
      <c r="N169" s="233">
        <f t="shared" si="70"/>
        <v>32</v>
      </c>
      <c r="O169" s="249">
        <f t="shared" si="70"/>
        <v>20</v>
      </c>
      <c r="P169" s="233">
        <f t="shared" si="70"/>
        <v>10</v>
      </c>
      <c r="Q169" s="233">
        <f t="shared" si="70"/>
        <v>30</v>
      </c>
      <c r="R169" s="249">
        <f t="shared" si="70"/>
        <v>1</v>
      </c>
      <c r="S169" s="233">
        <f t="shared" si="70"/>
        <v>0</v>
      </c>
      <c r="T169" s="233">
        <f t="shared" si="70"/>
        <v>1</v>
      </c>
      <c r="U169" s="249">
        <f t="shared" si="70"/>
        <v>4</v>
      </c>
      <c r="V169" s="233">
        <f t="shared" si="70"/>
        <v>1</v>
      </c>
      <c r="W169" s="233">
        <f t="shared" si="70"/>
        <v>5</v>
      </c>
      <c r="X169" s="249">
        <f t="shared" si="70"/>
        <v>24</v>
      </c>
      <c r="Y169" s="233">
        <f t="shared" si="70"/>
        <v>7</v>
      </c>
      <c r="Z169" s="237">
        <f t="shared" si="70"/>
        <v>31</v>
      </c>
      <c r="AA169" s="249">
        <f t="shared" si="70"/>
        <v>521</v>
      </c>
      <c r="AB169" s="233">
        <f t="shared" si="70"/>
        <v>169</v>
      </c>
      <c r="AC169" s="237">
        <f t="shared" si="70"/>
        <v>690</v>
      </c>
    </row>
    <row r="170" spans="1:29" x14ac:dyDescent="0.2">
      <c r="H170" s="274" t="str">
        <f>IF(F170+G170=0," ",F170+G170)</f>
        <v xml:space="preserve"> </v>
      </c>
      <c r="K170" s="245" t="str">
        <f>IF(I170+J170=0," ",I170+J170)</f>
        <v xml:space="preserve"> </v>
      </c>
      <c r="N170" s="274" t="str">
        <f>IF(L170+M170=0," ",L170+M170)</f>
        <v xml:space="preserve"> </v>
      </c>
      <c r="Q170" s="256" t="str">
        <f>IF(O170+P170=0," ",O170+P170)</f>
        <v xml:space="preserve"> </v>
      </c>
      <c r="R170" s="241"/>
      <c r="T170" s="275"/>
      <c r="W170" s="274" t="str">
        <f>IF(U170+V170=0," ",U170+V170)</f>
        <v xml:space="preserve"> </v>
      </c>
      <c r="Z170" s="245" t="str">
        <f>IF(X170+Y170=0," ",X170+Y170)</f>
        <v xml:space="preserve"> </v>
      </c>
      <c r="AA170" s="241"/>
      <c r="AB170" s="267"/>
    </row>
    <row r="171" spans="1:29" x14ac:dyDescent="0.2">
      <c r="A171" s="251" t="s">
        <v>120</v>
      </c>
      <c r="B171" s="252">
        <v>2805</v>
      </c>
      <c r="C171" s="241">
        <v>5</v>
      </c>
      <c r="D171" s="251">
        <v>2</v>
      </c>
      <c r="E171" s="245">
        <v>7</v>
      </c>
      <c r="F171" s="243">
        <v>0</v>
      </c>
      <c r="G171" s="244">
        <v>0</v>
      </c>
      <c r="H171" s="245">
        <v>0</v>
      </c>
      <c r="I171" s="241">
        <v>0</v>
      </c>
      <c r="J171" s="246">
        <v>0</v>
      </c>
      <c r="K171" s="245">
        <v>0</v>
      </c>
      <c r="L171" s="241">
        <v>0</v>
      </c>
      <c r="M171" s="251">
        <v>0</v>
      </c>
      <c r="N171" s="274">
        <v>0</v>
      </c>
      <c r="O171" s="241">
        <v>0</v>
      </c>
      <c r="P171" s="246">
        <v>0</v>
      </c>
      <c r="Q171" s="245">
        <v>0</v>
      </c>
      <c r="R171" s="246">
        <v>1</v>
      </c>
      <c r="S171" s="246">
        <v>0</v>
      </c>
      <c r="T171" s="275">
        <v>1</v>
      </c>
      <c r="U171" s="253">
        <v>0</v>
      </c>
      <c r="V171" s="253">
        <v>0</v>
      </c>
      <c r="W171" s="245">
        <v>0</v>
      </c>
      <c r="X171" s="243">
        <v>0</v>
      </c>
      <c r="Y171" s="244">
        <v>0</v>
      </c>
      <c r="Z171" s="245">
        <v>0</v>
      </c>
      <c r="AA171" s="241">
        <f t="shared" ref="AA171:AB184" si="71">C171+F171+I171+L171+O171+R171+U171+X171</f>
        <v>6</v>
      </c>
      <c r="AB171" s="246">
        <f t="shared" si="71"/>
        <v>2</v>
      </c>
      <c r="AC171" s="245">
        <f t="shared" ref="AC171:AC184" si="72">SUM(AA171:AB171)</f>
        <v>8</v>
      </c>
    </row>
    <row r="172" spans="1:29" x14ac:dyDescent="0.2">
      <c r="A172" s="251" t="s">
        <v>121</v>
      </c>
      <c r="B172" s="252">
        <v>2810</v>
      </c>
      <c r="C172" s="241">
        <v>17</v>
      </c>
      <c r="D172" s="251">
        <v>11</v>
      </c>
      <c r="E172" s="245">
        <v>28</v>
      </c>
      <c r="F172" s="243">
        <v>1</v>
      </c>
      <c r="G172" s="244">
        <v>0</v>
      </c>
      <c r="H172" s="245">
        <v>1</v>
      </c>
      <c r="I172" s="241">
        <v>2</v>
      </c>
      <c r="J172" s="246">
        <v>0</v>
      </c>
      <c r="K172" s="245">
        <v>2</v>
      </c>
      <c r="L172" s="241">
        <v>3</v>
      </c>
      <c r="M172" s="251">
        <v>0</v>
      </c>
      <c r="N172" s="274">
        <v>3</v>
      </c>
      <c r="O172" s="241">
        <v>1</v>
      </c>
      <c r="P172" s="246">
        <v>0</v>
      </c>
      <c r="Q172" s="245">
        <v>1</v>
      </c>
      <c r="R172" s="246">
        <v>0</v>
      </c>
      <c r="S172" s="246">
        <v>0</v>
      </c>
      <c r="T172" s="275">
        <v>0</v>
      </c>
      <c r="U172" s="253">
        <v>0</v>
      </c>
      <c r="V172" s="253">
        <v>0</v>
      </c>
      <c r="W172" s="245">
        <v>0</v>
      </c>
      <c r="X172" s="243">
        <v>1</v>
      </c>
      <c r="Y172" s="244">
        <v>0</v>
      </c>
      <c r="Z172" s="245">
        <v>1</v>
      </c>
      <c r="AA172" s="241">
        <f t="shared" si="71"/>
        <v>25</v>
      </c>
      <c r="AB172" s="246">
        <f t="shared" si="71"/>
        <v>11</v>
      </c>
      <c r="AC172" s="245">
        <f t="shared" si="72"/>
        <v>36</v>
      </c>
    </row>
    <row r="173" spans="1:29" hidden="1" x14ac:dyDescent="0.2">
      <c r="A173" s="251" t="s">
        <v>356</v>
      </c>
      <c r="B173" s="252">
        <v>2815</v>
      </c>
      <c r="D173" s="251"/>
      <c r="F173" s="243"/>
      <c r="G173" s="244"/>
      <c r="H173" s="245"/>
      <c r="T173" s="275"/>
      <c r="U173" s="253"/>
      <c r="V173" s="253"/>
      <c r="W173" s="245"/>
      <c r="X173" s="243"/>
      <c r="Y173" s="244"/>
      <c r="AA173" s="241">
        <f t="shared" si="71"/>
        <v>0</v>
      </c>
      <c r="AB173" s="246">
        <f t="shared" si="71"/>
        <v>0</v>
      </c>
      <c r="AC173" s="245">
        <f t="shared" si="72"/>
        <v>0</v>
      </c>
    </row>
    <row r="174" spans="1:29" x14ac:dyDescent="0.2">
      <c r="A174" s="251" t="s">
        <v>122</v>
      </c>
      <c r="B174" s="252">
        <v>2820</v>
      </c>
      <c r="C174" s="241">
        <v>38</v>
      </c>
      <c r="D174" s="251">
        <v>13</v>
      </c>
      <c r="E174" s="245">
        <v>51</v>
      </c>
      <c r="F174" s="243">
        <v>15</v>
      </c>
      <c r="G174" s="244">
        <v>2</v>
      </c>
      <c r="H174" s="245">
        <v>17</v>
      </c>
      <c r="I174" s="241">
        <v>1</v>
      </c>
      <c r="J174" s="246">
        <v>1</v>
      </c>
      <c r="K174" s="245">
        <v>2</v>
      </c>
      <c r="L174" s="241">
        <v>2</v>
      </c>
      <c r="M174" s="251">
        <v>1</v>
      </c>
      <c r="N174" s="274">
        <v>3</v>
      </c>
      <c r="O174" s="241">
        <v>2</v>
      </c>
      <c r="P174" s="246">
        <v>0</v>
      </c>
      <c r="Q174" s="245">
        <v>2</v>
      </c>
      <c r="R174" s="246">
        <v>0</v>
      </c>
      <c r="S174" s="246">
        <v>0</v>
      </c>
      <c r="T174" s="275">
        <v>0</v>
      </c>
      <c r="U174" s="253">
        <v>0</v>
      </c>
      <c r="V174" s="253">
        <v>0</v>
      </c>
      <c r="W174" s="245">
        <v>0</v>
      </c>
      <c r="X174" s="243">
        <v>4</v>
      </c>
      <c r="Y174" s="244">
        <v>0</v>
      </c>
      <c r="Z174" s="245">
        <v>4</v>
      </c>
      <c r="AA174" s="241">
        <f t="shared" si="71"/>
        <v>62</v>
      </c>
      <c r="AB174" s="246">
        <f t="shared" si="71"/>
        <v>17</v>
      </c>
      <c r="AC174" s="245">
        <f t="shared" si="72"/>
        <v>79</v>
      </c>
    </row>
    <row r="175" spans="1:29" hidden="1" x14ac:dyDescent="0.2">
      <c r="A175" s="251" t="s">
        <v>123</v>
      </c>
      <c r="B175" s="252">
        <v>2830</v>
      </c>
      <c r="D175" s="251"/>
      <c r="F175" s="243"/>
      <c r="G175" s="244"/>
      <c r="H175" s="245"/>
      <c r="T175" s="275"/>
      <c r="U175" s="253"/>
      <c r="V175" s="253"/>
      <c r="W175" s="245"/>
      <c r="X175" s="243"/>
      <c r="Y175" s="244"/>
      <c r="AA175" s="241">
        <f t="shared" si="71"/>
        <v>0</v>
      </c>
      <c r="AB175" s="246">
        <f t="shared" si="71"/>
        <v>0</v>
      </c>
      <c r="AC175" s="245">
        <f t="shared" si="72"/>
        <v>0</v>
      </c>
    </row>
    <row r="176" spans="1:29" x14ac:dyDescent="0.2">
      <c r="A176" s="251" t="s">
        <v>124</v>
      </c>
      <c r="B176" s="255">
        <v>2859</v>
      </c>
      <c r="C176" s="246">
        <v>62</v>
      </c>
      <c r="D176" s="251">
        <v>9</v>
      </c>
      <c r="E176" s="245">
        <v>71</v>
      </c>
      <c r="F176" s="244">
        <v>27</v>
      </c>
      <c r="G176" s="244">
        <v>3</v>
      </c>
      <c r="H176" s="245">
        <v>30</v>
      </c>
      <c r="I176" s="241">
        <v>1</v>
      </c>
      <c r="J176" s="246">
        <v>0</v>
      </c>
      <c r="K176" s="245">
        <v>1</v>
      </c>
      <c r="L176" s="241">
        <v>2</v>
      </c>
      <c r="M176" s="251">
        <v>0</v>
      </c>
      <c r="N176" s="274">
        <v>2</v>
      </c>
      <c r="O176" s="241">
        <v>3</v>
      </c>
      <c r="P176" s="246">
        <v>2</v>
      </c>
      <c r="Q176" s="245">
        <v>5</v>
      </c>
      <c r="R176" s="246">
        <v>1</v>
      </c>
      <c r="S176" s="246">
        <v>0</v>
      </c>
      <c r="T176" s="275">
        <v>1</v>
      </c>
      <c r="U176" s="253">
        <v>0</v>
      </c>
      <c r="V176" s="253">
        <v>0</v>
      </c>
      <c r="W176" s="245">
        <v>0</v>
      </c>
      <c r="X176" s="244">
        <v>4</v>
      </c>
      <c r="Y176" s="244">
        <v>0</v>
      </c>
      <c r="Z176" s="245">
        <v>4</v>
      </c>
      <c r="AA176" s="241">
        <f t="shared" si="71"/>
        <v>100</v>
      </c>
      <c r="AB176" s="246">
        <f t="shared" si="71"/>
        <v>14</v>
      </c>
      <c r="AC176" s="245">
        <f t="shared" si="72"/>
        <v>114</v>
      </c>
    </row>
    <row r="177" spans="1:29" x14ac:dyDescent="0.2">
      <c r="A177" s="251" t="s">
        <v>125</v>
      </c>
      <c r="B177" s="255">
        <v>2860</v>
      </c>
      <c r="C177" s="246">
        <v>141</v>
      </c>
      <c r="D177" s="251">
        <v>13</v>
      </c>
      <c r="E177" s="245">
        <v>154</v>
      </c>
      <c r="F177" s="244">
        <v>45</v>
      </c>
      <c r="G177" s="244">
        <v>5</v>
      </c>
      <c r="H177" s="245">
        <v>50</v>
      </c>
      <c r="I177" s="241">
        <v>3</v>
      </c>
      <c r="J177" s="246">
        <v>1</v>
      </c>
      <c r="K177" s="245">
        <v>4</v>
      </c>
      <c r="L177" s="241">
        <v>2</v>
      </c>
      <c r="M177" s="251">
        <v>1</v>
      </c>
      <c r="N177" s="274">
        <v>3</v>
      </c>
      <c r="O177" s="241">
        <v>9</v>
      </c>
      <c r="P177" s="246">
        <v>0</v>
      </c>
      <c r="Q177" s="245">
        <v>9</v>
      </c>
      <c r="R177" s="246">
        <v>0</v>
      </c>
      <c r="S177" s="246">
        <v>0</v>
      </c>
      <c r="T177" s="275">
        <v>0</v>
      </c>
      <c r="U177" s="253">
        <v>0</v>
      </c>
      <c r="V177" s="253">
        <v>0</v>
      </c>
      <c r="W177" s="245">
        <v>0</v>
      </c>
      <c r="X177" s="244">
        <v>3</v>
      </c>
      <c r="Y177" s="244">
        <v>1</v>
      </c>
      <c r="Z177" s="245">
        <v>4</v>
      </c>
      <c r="AA177" s="241">
        <f t="shared" si="71"/>
        <v>203</v>
      </c>
      <c r="AB177" s="246">
        <f t="shared" si="71"/>
        <v>21</v>
      </c>
      <c r="AC177" s="245">
        <f t="shared" si="72"/>
        <v>224</v>
      </c>
    </row>
    <row r="178" spans="1:29" x14ac:dyDescent="0.2">
      <c r="A178" s="251" t="s">
        <v>370</v>
      </c>
      <c r="B178" s="255">
        <v>2875</v>
      </c>
      <c r="C178" s="246">
        <v>61</v>
      </c>
      <c r="D178" s="251">
        <v>43</v>
      </c>
      <c r="E178" s="245">
        <v>104</v>
      </c>
      <c r="F178" s="244">
        <v>19</v>
      </c>
      <c r="G178" s="244">
        <v>11</v>
      </c>
      <c r="H178" s="245">
        <v>30</v>
      </c>
      <c r="I178" s="246">
        <v>2</v>
      </c>
      <c r="J178" s="246">
        <v>1</v>
      </c>
      <c r="K178" s="245">
        <v>3</v>
      </c>
      <c r="L178" s="241">
        <v>2</v>
      </c>
      <c r="M178" s="246">
        <v>1</v>
      </c>
      <c r="N178" s="245">
        <v>3</v>
      </c>
      <c r="O178" s="246">
        <v>7</v>
      </c>
      <c r="P178" s="246">
        <v>4</v>
      </c>
      <c r="Q178" s="245">
        <v>11</v>
      </c>
      <c r="R178" s="246">
        <v>0</v>
      </c>
      <c r="S178" s="246">
        <v>0</v>
      </c>
      <c r="T178" s="275">
        <v>0</v>
      </c>
      <c r="U178" s="253">
        <v>0</v>
      </c>
      <c r="V178" s="253">
        <v>0</v>
      </c>
      <c r="W178" s="245">
        <v>0</v>
      </c>
      <c r="X178" s="244">
        <v>2</v>
      </c>
      <c r="Y178" s="244">
        <v>1</v>
      </c>
      <c r="Z178" s="245">
        <v>3</v>
      </c>
      <c r="AA178" s="241">
        <f t="shared" si="71"/>
        <v>93</v>
      </c>
      <c r="AB178" s="246">
        <f t="shared" si="71"/>
        <v>61</v>
      </c>
      <c r="AC178" s="245">
        <f t="shared" si="72"/>
        <v>154</v>
      </c>
    </row>
    <row r="179" spans="1:29" x14ac:dyDescent="0.2">
      <c r="A179" s="251" t="s">
        <v>256</v>
      </c>
      <c r="B179" s="255">
        <v>2876</v>
      </c>
      <c r="C179" s="246">
        <v>11</v>
      </c>
      <c r="D179" s="251">
        <v>39</v>
      </c>
      <c r="E179" s="245">
        <v>50</v>
      </c>
      <c r="F179" s="244">
        <v>5</v>
      </c>
      <c r="G179" s="244">
        <v>2</v>
      </c>
      <c r="H179" s="245">
        <v>7</v>
      </c>
      <c r="I179" s="246">
        <v>1</v>
      </c>
      <c r="J179" s="246">
        <v>1</v>
      </c>
      <c r="K179" s="245">
        <v>2</v>
      </c>
      <c r="L179" s="246">
        <v>0</v>
      </c>
      <c r="M179" s="251">
        <v>0</v>
      </c>
      <c r="N179" s="245">
        <v>0</v>
      </c>
      <c r="O179" s="246">
        <v>0</v>
      </c>
      <c r="P179" s="246">
        <v>2</v>
      </c>
      <c r="Q179" s="245">
        <v>2</v>
      </c>
      <c r="R179" s="246">
        <v>0</v>
      </c>
      <c r="S179" s="246">
        <v>0</v>
      </c>
      <c r="T179" s="275">
        <v>0</v>
      </c>
      <c r="U179" s="253">
        <v>0</v>
      </c>
      <c r="V179" s="253">
        <v>0</v>
      </c>
      <c r="W179" s="245">
        <v>0</v>
      </c>
      <c r="X179" s="244">
        <v>0</v>
      </c>
      <c r="Y179" s="244">
        <v>0</v>
      </c>
      <c r="Z179" s="245">
        <v>0</v>
      </c>
      <c r="AA179" s="241">
        <f t="shared" si="71"/>
        <v>17</v>
      </c>
      <c r="AB179" s="246">
        <f t="shared" si="71"/>
        <v>44</v>
      </c>
      <c r="AC179" s="245">
        <f t="shared" si="72"/>
        <v>61</v>
      </c>
    </row>
    <row r="180" spans="1:29" x14ac:dyDescent="0.2">
      <c r="A180" s="251" t="s">
        <v>257</v>
      </c>
      <c r="B180" s="255">
        <v>2877</v>
      </c>
      <c r="C180" s="246">
        <v>11</v>
      </c>
      <c r="D180" s="251">
        <v>7</v>
      </c>
      <c r="E180" s="245">
        <v>18</v>
      </c>
      <c r="F180" s="244">
        <v>5</v>
      </c>
      <c r="G180" s="244">
        <v>0</v>
      </c>
      <c r="H180" s="245">
        <v>5</v>
      </c>
      <c r="I180" s="246">
        <v>0</v>
      </c>
      <c r="J180" s="246">
        <v>0</v>
      </c>
      <c r="K180" s="245">
        <v>0</v>
      </c>
      <c r="L180" s="246">
        <v>0</v>
      </c>
      <c r="M180" s="251">
        <v>0</v>
      </c>
      <c r="N180" s="245">
        <v>0</v>
      </c>
      <c r="O180" s="246">
        <v>0</v>
      </c>
      <c r="P180" s="246">
        <v>0</v>
      </c>
      <c r="Q180" s="245">
        <v>0</v>
      </c>
      <c r="R180" s="246">
        <v>1</v>
      </c>
      <c r="S180" s="246">
        <v>0</v>
      </c>
      <c r="T180" s="275">
        <v>1</v>
      </c>
      <c r="U180" s="253">
        <v>0</v>
      </c>
      <c r="V180" s="253">
        <v>0</v>
      </c>
      <c r="W180" s="245">
        <v>0</v>
      </c>
      <c r="X180" s="244">
        <v>0</v>
      </c>
      <c r="Y180" s="244">
        <v>0</v>
      </c>
      <c r="Z180" s="245">
        <v>0</v>
      </c>
      <c r="AA180" s="241">
        <f t="shared" si="71"/>
        <v>17</v>
      </c>
      <c r="AB180" s="246">
        <f t="shared" si="71"/>
        <v>7</v>
      </c>
      <c r="AC180" s="245">
        <f t="shared" si="72"/>
        <v>24</v>
      </c>
    </row>
    <row r="181" spans="1:29" x14ac:dyDescent="0.2">
      <c r="A181" s="251" t="s">
        <v>258</v>
      </c>
      <c r="B181" s="255">
        <v>2878</v>
      </c>
      <c r="C181" s="246">
        <v>7</v>
      </c>
      <c r="D181" s="251">
        <v>1</v>
      </c>
      <c r="E181" s="245">
        <v>8</v>
      </c>
      <c r="F181" s="244">
        <v>1</v>
      </c>
      <c r="G181" s="244">
        <v>0</v>
      </c>
      <c r="H181" s="245">
        <v>1</v>
      </c>
      <c r="I181" s="246">
        <v>0</v>
      </c>
      <c r="J181" s="246">
        <v>0</v>
      </c>
      <c r="K181" s="245">
        <v>0</v>
      </c>
      <c r="L181" s="246">
        <v>1</v>
      </c>
      <c r="M181" s="251">
        <v>0</v>
      </c>
      <c r="N181" s="245">
        <v>1</v>
      </c>
      <c r="O181" s="246">
        <v>1</v>
      </c>
      <c r="P181" s="246">
        <v>0</v>
      </c>
      <c r="Q181" s="245">
        <v>1</v>
      </c>
      <c r="R181" s="246">
        <v>0</v>
      </c>
      <c r="S181" s="246">
        <v>0</v>
      </c>
      <c r="T181" s="275">
        <v>0</v>
      </c>
      <c r="U181" s="253">
        <v>0</v>
      </c>
      <c r="V181" s="253">
        <v>0</v>
      </c>
      <c r="W181" s="245">
        <v>0</v>
      </c>
      <c r="X181" s="244">
        <v>0</v>
      </c>
      <c r="Y181" s="244">
        <v>0</v>
      </c>
      <c r="Z181" s="245">
        <v>0</v>
      </c>
      <c r="AA181" s="241">
        <f t="shared" si="71"/>
        <v>10</v>
      </c>
      <c r="AB181" s="246">
        <f t="shared" si="71"/>
        <v>1</v>
      </c>
      <c r="AC181" s="245">
        <f t="shared" si="72"/>
        <v>11</v>
      </c>
    </row>
    <row r="182" spans="1:29" x14ac:dyDescent="0.2">
      <c r="A182" s="251" t="s">
        <v>259</v>
      </c>
      <c r="B182" s="255">
        <v>2879</v>
      </c>
      <c r="C182" s="246">
        <v>6</v>
      </c>
      <c r="D182" s="251">
        <v>2</v>
      </c>
      <c r="E182" s="245">
        <v>8</v>
      </c>
      <c r="F182" s="244">
        <v>6</v>
      </c>
      <c r="G182" s="244">
        <v>0</v>
      </c>
      <c r="H182" s="245">
        <v>6</v>
      </c>
      <c r="I182" s="246">
        <v>0</v>
      </c>
      <c r="J182" s="246">
        <v>0</v>
      </c>
      <c r="K182" s="245">
        <v>0</v>
      </c>
      <c r="L182" s="246">
        <v>0</v>
      </c>
      <c r="M182" s="251">
        <v>0</v>
      </c>
      <c r="N182" s="245">
        <v>0</v>
      </c>
      <c r="O182" s="246">
        <v>2</v>
      </c>
      <c r="P182" s="246">
        <v>0</v>
      </c>
      <c r="Q182" s="245">
        <v>2</v>
      </c>
      <c r="R182" s="246">
        <v>0</v>
      </c>
      <c r="S182" s="246">
        <v>0</v>
      </c>
      <c r="T182" s="275">
        <v>0</v>
      </c>
      <c r="U182" s="253">
        <v>0</v>
      </c>
      <c r="V182" s="253">
        <v>0</v>
      </c>
      <c r="W182" s="245">
        <v>0</v>
      </c>
      <c r="X182" s="244">
        <v>0</v>
      </c>
      <c r="Y182" s="244">
        <v>0</v>
      </c>
      <c r="Z182" s="245">
        <v>0</v>
      </c>
      <c r="AA182" s="241">
        <f t="shared" si="71"/>
        <v>14</v>
      </c>
      <c r="AB182" s="246">
        <f t="shared" si="71"/>
        <v>2</v>
      </c>
      <c r="AC182" s="245">
        <f t="shared" si="72"/>
        <v>16</v>
      </c>
    </row>
    <row r="183" spans="1:29" x14ac:dyDescent="0.2">
      <c r="A183" s="251" t="s">
        <v>260</v>
      </c>
      <c r="B183" s="255">
        <v>2880</v>
      </c>
      <c r="C183" s="246">
        <v>1</v>
      </c>
      <c r="D183" s="251">
        <v>14</v>
      </c>
      <c r="E183" s="245">
        <v>15</v>
      </c>
      <c r="F183" s="244">
        <v>0</v>
      </c>
      <c r="G183" s="244">
        <v>1</v>
      </c>
      <c r="H183" s="245">
        <v>1</v>
      </c>
      <c r="I183" s="246">
        <v>0</v>
      </c>
      <c r="J183" s="246">
        <v>0</v>
      </c>
      <c r="K183" s="245">
        <v>0</v>
      </c>
      <c r="L183" s="246">
        <v>0</v>
      </c>
      <c r="M183" s="251">
        <v>0</v>
      </c>
      <c r="N183" s="245">
        <v>0</v>
      </c>
      <c r="O183" s="246">
        <v>1</v>
      </c>
      <c r="P183" s="246">
        <v>0</v>
      </c>
      <c r="Q183" s="245">
        <v>1</v>
      </c>
      <c r="R183" s="246">
        <v>0</v>
      </c>
      <c r="S183" s="246">
        <v>0</v>
      </c>
      <c r="T183" s="275">
        <v>0</v>
      </c>
      <c r="U183" s="253">
        <v>0</v>
      </c>
      <c r="V183" s="253">
        <v>0</v>
      </c>
      <c r="W183" s="245">
        <v>0</v>
      </c>
      <c r="X183" s="244">
        <v>0</v>
      </c>
      <c r="Y183" s="244">
        <v>0</v>
      </c>
      <c r="Z183" s="245">
        <v>0</v>
      </c>
      <c r="AA183" s="241">
        <f t="shared" si="71"/>
        <v>2</v>
      </c>
      <c r="AB183" s="246">
        <f t="shared" si="71"/>
        <v>15</v>
      </c>
      <c r="AC183" s="245">
        <f t="shared" si="72"/>
        <v>17</v>
      </c>
    </row>
    <row r="184" spans="1:29" ht="13.5" thickBot="1" x14ac:dyDescent="0.25">
      <c r="A184" s="251" t="s">
        <v>261</v>
      </c>
      <c r="B184" s="255">
        <v>2881</v>
      </c>
      <c r="C184" s="246">
        <v>12</v>
      </c>
      <c r="D184" s="251">
        <v>31</v>
      </c>
      <c r="E184" s="245">
        <v>43</v>
      </c>
      <c r="F184" s="244">
        <v>2</v>
      </c>
      <c r="G184" s="244">
        <v>7</v>
      </c>
      <c r="H184" s="245">
        <v>9</v>
      </c>
      <c r="I184" s="246">
        <v>0</v>
      </c>
      <c r="J184" s="246">
        <v>1</v>
      </c>
      <c r="K184" s="245">
        <v>1</v>
      </c>
      <c r="L184" s="246">
        <v>1</v>
      </c>
      <c r="M184" s="251">
        <v>4</v>
      </c>
      <c r="N184" s="245">
        <v>5</v>
      </c>
      <c r="O184" s="246">
        <v>3</v>
      </c>
      <c r="P184" s="246">
        <v>0</v>
      </c>
      <c r="Q184" s="245">
        <v>3</v>
      </c>
      <c r="R184" s="246">
        <v>0</v>
      </c>
      <c r="S184" s="246">
        <v>0</v>
      </c>
      <c r="T184" s="275">
        <v>0</v>
      </c>
      <c r="U184" s="253">
        <v>0</v>
      </c>
      <c r="V184" s="253">
        <v>0</v>
      </c>
      <c r="W184" s="245">
        <v>0</v>
      </c>
      <c r="X184" s="244">
        <v>1</v>
      </c>
      <c r="Y184" s="244">
        <v>3</v>
      </c>
      <c r="Z184" s="245">
        <v>4</v>
      </c>
      <c r="AA184" s="241">
        <f t="shared" si="71"/>
        <v>19</v>
      </c>
      <c r="AB184" s="246">
        <f t="shared" si="71"/>
        <v>46</v>
      </c>
      <c r="AC184" s="245">
        <f t="shared" si="72"/>
        <v>65</v>
      </c>
    </row>
    <row r="185" spans="1:29" ht="13.5" thickBot="1" x14ac:dyDescent="0.25">
      <c r="A185" s="249" t="s">
        <v>369</v>
      </c>
      <c r="B185" s="258"/>
      <c r="C185" s="233">
        <f>SUM(C171:C184)</f>
        <v>372</v>
      </c>
      <c r="D185" s="233">
        <f>SUM(D171:D184)</f>
        <v>185</v>
      </c>
      <c r="E185" s="237">
        <f t="shared" si="57"/>
        <v>557</v>
      </c>
      <c r="F185" s="233">
        <f>SUM(F171:F184)</f>
        <v>126</v>
      </c>
      <c r="G185" s="233">
        <f>SUM(G171:G184)</f>
        <v>31</v>
      </c>
      <c r="H185" s="237">
        <f>SUM(F185:G185)</f>
        <v>157</v>
      </c>
      <c r="I185" s="233">
        <f>SUM(I171:I184)</f>
        <v>10</v>
      </c>
      <c r="J185" s="233">
        <f>SUM(J171:J184)</f>
        <v>5</v>
      </c>
      <c r="K185" s="237">
        <f>SUM(I185:J185)</f>
        <v>15</v>
      </c>
      <c r="L185" s="233">
        <f t="shared" ref="L185:U185" si="73">SUM(L171:L184)</f>
        <v>13</v>
      </c>
      <c r="M185" s="233">
        <f t="shared" si="73"/>
        <v>7</v>
      </c>
      <c r="N185" s="237">
        <f t="shared" si="73"/>
        <v>20</v>
      </c>
      <c r="O185" s="233">
        <f t="shared" si="73"/>
        <v>29</v>
      </c>
      <c r="P185" s="233">
        <f t="shared" si="73"/>
        <v>8</v>
      </c>
      <c r="Q185" s="233">
        <f t="shared" si="73"/>
        <v>37</v>
      </c>
      <c r="R185" s="249">
        <f t="shared" si="73"/>
        <v>3</v>
      </c>
      <c r="S185" s="233">
        <f t="shared" si="73"/>
        <v>0</v>
      </c>
      <c r="T185" s="237">
        <f t="shared" si="73"/>
        <v>3</v>
      </c>
      <c r="U185" s="233">
        <f t="shared" si="73"/>
        <v>0</v>
      </c>
      <c r="V185" s="233">
        <f>SUM(V171:V184)</f>
        <v>0</v>
      </c>
      <c r="W185" s="237">
        <f t="shared" ref="W185:Z185" si="74">SUM(W171:W184)</f>
        <v>0</v>
      </c>
      <c r="X185" s="233">
        <f t="shared" si="74"/>
        <v>15</v>
      </c>
      <c r="Y185" s="233">
        <f t="shared" si="74"/>
        <v>5</v>
      </c>
      <c r="Z185" s="237">
        <f t="shared" si="74"/>
        <v>20</v>
      </c>
      <c r="AA185" s="249">
        <f>SUM(AA171:AA184)</f>
        <v>568</v>
      </c>
      <c r="AB185" s="250">
        <f>SUM(AB171:AB184)</f>
        <v>241</v>
      </c>
      <c r="AC185" s="257">
        <f>SUM(AC171:AC184)</f>
        <v>809</v>
      </c>
    </row>
    <row r="186" spans="1:29" ht="13.5" thickBot="1" x14ac:dyDescent="0.25">
      <c r="A186" s="256"/>
      <c r="B186" s="242"/>
      <c r="C186" s="263"/>
      <c r="D186" s="256"/>
      <c r="F186" s="256"/>
      <c r="G186" s="256"/>
      <c r="H186" s="256" t="str">
        <f>IF(F186+G186=0," ",F186+G186)</f>
        <v xml:space="preserve"> </v>
      </c>
      <c r="I186" s="263"/>
      <c r="J186" s="256"/>
      <c r="K186" s="245" t="str">
        <f>IF(I186+J186=0," ",I186+J186)</f>
        <v xml:space="preserve"> </v>
      </c>
      <c r="L186" s="263"/>
      <c r="M186" s="256"/>
      <c r="N186" s="256" t="str">
        <f>IF(L186+M186=0," ",L186+M186)</f>
        <v xml:space="preserve"> </v>
      </c>
      <c r="O186" s="263"/>
      <c r="P186" s="256"/>
      <c r="Q186" s="256" t="str">
        <f>IF(O186+P186=0," ",O186+P186)</f>
        <v xml:space="preserve"> </v>
      </c>
      <c r="R186" s="263"/>
      <c r="S186" s="256"/>
      <c r="T186" s="245"/>
      <c r="U186" s="256"/>
      <c r="V186" s="256"/>
      <c r="W186" s="256" t="str">
        <f>IF(U186+V186=0," ",U186+V186)</f>
        <v xml:space="preserve"> </v>
      </c>
      <c r="X186" s="263"/>
      <c r="Y186" s="256"/>
      <c r="Z186" s="245" t="str">
        <f>IF(X186+Y186=0," ",X186+Y186)</f>
        <v xml:space="preserve"> </v>
      </c>
      <c r="AA186" s="263"/>
      <c r="AB186" s="276"/>
      <c r="AC186" s="277"/>
    </row>
    <row r="187" spans="1:29" ht="13.5" thickBot="1" x14ac:dyDescent="0.25">
      <c r="A187" s="233" t="s">
        <v>127</v>
      </c>
      <c r="B187" s="234">
        <v>2865</v>
      </c>
      <c r="C187" s="273">
        <v>8</v>
      </c>
      <c r="D187" s="259">
        <v>0</v>
      </c>
      <c r="E187" s="237">
        <v>8</v>
      </c>
      <c r="F187" s="259">
        <v>2</v>
      </c>
      <c r="G187" s="259">
        <v>0</v>
      </c>
      <c r="H187" s="237">
        <v>2</v>
      </c>
      <c r="I187" s="273">
        <v>0</v>
      </c>
      <c r="J187" s="259">
        <v>0</v>
      </c>
      <c r="K187" s="237">
        <v>0</v>
      </c>
      <c r="L187" s="249">
        <v>0</v>
      </c>
      <c r="M187" s="233">
        <v>0</v>
      </c>
      <c r="N187" s="237">
        <v>0</v>
      </c>
      <c r="O187" s="273">
        <v>0</v>
      </c>
      <c r="P187" s="259">
        <v>0</v>
      </c>
      <c r="Q187" s="237">
        <v>0</v>
      </c>
      <c r="R187" s="249">
        <v>0</v>
      </c>
      <c r="S187" s="233">
        <v>0</v>
      </c>
      <c r="T187" s="237">
        <v>0</v>
      </c>
      <c r="U187" s="259">
        <v>0</v>
      </c>
      <c r="V187" s="259">
        <v>0</v>
      </c>
      <c r="W187" s="237">
        <v>0</v>
      </c>
      <c r="X187" s="273">
        <v>1</v>
      </c>
      <c r="Y187" s="259">
        <v>0</v>
      </c>
      <c r="Z187" s="237">
        <v>1</v>
      </c>
      <c r="AA187" s="249">
        <f>C187+F187+I187+L187+O187+R187+U187+X187</f>
        <v>11</v>
      </c>
      <c r="AB187" s="233">
        <f>D187+G187+J187+M187+P187+S187+V187+Y187</f>
        <v>0</v>
      </c>
      <c r="AC187" s="237">
        <f t="shared" ref="AC187" si="75">SUM(AA187:AB187)</f>
        <v>11</v>
      </c>
    </row>
    <row r="188" spans="1:29" ht="13.5" thickBot="1" x14ac:dyDescent="0.25">
      <c r="Q188" s="256"/>
      <c r="R188" s="241"/>
      <c r="T188" s="275"/>
      <c r="AA188" s="241"/>
      <c r="AB188" s="267"/>
    </row>
    <row r="189" spans="1:29" s="272" customFormat="1" ht="13.5" thickBot="1" x14ac:dyDescent="0.25">
      <c r="A189" s="249" t="s">
        <v>128</v>
      </c>
      <c r="B189" s="234">
        <v>2870</v>
      </c>
      <c r="C189" s="249">
        <v>12</v>
      </c>
      <c r="D189" s="233">
        <v>9</v>
      </c>
      <c r="E189" s="237">
        <v>21</v>
      </c>
      <c r="F189" s="233">
        <v>1</v>
      </c>
      <c r="G189" s="233">
        <v>1</v>
      </c>
      <c r="H189" s="237">
        <v>2</v>
      </c>
      <c r="I189" s="249">
        <v>0</v>
      </c>
      <c r="J189" s="233">
        <v>0</v>
      </c>
      <c r="K189" s="237">
        <v>0</v>
      </c>
      <c r="L189" s="249">
        <v>0</v>
      </c>
      <c r="M189" s="233">
        <v>0</v>
      </c>
      <c r="N189" s="237">
        <v>0</v>
      </c>
      <c r="O189" s="249">
        <v>0</v>
      </c>
      <c r="P189" s="233">
        <v>0</v>
      </c>
      <c r="Q189" s="237">
        <v>0</v>
      </c>
      <c r="R189" s="249">
        <v>0</v>
      </c>
      <c r="S189" s="233">
        <v>0</v>
      </c>
      <c r="T189" s="237">
        <v>0</v>
      </c>
      <c r="U189" s="233">
        <v>0</v>
      </c>
      <c r="V189" s="233">
        <v>0</v>
      </c>
      <c r="W189" s="237">
        <v>0</v>
      </c>
      <c r="X189" s="249">
        <v>0</v>
      </c>
      <c r="Y189" s="233">
        <v>1</v>
      </c>
      <c r="Z189" s="237">
        <v>1</v>
      </c>
      <c r="AA189" s="249">
        <f>C189+F189+I189+L189+O189+R189+U189+X189</f>
        <v>13</v>
      </c>
      <c r="AB189" s="233">
        <f>D189+G189+J189+M189+P189+S189+V189+Y189</f>
        <v>11</v>
      </c>
      <c r="AC189" s="237">
        <f t="shared" ref="AC189" si="76">SUM(AA189:AB189)</f>
        <v>24</v>
      </c>
    </row>
    <row r="190" spans="1:29" ht="13.5" thickBot="1" x14ac:dyDescent="0.25">
      <c r="Q190" s="256"/>
      <c r="R190" s="241"/>
      <c r="T190" s="275"/>
      <c r="AA190" s="241"/>
      <c r="AB190" s="267"/>
    </row>
    <row r="191" spans="1:29" ht="13.5" thickBot="1" x14ac:dyDescent="0.25">
      <c r="A191" s="249" t="s">
        <v>129</v>
      </c>
      <c r="B191" s="234">
        <v>3700</v>
      </c>
      <c r="C191" s="273">
        <v>4</v>
      </c>
      <c r="D191" s="259">
        <v>11</v>
      </c>
      <c r="E191" s="237">
        <v>15</v>
      </c>
      <c r="F191" s="259">
        <v>0</v>
      </c>
      <c r="G191" s="259">
        <v>2</v>
      </c>
      <c r="H191" s="237">
        <v>2</v>
      </c>
      <c r="I191" s="273">
        <v>0</v>
      </c>
      <c r="J191" s="259">
        <v>0</v>
      </c>
      <c r="K191" s="237">
        <v>0</v>
      </c>
      <c r="L191" s="249">
        <v>1</v>
      </c>
      <c r="M191" s="233">
        <v>1</v>
      </c>
      <c r="N191" s="237">
        <v>2</v>
      </c>
      <c r="O191" s="273">
        <v>1</v>
      </c>
      <c r="P191" s="259">
        <v>0</v>
      </c>
      <c r="Q191" s="237">
        <v>1</v>
      </c>
      <c r="R191" s="249">
        <v>0</v>
      </c>
      <c r="S191" s="233">
        <v>0</v>
      </c>
      <c r="T191" s="237">
        <v>0</v>
      </c>
      <c r="U191" s="259">
        <v>1</v>
      </c>
      <c r="V191" s="259">
        <v>1</v>
      </c>
      <c r="W191" s="237">
        <v>2</v>
      </c>
      <c r="X191" s="273">
        <v>1</v>
      </c>
      <c r="Y191" s="259">
        <v>2</v>
      </c>
      <c r="Z191" s="237">
        <v>3</v>
      </c>
      <c r="AA191" s="249">
        <f>C191+F191+I191+L191+O191+R191+U191+X191</f>
        <v>8</v>
      </c>
      <c r="AB191" s="233">
        <f>D191+G191+J191+M191+P191+S191+V191+Y191</f>
        <v>17</v>
      </c>
      <c r="AC191" s="237">
        <f t="shared" ref="AC191" si="77">SUM(AA191:AB191)</f>
        <v>25</v>
      </c>
    </row>
    <row r="192" spans="1:29" x14ac:dyDescent="0.2">
      <c r="Q192" s="256"/>
      <c r="R192" s="241"/>
      <c r="T192" s="275"/>
      <c r="AA192" s="241"/>
      <c r="AB192" s="267"/>
    </row>
    <row r="193" spans="1:29" hidden="1" x14ac:dyDescent="0.2">
      <c r="A193" s="246" t="s">
        <v>130</v>
      </c>
      <c r="B193" s="252">
        <v>1005</v>
      </c>
      <c r="C193" s="243"/>
      <c r="D193" s="244"/>
      <c r="F193" s="253"/>
      <c r="G193" s="253"/>
      <c r="H193" s="245"/>
      <c r="I193" s="243"/>
      <c r="J193" s="244"/>
      <c r="N193" s="245"/>
      <c r="O193" s="243"/>
      <c r="P193" s="244"/>
      <c r="R193" s="241"/>
      <c r="T193" s="245"/>
      <c r="U193" s="253"/>
      <c r="V193" s="253"/>
      <c r="W193" s="245"/>
      <c r="X193" s="243"/>
      <c r="Y193" s="244"/>
      <c r="AA193" s="241">
        <f t="shared" ref="AA193:AB200" si="78">C193+F193+I193+L193+O193+R193+U193+X193</f>
        <v>0</v>
      </c>
      <c r="AB193" s="246">
        <f t="shared" si="78"/>
        <v>0</v>
      </c>
      <c r="AC193" s="245">
        <f t="shared" ref="AC193:AC200" si="79">SUM(AA193:AB193)</f>
        <v>0</v>
      </c>
    </row>
    <row r="194" spans="1:29" x14ac:dyDescent="0.2">
      <c r="A194" s="246" t="s">
        <v>131</v>
      </c>
      <c r="B194" s="252">
        <v>1010</v>
      </c>
      <c r="C194" s="243">
        <v>3</v>
      </c>
      <c r="D194" s="244">
        <v>5</v>
      </c>
      <c r="E194" s="245">
        <v>8</v>
      </c>
      <c r="F194" s="253">
        <v>3</v>
      </c>
      <c r="G194" s="253">
        <v>0</v>
      </c>
      <c r="H194" s="245">
        <v>3</v>
      </c>
      <c r="I194" s="243">
        <v>0</v>
      </c>
      <c r="J194" s="244">
        <v>0</v>
      </c>
      <c r="K194" s="245">
        <v>0</v>
      </c>
      <c r="L194" s="241">
        <v>1</v>
      </c>
      <c r="M194" s="251">
        <v>0</v>
      </c>
      <c r="N194" s="245">
        <v>1</v>
      </c>
      <c r="O194" s="243">
        <v>0</v>
      </c>
      <c r="P194" s="244">
        <v>0</v>
      </c>
      <c r="Q194" s="245">
        <v>0</v>
      </c>
      <c r="R194" s="241">
        <v>0</v>
      </c>
      <c r="S194" s="246">
        <v>0</v>
      </c>
      <c r="T194" s="245">
        <v>0</v>
      </c>
      <c r="U194" s="253">
        <v>0</v>
      </c>
      <c r="V194" s="253">
        <v>0</v>
      </c>
      <c r="W194" s="245">
        <v>0</v>
      </c>
      <c r="X194" s="243">
        <v>0</v>
      </c>
      <c r="Y194" s="244">
        <v>1</v>
      </c>
      <c r="Z194" s="245">
        <v>1</v>
      </c>
      <c r="AA194" s="241">
        <f t="shared" si="78"/>
        <v>7</v>
      </c>
      <c r="AB194" s="246">
        <f t="shared" si="78"/>
        <v>6</v>
      </c>
      <c r="AC194" s="245">
        <f t="shared" si="79"/>
        <v>13</v>
      </c>
    </row>
    <row r="195" spans="1:29" x14ac:dyDescent="0.2">
      <c r="A195" s="246" t="s">
        <v>132</v>
      </c>
      <c r="B195" s="252">
        <v>1015</v>
      </c>
      <c r="C195" s="243">
        <v>79</v>
      </c>
      <c r="D195" s="244">
        <v>54</v>
      </c>
      <c r="E195" s="245">
        <v>133</v>
      </c>
      <c r="F195" s="253">
        <v>13</v>
      </c>
      <c r="G195" s="253">
        <v>2</v>
      </c>
      <c r="H195" s="245">
        <v>15</v>
      </c>
      <c r="I195" s="243">
        <v>3</v>
      </c>
      <c r="J195" s="244">
        <v>0</v>
      </c>
      <c r="K195" s="245">
        <v>3</v>
      </c>
      <c r="L195" s="241">
        <v>9</v>
      </c>
      <c r="M195" s="251">
        <v>6</v>
      </c>
      <c r="N195" s="245">
        <v>15</v>
      </c>
      <c r="O195" s="243">
        <v>2</v>
      </c>
      <c r="P195" s="244">
        <v>5</v>
      </c>
      <c r="Q195" s="245">
        <v>7</v>
      </c>
      <c r="R195" s="241">
        <v>0</v>
      </c>
      <c r="S195" s="246">
        <v>0</v>
      </c>
      <c r="T195" s="245">
        <v>0</v>
      </c>
      <c r="U195" s="253">
        <v>2</v>
      </c>
      <c r="V195" s="253">
        <v>1</v>
      </c>
      <c r="W195" s="245">
        <v>3</v>
      </c>
      <c r="X195" s="243">
        <v>1</v>
      </c>
      <c r="Y195" s="244">
        <v>4</v>
      </c>
      <c r="Z195" s="245">
        <v>5</v>
      </c>
      <c r="AA195" s="241">
        <f t="shared" si="78"/>
        <v>109</v>
      </c>
      <c r="AB195" s="246">
        <f t="shared" si="78"/>
        <v>72</v>
      </c>
      <c r="AC195" s="245">
        <f t="shared" si="79"/>
        <v>181</v>
      </c>
    </row>
    <row r="196" spans="1:29" x14ac:dyDescent="0.2">
      <c r="A196" s="246" t="s">
        <v>133</v>
      </c>
      <c r="B196" s="252">
        <v>1025</v>
      </c>
      <c r="C196" s="243">
        <v>10</v>
      </c>
      <c r="D196" s="244">
        <v>3</v>
      </c>
      <c r="E196" s="245">
        <v>13</v>
      </c>
      <c r="F196" s="253">
        <v>3</v>
      </c>
      <c r="G196" s="253">
        <v>0</v>
      </c>
      <c r="H196" s="245">
        <v>3</v>
      </c>
      <c r="I196" s="243">
        <v>0</v>
      </c>
      <c r="J196" s="244">
        <v>0</v>
      </c>
      <c r="K196" s="245">
        <v>0</v>
      </c>
      <c r="L196" s="241">
        <v>0</v>
      </c>
      <c r="M196" s="251">
        <v>1</v>
      </c>
      <c r="N196" s="245">
        <v>1</v>
      </c>
      <c r="O196" s="243">
        <v>1</v>
      </c>
      <c r="P196" s="244">
        <v>0</v>
      </c>
      <c r="Q196" s="245">
        <v>1</v>
      </c>
      <c r="R196" s="241">
        <v>0</v>
      </c>
      <c r="S196" s="246">
        <v>0</v>
      </c>
      <c r="T196" s="245">
        <v>0</v>
      </c>
      <c r="U196" s="253">
        <v>0</v>
      </c>
      <c r="V196" s="253">
        <v>0</v>
      </c>
      <c r="W196" s="245">
        <v>0</v>
      </c>
      <c r="X196" s="243">
        <v>0</v>
      </c>
      <c r="Y196" s="244">
        <v>0</v>
      </c>
      <c r="Z196" s="245">
        <v>0</v>
      </c>
      <c r="AA196" s="241">
        <f t="shared" si="78"/>
        <v>14</v>
      </c>
      <c r="AB196" s="246">
        <f t="shared" si="78"/>
        <v>4</v>
      </c>
      <c r="AC196" s="245">
        <f t="shared" si="79"/>
        <v>18</v>
      </c>
    </row>
    <row r="197" spans="1:29" x14ac:dyDescent="0.2">
      <c r="A197" s="246" t="s">
        <v>134</v>
      </c>
      <c r="B197" s="252">
        <v>1030</v>
      </c>
      <c r="C197" s="243">
        <v>3</v>
      </c>
      <c r="D197" s="244">
        <v>2</v>
      </c>
      <c r="E197" s="245">
        <v>5</v>
      </c>
      <c r="F197" s="253">
        <v>0</v>
      </c>
      <c r="G197" s="253">
        <v>0</v>
      </c>
      <c r="H197" s="245">
        <v>0</v>
      </c>
      <c r="I197" s="243">
        <v>0</v>
      </c>
      <c r="J197" s="244">
        <v>0</v>
      </c>
      <c r="K197" s="245">
        <v>0</v>
      </c>
      <c r="L197" s="241">
        <v>0</v>
      </c>
      <c r="M197" s="251">
        <v>0</v>
      </c>
      <c r="N197" s="245">
        <v>0</v>
      </c>
      <c r="O197" s="243">
        <v>1</v>
      </c>
      <c r="P197" s="244">
        <v>0</v>
      </c>
      <c r="Q197" s="245">
        <v>1</v>
      </c>
      <c r="R197" s="241">
        <v>0</v>
      </c>
      <c r="S197" s="246">
        <v>0</v>
      </c>
      <c r="T197" s="245">
        <v>0</v>
      </c>
      <c r="U197" s="253">
        <v>0</v>
      </c>
      <c r="V197" s="253">
        <v>0</v>
      </c>
      <c r="W197" s="245">
        <v>0</v>
      </c>
      <c r="X197" s="243">
        <v>0</v>
      </c>
      <c r="Y197" s="244">
        <v>0</v>
      </c>
      <c r="Z197" s="245">
        <v>0</v>
      </c>
      <c r="AA197" s="241">
        <f t="shared" si="78"/>
        <v>4</v>
      </c>
      <c r="AB197" s="246">
        <f t="shared" si="78"/>
        <v>2</v>
      </c>
      <c r="AC197" s="245">
        <f t="shared" si="79"/>
        <v>6</v>
      </c>
    </row>
    <row r="198" spans="1:29" x14ac:dyDescent="0.2">
      <c r="A198" s="246" t="s">
        <v>135</v>
      </c>
      <c r="B198" s="252">
        <v>1035</v>
      </c>
      <c r="C198" s="243">
        <v>3</v>
      </c>
      <c r="D198" s="244">
        <v>1</v>
      </c>
      <c r="E198" s="245">
        <v>4</v>
      </c>
      <c r="F198" s="253">
        <v>0</v>
      </c>
      <c r="G198" s="253">
        <v>1</v>
      </c>
      <c r="H198" s="245">
        <v>1</v>
      </c>
      <c r="I198" s="243">
        <v>0</v>
      </c>
      <c r="J198" s="244">
        <v>1</v>
      </c>
      <c r="K198" s="245">
        <v>1</v>
      </c>
      <c r="L198" s="241">
        <v>0</v>
      </c>
      <c r="M198" s="251">
        <v>0</v>
      </c>
      <c r="N198" s="245">
        <v>0</v>
      </c>
      <c r="O198" s="243">
        <v>0</v>
      </c>
      <c r="P198" s="244">
        <v>0</v>
      </c>
      <c r="Q198" s="245">
        <v>0</v>
      </c>
      <c r="R198" s="241">
        <v>0</v>
      </c>
      <c r="S198" s="246">
        <v>0</v>
      </c>
      <c r="T198" s="245">
        <v>0</v>
      </c>
      <c r="U198" s="244">
        <v>0</v>
      </c>
      <c r="V198" s="253">
        <v>0</v>
      </c>
      <c r="W198" s="245">
        <v>0</v>
      </c>
      <c r="X198" s="243">
        <v>0</v>
      </c>
      <c r="Y198" s="244">
        <v>0</v>
      </c>
      <c r="Z198" s="245">
        <v>0</v>
      </c>
      <c r="AA198" s="241">
        <f t="shared" si="78"/>
        <v>3</v>
      </c>
      <c r="AB198" s="246">
        <f t="shared" si="78"/>
        <v>3</v>
      </c>
      <c r="AC198" s="245">
        <f t="shared" si="79"/>
        <v>6</v>
      </c>
    </row>
    <row r="199" spans="1:29" x14ac:dyDescent="0.2">
      <c r="A199" s="246" t="s">
        <v>136</v>
      </c>
      <c r="B199" s="252">
        <v>1040</v>
      </c>
      <c r="C199" s="243">
        <v>8</v>
      </c>
      <c r="D199" s="244">
        <v>10</v>
      </c>
      <c r="E199" s="245">
        <v>18</v>
      </c>
      <c r="F199" s="253">
        <v>1</v>
      </c>
      <c r="G199" s="253">
        <v>1</v>
      </c>
      <c r="H199" s="245">
        <v>2</v>
      </c>
      <c r="I199" s="243">
        <v>0</v>
      </c>
      <c r="J199" s="244">
        <v>0</v>
      </c>
      <c r="K199" s="245">
        <v>0</v>
      </c>
      <c r="L199" s="241">
        <v>0</v>
      </c>
      <c r="M199" s="251">
        <v>1</v>
      </c>
      <c r="N199" s="245">
        <v>1</v>
      </c>
      <c r="O199" s="243">
        <v>1</v>
      </c>
      <c r="P199" s="244">
        <v>0</v>
      </c>
      <c r="Q199" s="245">
        <v>1</v>
      </c>
      <c r="R199" s="241">
        <v>0</v>
      </c>
      <c r="S199" s="246">
        <v>0</v>
      </c>
      <c r="T199" s="245">
        <v>0</v>
      </c>
      <c r="U199" s="253">
        <v>0</v>
      </c>
      <c r="V199" s="253">
        <v>0</v>
      </c>
      <c r="W199" s="245">
        <v>0</v>
      </c>
      <c r="X199" s="243">
        <v>2</v>
      </c>
      <c r="Y199" s="244">
        <v>0</v>
      </c>
      <c r="Z199" s="245">
        <v>2</v>
      </c>
      <c r="AA199" s="241">
        <f t="shared" si="78"/>
        <v>12</v>
      </c>
      <c r="AB199" s="246">
        <f t="shared" si="78"/>
        <v>12</v>
      </c>
      <c r="AC199" s="245">
        <f t="shared" si="79"/>
        <v>24</v>
      </c>
    </row>
    <row r="200" spans="1:29" ht="13.5" thickBot="1" x14ac:dyDescent="0.25">
      <c r="A200" s="246" t="s">
        <v>137</v>
      </c>
      <c r="B200" s="252">
        <v>1045</v>
      </c>
      <c r="C200" s="243">
        <v>0</v>
      </c>
      <c r="D200" s="244">
        <v>1</v>
      </c>
      <c r="E200" s="245">
        <v>1</v>
      </c>
      <c r="F200" s="253">
        <v>0</v>
      </c>
      <c r="G200" s="253">
        <v>0</v>
      </c>
      <c r="H200" s="245">
        <v>0</v>
      </c>
      <c r="I200" s="243">
        <v>0</v>
      </c>
      <c r="J200" s="244">
        <v>0</v>
      </c>
      <c r="K200" s="245">
        <v>0</v>
      </c>
      <c r="L200" s="241">
        <v>0</v>
      </c>
      <c r="M200" s="251">
        <v>0</v>
      </c>
      <c r="N200" s="245">
        <v>0</v>
      </c>
      <c r="O200" s="243">
        <v>0</v>
      </c>
      <c r="P200" s="244">
        <v>0</v>
      </c>
      <c r="Q200" s="245">
        <v>0</v>
      </c>
      <c r="R200" s="263">
        <v>0</v>
      </c>
      <c r="S200" s="256">
        <v>0</v>
      </c>
      <c r="T200" s="245">
        <v>0</v>
      </c>
      <c r="U200" s="253">
        <v>0</v>
      </c>
      <c r="V200" s="253">
        <v>0</v>
      </c>
      <c r="W200" s="245">
        <v>0</v>
      </c>
      <c r="X200" s="243">
        <v>0</v>
      </c>
      <c r="Y200" s="244">
        <v>0</v>
      </c>
      <c r="Z200" s="245">
        <v>0</v>
      </c>
      <c r="AA200" s="241">
        <f t="shared" si="78"/>
        <v>0</v>
      </c>
      <c r="AB200" s="246">
        <f t="shared" si="78"/>
        <v>1</v>
      </c>
      <c r="AC200" s="245">
        <f t="shared" si="79"/>
        <v>1</v>
      </c>
    </row>
    <row r="201" spans="1:29" ht="13.5" thickBot="1" x14ac:dyDescent="0.25">
      <c r="A201" s="249" t="s">
        <v>138</v>
      </c>
      <c r="B201" s="258"/>
      <c r="C201" s="249">
        <f>SUM(C193:C200)</f>
        <v>106</v>
      </c>
      <c r="D201" s="233">
        <f t="shared" ref="D201:Z201" si="80">SUM(D193:D200)</f>
        <v>76</v>
      </c>
      <c r="E201" s="237">
        <f t="shared" si="57"/>
        <v>182</v>
      </c>
      <c r="F201" s="249">
        <f t="shared" si="80"/>
        <v>20</v>
      </c>
      <c r="G201" s="233">
        <f>SUM(G193:G200)</f>
        <v>4</v>
      </c>
      <c r="H201" s="237">
        <f t="shared" si="80"/>
        <v>24</v>
      </c>
      <c r="I201" s="249">
        <f t="shared" si="80"/>
        <v>3</v>
      </c>
      <c r="J201" s="233">
        <f t="shared" si="80"/>
        <v>1</v>
      </c>
      <c r="K201" s="237">
        <f t="shared" si="80"/>
        <v>4</v>
      </c>
      <c r="L201" s="249">
        <f t="shared" si="80"/>
        <v>10</v>
      </c>
      <c r="M201" s="233">
        <f t="shared" si="80"/>
        <v>8</v>
      </c>
      <c r="N201" s="237">
        <f>SUM(N193:N200)</f>
        <v>18</v>
      </c>
      <c r="O201" s="249">
        <f t="shared" si="80"/>
        <v>5</v>
      </c>
      <c r="P201" s="233">
        <f t="shared" si="80"/>
        <v>5</v>
      </c>
      <c r="Q201" s="233">
        <f t="shared" si="80"/>
        <v>10</v>
      </c>
      <c r="R201" s="249">
        <f t="shared" si="80"/>
        <v>0</v>
      </c>
      <c r="S201" s="233">
        <f t="shared" si="80"/>
        <v>0</v>
      </c>
      <c r="T201" s="237">
        <f t="shared" si="80"/>
        <v>0</v>
      </c>
      <c r="U201" s="233">
        <f t="shared" si="80"/>
        <v>2</v>
      </c>
      <c r="V201" s="233">
        <f t="shared" si="80"/>
        <v>1</v>
      </c>
      <c r="W201" s="237">
        <f t="shared" si="80"/>
        <v>3</v>
      </c>
      <c r="X201" s="249">
        <f t="shared" si="80"/>
        <v>3</v>
      </c>
      <c r="Y201" s="233">
        <f t="shared" si="80"/>
        <v>5</v>
      </c>
      <c r="Z201" s="237">
        <f t="shared" si="80"/>
        <v>8</v>
      </c>
      <c r="AA201" s="249">
        <f>SUM(AA193:AA200)</f>
        <v>149</v>
      </c>
      <c r="AB201" s="250">
        <f>SUM(AB193:AB200)</f>
        <v>100</v>
      </c>
      <c r="AC201" s="257">
        <f>SUM(AC193:AC200)</f>
        <v>249</v>
      </c>
    </row>
    <row r="202" spans="1:29" ht="13.5" thickBot="1" x14ac:dyDescent="0.25">
      <c r="A202" s="256"/>
      <c r="B202" s="242"/>
      <c r="C202" s="263"/>
      <c r="D202" s="256"/>
      <c r="F202" s="256"/>
      <c r="G202" s="256"/>
      <c r="H202" s="256"/>
      <c r="I202" s="263"/>
      <c r="J202" s="256"/>
      <c r="L202" s="263"/>
      <c r="M202" s="256"/>
      <c r="N202" s="256"/>
      <c r="O202" s="263"/>
      <c r="P202" s="256"/>
      <c r="Q202" s="256"/>
      <c r="R202" s="263"/>
      <c r="S202" s="256"/>
      <c r="T202" s="245"/>
      <c r="U202" s="256"/>
      <c r="V202" s="256"/>
      <c r="W202" s="256"/>
      <c r="X202" s="263"/>
      <c r="Y202" s="256"/>
      <c r="AA202" s="263"/>
      <c r="AB202" s="276"/>
      <c r="AC202" s="277"/>
    </row>
    <row r="203" spans="1:29" ht="13.5" hidden="1" thickBot="1" x14ac:dyDescent="0.25">
      <c r="A203" s="233" t="s">
        <v>236</v>
      </c>
      <c r="B203" s="278" t="s">
        <v>237</v>
      </c>
      <c r="C203" s="249"/>
      <c r="D203" s="233"/>
      <c r="E203" s="237"/>
      <c r="F203" s="233"/>
      <c r="G203" s="233"/>
      <c r="H203" s="233"/>
      <c r="I203" s="249"/>
      <c r="J203" s="233"/>
      <c r="K203" s="233"/>
      <c r="L203" s="249"/>
      <c r="M203" s="233"/>
      <c r="N203" s="233"/>
      <c r="O203" s="249"/>
      <c r="P203" s="233"/>
      <c r="Q203" s="233"/>
      <c r="R203" s="249"/>
      <c r="S203" s="233"/>
      <c r="T203" s="237"/>
      <c r="U203" s="233"/>
      <c r="V203" s="233"/>
      <c r="W203" s="233"/>
      <c r="X203" s="249"/>
      <c r="Y203" s="233"/>
      <c r="Z203" s="233"/>
      <c r="AA203" s="249">
        <f>C203+F203+I203+L203+O203+R203+U203+X203</f>
        <v>0</v>
      </c>
      <c r="AB203" s="250">
        <f>D203+G203+J203+M203+P203+S203+V203+Y203</f>
        <v>0</v>
      </c>
      <c r="AC203" s="237">
        <f t="shared" ref="AC203" si="81">SUM(AA203:AB203)</f>
        <v>0</v>
      </c>
    </row>
    <row r="204" spans="1:29" ht="13.5" hidden="1" thickBot="1" x14ac:dyDescent="0.25">
      <c r="K204" s="245" t="str">
        <f>IF(I204+J204=0," ",I204+J204)</f>
        <v xml:space="preserve"> </v>
      </c>
      <c r="N204" s="274" t="str">
        <f>IF(L204+M204=0," ",L204+M204)</f>
        <v xml:space="preserve"> </v>
      </c>
      <c r="Q204" s="256" t="str">
        <f>IF(O204+P204=0," ",O204+P204)</f>
        <v xml:space="preserve"> </v>
      </c>
      <c r="R204" s="241"/>
      <c r="T204" s="275"/>
      <c r="W204" s="274" t="str">
        <f>IF(U204+V204=0," ",U204+V204)</f>
        <v xml:space="preserve"> </v>
      </c>
      <c r="Z204" s="245" t="str">
        <f>IF(X204+Y204=0," ",X204+Y204)</f>
        <v xml:space="preserve"> </v>
      </c>
      <c r="AA204" s="241"/>
      <c r="AB204" s="267"/>
    </row>
    <row r="205" spans="1:29" ht="13.5" thickBot="1" x14ac:dyDescent="0.25">
      <c r="A205" s="279" t="s">
        <v>139</v>
      </c>
      <c r="B205" s="280"/>
      <c r="C205" s="281">
        <f t="shared" ref="C205:AC205" si="82">C24+C35+C37+C46+C53+C62+C67+C74+C78+C80+C87+C110+C150+C155+C160+C165+C169+C185+C187+C189+C191+C201+C203</f>
        <v>2470</v>
      </c>
      <c r="D205" s="282">
        <f>D24+D35+D37+D46+D53+D62+D67+D74+D78+D80+D87+D110+D150+D155+D160+D165+D169+D185+D187+D189+D191+D201+D203</f>
        <v>1559</v>
      </c>
      <c r="E205" s="283">
        <f t="shared" si="57"/>
        <v>4029</v>
      </c>
      <c r="F205" s="281">
        <f t="shared" si="82"/>
        <v>400</v>
      </c>
      <c r="G205" s="282">
        <f>G24+G35+G37+G46+G53+G62+G67+G74+G78+G80+G87+G110+G150+G155+G160+G165+G169+G185+G187+G189+G191+G201+G203</f>
        <v>171</v>
      </c>
      <c r="H205" s="283">
        <f t="shared" si="82"/>
        <v>571</v>
      </c>
      <c r="I205" s="282">
        <f t="shared" si="82"/>
        <v>51</v>
      </c>
      <c r="J205" s="282">
        <f t="shared" si="82"/>
        <v>29</v>
      </c>
      <c r="K205" s="282">
        <f t="shared" si="82"/>
        <v>80</v>
      </c>
      <c r="L205" s="281">
        <f t="shared" si="82"/>
        <v>158</v>
      </c>
      <c r="M205" s="282">
        <f t="shared" si="82"/>
        <v>102</v>
      </c>
      <c r="N205" s="283">
        <f t="shared" si="82"/>
        <v>260</v>
      </c>
      <c r="O205" s="282">
        <f t="shared" si="82"/>
        <v>142</v>
      </c>
      <c r="P205" s="282">
        <f t="shared" si="82"/>
        <v>91</v>
      </c>
      <c r="Q205" s="282">
        <f t="shared" si="82"/>
        <v>233</v>
      </c>
      <c r="R205" s="281">
        <f t="shared" si="82"/>
        <v>8</v>
      </c>
      <c r="S205" s="282">
        <f t="shared" si="82"/>
        <v>0</v>
      </c>
      <c r="T205" s="282">
        <f t="shared" si="82"/>
        <v>8</v>
      </c>
      <c r="U205" s="281">
        <f t="shared" si="82"/>
        <v>35</v>
      </c>
      <c r="V205" s="282">
        <f t="shared" si="82"/>
        <v>21</v>
      </c>
      <c r="W205" s="283">
        <f t="shared" si="82"/>
        <v>56</v>
      </c>
      <c r="X205" s="281">
        <f t="shared" si="82"/>
        <v>115</v>
      </c>
      <c r="Y205" s="282">
        <f t="shared" si="82"/>
        <v>70</v>
      </c>
      <c r="Z205" s="283">
        <f t="shared" si="82"/>
        <v>185</v>
      </c>
      <c r="AA205" s="281">
        <f t="shared" si="82"/>
        <v>3379</v>
      </c>
      <c r="AB205" s="282">
        <f t="shared" si="82"/>
        <v>2043</v>
      </c>
      <c r="AC205" s="283">
        <f t="shared" si="82"/>
        <v>5422</v>
      </c>
    </row>
    <row r="206" spans="1:29" ht="13.5" thickBot="1" x14ac:dyDescent="0.25">
      <c r="A206" s="227"/>
      <c r="B206" s="227"/>
      <c r="C206" s="227"/>
      <c r="D206" s="227"/>
      <c r="E206" s="272"/>
      <c r="F206" s="227"/>
      <c r="G206" s="227"/>
      <c r="H206" s="272"/>
      <c r="I206" s="227"/>
      <c r="J206" s="227"/>
      <c r="K206" s="272"/>
      <c r="L206" s="227"/>
      <c r="M206" s="227"/>
      <c r="N206" s="272"/>
      <c r="O206" s="227"/>
      <c r="P206" s="227"/>
      <c r="Q206" s="272"/>
      <c r="R206" s="227"/>
      <c r="S206" s="227"/>
      <c r="T206" s="227"/>
      <c r="U206" s="227"/>
      <c r="V206" s="227"/>
      <c r="W206" s="272"/>
      <c r="X206" s="227"/>
      <c r="Y206" s="227"/>
      <c r="Z206" s="272"/>
      <c r="AA206" s="227"/>
      <c r="AB206" s="227"/>
      <c r="AC206" s="227"/>
    </row>
    <row r="207" spans="1:29" ht="13.5" thickBot="1" x14ac:dyDescent="0.25">
      <c r="A207" s="284" t="s">
        <v>140</v>
      </c>
      <c r="B207" s="285"/>
      <c r="C207" s="292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4"/>
      <c r="AC207" s="368"/>
    </row>
    <row r="208" spans="1:29" x14ac:dyDescent="0.2">
      <c r="K208" s="245" t="str">
        <f>IF(I208+J208=0," ",I208+J208)</f>
        <v xml:space="preserve"> </v>
      </c>
      <c r="N208" s="274" t="str">
        <f>IF(L208+M208=0," ",L208+M208)</f>
        <v xml:space="preserve"> </v>
      </c>
      <c r="Q208" s="256"/>
      <c r="R208" s="241"/>
      <c r="T208" s="275"/>
      <c r="W208" s="274" t="str">
        <f>IF(U208+V208=0," ",U208+V208)</f>
        <v xml:space="preserve"> </v>
      </c>
      <c r="Z208" s="256" t="str">
        <f>IF(X208+Y208=0," ",X208+Y208)</f>
        <v xml:space="preserve"> </v>
      </c>
      <c r="AA208" s="364"/>
      <c r="AB208" s="366"/>
      <c r="AC208" s="367"/>
    </row>
    <row r="209" spans="1:29" ht="13.5" thickBot="1" x14ac:dyDescent="0.25">
      <c r="A209" s="241" t="s">
        <v>141</v>
      </c>
      <c r="B209" s="255">
        <v>3100</v>
      </c>
      <c r="C209" s="243">
        <v>51</v>
      </c>
      <c r="D209" s="244">
        <v>62</v>
      </c>
      <c r="E209" s="245">
        <v>113</v>
      </c>
      <c r="F209" s="243">
        <v>3</v>
      </c>
      <c r="G209" s="244">
        <v>2</v>
      </c>
      <c r="H209" s="245">
        <v>5</v>
      </c>
      <c r="I209" s="243">
        <v>0</v>
      </c>
      <c r="J209" s="244">
        <v>0</v>
      </c>
      <c r="K209" s="245">
        <v>0</v>
      </c>
      <c r="L209" s="241">
        <v>8</v>
      </c>
      <c r="M209" s="246">
        <v>3</v>
      </c>
      <c r="N209" s="245">
        <v>11</v>
      </c>
      <c r="O209" s="243">
        <v>1</v>
      </c>
      <c r="P209" s="244">
        <v>4</v>
      </c>
      <c r="Q209" s="245">
        <v>5</v>
      </c>
      <c r="R209" s="241">
        <v>0</v>
      </c>
      <c r="S209" s="246">
        <v>2</v>
      </c>
      <c r="T209" s="245">
        <v>2</v>
      </c>
      <c r="U209" s="244">
        <v>0</v>
      </c>
      <c r="V209" s="244">
        <v>0</v>
      </c>
      <c r="W209" s="245">
        <v>0</v>
      </c>
      <c r="X209" s="243">
        <v>3</v>
      </c>
      <c r="Y209" s="244">
        <v>4</v>
      </c>
      <c r="Z209" s="245">
        <v>7</v>
      </c>
      <c r="AA209" s="241">
        <f>C209+F209+I209+L209+O209+R209+U209+X209</f>
        <v>66</v>
      </c>
      <c r="AB209" s="246">
        <f>D209+G209+J209+M209+P209+S209+V209+Y209</f>
        <v>77</v>
      </c>
      <c r="AC209" s="245">
        <f>SUM(AA209:AB209)</f>
        <v>143</v>
      </c>
    </row>
    <row r="210" spans="1:29" s="272" customFormat="1" ht="13.5" thickBot="1" x14ac:dyDescent="0.25">
      <c r="A210" s="249" t="s">
        <v>142</v>
      </c>
      <c r="B210" s="234"/>
      <c r="C210" s="249">
        <f>SUBTOTAL(9,C209:C209)</f>
        <v>51</v>
      </c>
      <c r="D210" s="233">
        <f>SUBTOTAL(9,D209:D209)</f>
        <v>62</v>
      </c>
      <c r="E210" s="233">
        <f t="shared" ref="E210:Q210" si="83">SUBTOTAL(9,E209:E209)</f>
        <v>113</v>
      </c>
      <c r="F210" s="249">
        <f t="shared" si="83"/>
        <v>3</v>
      </c>
      <c r="G210" s="233">
        <f t="shared" si="83"/>
        <v>2</v>
      </c>
      <c r="H210" s="237">
        <f t="shared" si="83"/>
        <v>5</v>
      </c>
      <c r="I210" s="233">
        <f t="shared" si="83"/>
        <v>0</v>
      </c>
      <c r="J210" s="233">
        <f t="shared" si="83"/>
        <v>0</v>
      </c>
      <c r="K210" s="233">
        <f t="shared" si="83"/>
        <v>0</v>
      </c>
      <c r="L210" s="249">
        <f t="shared" si="83"/>
        <v>8</v>
      </c>
      <c r="M210" s="233">
        <f t="shared" si="83"/>
        <v>3</v>
      </c>
      <c r="N210" s="237">
        <f t="shared" si="83"/>
        <v>11</v>
      </c>
      <c r="O210" s="233">
        <f t="shared" si="83"/>
        <v>1</v>
      </c>
      <c r="P210" s="233">
        <f t="shared" si="83"/>
        <v>4</v>
      </c>
      <c r="Q210" s="233">
        <f t="shared" si="83"/>
        <v>5</v>
      </c>
      <c r="R210" s="249">
        <f>SUM(R209)</f>
        <v>0</v>
      </c>
      <c r="S210" s="233">
        <f t="shared" ref="S210:T210" si="84">SUM(S209)</f>
        <v>2</v>
      </c>
      <c r="T210" s="237">
        <f t="shared" si="84"/>
        <v>2</v>
      </c>
      <c r="U210" s="233">
        <f t="shared" ref="U210:Z210" si="85">SUBTOTAL(9,U209:U209)</f>
        <v>0</v>
      </c>
      <c r="V210" s="233">
        <f t="shared" si="85"/>
        <v>0</v>
      </c>
      <c r="W210" s="237">
        <f t="shared" si="85"/>
        <v>0</v>
      </c>
      <c r="X210" s="233">
        <f t="shared" si="85"/>
        <v>3</v>
      </c>
      <c r="Y210" s="233">
        <f t="shared" si="85"/>
        <v>4</v>
      </c>
      <c r="Z210" s="233">
        <f t="shared" si="85"/>
        <v>7</v>
      </c>
      <c r="AA210" s="249">
        <f>C210+F210+I210+L210+O210+R210+U210+X210</f>
        <v>66</v>
      </c>
      <c r="AB210" s="233">
        <f>D210+G210+J210+M210+P210+S210+V210+Y210</f>
        <v>77</v>
      </c>
      <c r="AC210" s="237">
        <f>E210+H210+K210+N210+Q210+T210+W210+Z210</f>
        <v>143</v>
      </c>
    </row>
    <row r="211" spans="1:29" x14ac:dyDescent="0.2">
      <c r="A211" s="246"/>
      <c r="B211" s="286"/>
      <c r="E211" s="245" t="str">
        <f>IF(C211+D211=0," ",C211+D211)</f>
        <v xml:space="preserve"> </v>
      </c>
      <c r="F211" s="246"/>
      <c r="G211" s="246"/>
      <c r="H211" s="256" t="str">
        <f>IF(F211+G211=0," ",F211+G211)</f>
        <v xml:space="preserve"> </v>
      </c>
      <c r="K211" s="245" t="str">
        <f>IF(I211+J211=0," ",I211+J211)</f>
        <v xml:space="preserve"> </v>
      </c>
      <c r="M211" s="246"/>
      <c r="N211" s="256" t="str">
        <f>IF(L211+M211=0," ",L211+M211)</f>
        <v xml:space="preserve"> </v>
      </c>
      <c r="Q211" s="256" t="str">
        <f>IF(O211+P211=0," ",O211+P211)</f>
        <v xml:space="preserve"> </v>
      </c>
      <c r="R211" s="241"/>
      <c r="T211" s="275"/>
      <c r="U211" s="246"/>
      <c r="V211" s="246"/>
      <c r="W211" s="256" t="str">
        <f>IF(U211+V211=0," ",U211+V211)</f>
        <v xml:space="preserve"> </v>
      </c>
      <c r="Z211" s="256" t="str">
        <f>IF(X211+Y211=0," ",X211+Y211)</f>
        <v xml:space="preserve"> </v>
      </c>
      <c r="AA211" s="241"/>
      <c r="AB211" s="267"/>
    </row>
    <row r="212" spans="1:29" s="287" customFormat="1" x14ac:dyDescent="0.2">
      <c r="A212" s="241" t="s">
        <v>129</v>
      </c>
      <c r="B212" s="286">
        <v>3700</v>
      </c>
      <c r="C212" s="243">
        <v>5</v>
      </c>
      <c r="D212" s="244">
        <v>11</v>
      </c>
      <c r="E212" s="275">
        <v>16</v>
      </c>
      <c r="F212" s="244">
        <v>1</v>
      </c>
      <c r="G212" s="244">
        <v>1</v>
      </c>
      <c r="H212" s="275">
        <v>2</v>
      </c>
      <c r="I212" s="243">
        <v>0</v>
      </c>
      <c r="J212" s="244">
        <v>0</v>
      </c>
      <c r="K212" s="275">
        <v>0</v>
      </c>
      <c r="L212" s="241">
        <v>0</v>
      </c>
      <c r="M212" s="246">
        <v>1</v>
      </c>
      <c r="N212" s="275">
        <v>1</v>
      </c>
      <c r="O212" s="243">
        <v>0</v>
      </c>
      <c r="P212" s="244">
        <v>0</v>
      </c>
      <c r="Q212" s="275">
        <v>0</v>
      </c>
      <c r="R212" s="241">
        <v>0</v>
      </c>
      <c r="S212" s="246">
        <v>0</v>
      </c>
      <c r="T212" s="275">
        <v>0</v>
      </c>
      <c r="U212" s="244">
        <v>0</v>
      </c>
      <c r="V212" s="244">
        <v>0</v>
      </c>
      <c r="W212" s="275">
        <v>0</v>
      </c>
      <c r="X212" s="243">
        <v>0</v>
      </c>
      <c r="Y212" s="244">
        <v>0</v>
      </c>
      <c r="Z212" s="275">
        <v>0</v>
      </c>
      <c r="AA212" s="241">
        <f t="shared" ref="AA212:AB213" si="86">C212+F212+I212+L212+O212+R212+U212+X212</f>
        <v>6</v>
      </c>
      <c r="AB212" s="246">
        <f t="shared" si="86"/>
        <v>13</v>
      </c>
      <c r="AC212" s="275">
        <f t="shared" ref="AC212:AC213" si="87">SUM(AA212:AB212)</f>
        <v>19</v>
      </c>
    </row>
    <row r="213" spans="1:29" s="287" customFormat="1" ht="13.5" thickBot="1" x14ac:dyDescent="0.25">
      <c r="A213" s="262" t="s">
        <v>143</v>
      </c>
      <c r="B213" s="509">
        <v>3705</v>
      </c>
      <c r="C213" s="261">
        <v>1</v>
      </c>
      <c r="D213" s="262">
        <v>8</v>
      </c>
      <c r="E213" s="275">
        <v>9</v>
      </c>
      <c r="F213" s="262">
        <v>0</v>
      </c>
      <c r="G213" s="262">
        <v>0</v>
      </c>
      <c r="H213" s="275">
        <v>0</v>
      </c>
      <c r="I213" s="261">
        <v>0</v>
      </c>
      <c r="J213" s="262">
        <v>0</v>
      </c>
      <c r="K213" s="275">
        <v>0</v>
      </c>
      <c r="L213" s="261">
        <v>0</v>
      </c>
      <c r="M213" s="262">
        <v>0</v>
      </c>
      <c r="N213" s="275">
        <v>0</v>
      </c>
      <c r="O213" s="261">
        <v>0</v>
      </c>
      <c r="P213" s="262">
        <v>0</v>
      </c>
      <c r="Q213" s="275">
        <v>0</v>
      </c>
      <c r="R213" s="261">
        <v>0</v>
      </c>
      <c r="S213" s="262">
        <v>0</v>
      </c>
      <c r="T213" s="275">
        <v>0</v>
      </c>
      <c r="U213" s="262">
        <v>0</v>
      </c>
      <c r="V213" s="262">
        <v>0</v>
      </c>
      <c r="W213" s="275">
        <v>0</v>
      </c>
      <c r="X213" s="261">
        <v>0</v>
      </c>
      <c r="Y213" s="262">
        <v>0</v>
      </c>
      <c r="Z213" s="275">
        <v>0</v>
      </c>
      <c r="AA213" s="241">
        <f t="shared" si="86"/>
        <v>1</v>
      </c>
      <c r="AB213" s="246">
        <f t="shared" si="86"/>
        <v>8</v>
      </c>
      <c r="AC213" s="275">
        <f t="shared" si="87"/>
        <v>9</v>
      </c>
    </row>
    <row r="214" spans="1:29" ht="13.5" thickBot="1" x14ac:dyDescent="0.25">
      <c r="A214" s="233" t="s">
        <v>144</v>
      </c>
      <c r="B214" s="234"/>
      <c r="C214" s="249">
        <f t="shared" ref="C214:Z214" si="88">SUBTOTAL(9,C212:C213)</f>
        <v>6</v>
      </c>
      <c r="D214" s="233">
        <f t="shared" si="88"/>
        <v>19</v>
      </c>
      <c r="E214" s="237">
        <f t="shared" si="88"/>
        <v>25</v>
      </c>
      <c r="F214" s="233">
        <f t="shared" si="88"/>
        <v>1</v>
      </c>
      <c r="G214" s="233">
        <f t="shared" si="88"/>
        <v>1</v>
      </c>
      <c r="H214" s="233">
        <f t="shared" si="88"/>
        <v>2</v>
      </c>
      <c r="I214" s="249">
        <f t="shared" si="88"/>
        <v>0</v>
      </c>
      <c r="J214" s="233">
        <f t="shared" si="88"/>
        <v>0</v>
      </c>
      <c r="K214" s="237">
        <f t="shared" si="88"/>
        <v>0</v>
      </c>
      <c r="L214" s="249">
        <f t="shared" si="88"/>
        <v>0</v>
      </c>
      <c r="M214" s="233">
        <f t="shared" si="88"/>
        <v>1</v>
      </c>
      <c r="N214" s="233">
        <f t="shared" si="88"/>
        <v>1</v>
      </c>
      <c r="O214" s="249">
        <f t="shared" si="88"/>
        <v>0</v>
      </c>
      <c r="P214" s="233">
        <f t="shared" si="88"/>
        <v>0</v>
      </c>
      <c r="Q214" s="233">
        <f t="shared" si="88"/>
        <v>0</v>
      </c>
      <c r="R214" s="249">
        <f>SUM(R212:R213)</f>
        <v>0</v>
      </c>
      <c r="S214" s="233">
        <f>SUM(S212:S213)</f>
        <v>0</v>
      </c>
      <c r="T214" s="237">
        <f>R214+S214</f>
        <v>0</v>
      </c>
      <c r="U214" s="233">
        <f t="shared" si="88"/>
        <v>0</v>
      </c>
      <c r="V214" s="233">
        <f t="shared" si="88"/>
        <v>0</v>
      </c>
      <c r="W214" s="233">
        <f t="shared" si="88"/>
        <v>0</v>
      </c>
      <c r="X214" s="249">
        <f t="shared" si="88"/>
        <v>0</v>
      </c>
      <c r="Y214" s="233">
        <f t="shared" si="88"/>
        <v>0</v>
      </c>
      <c r="Z214" s="233">
        <f t="shared" si="88"/>
        <v>0</v>
      </c>
      <c r="AA214" s="249">
        <f>C214+F214+I214+L214+O214+R214+U214+X214</f>
        <v>7</v>
      </c>
      <c r="AB214" s="233">
        <f>D214+G214+J214+M214+P214+S214+V214+Y214</f>
        <v>21</v>
      </c>
      <c r="AC214" s="237">
        <f>SUM(AA214:AB214)</f>
        <v>28</v>
      </c>
    </row>
    <row r="215" spans="1:29" ht="13.5" thickBot="1" x14ac:dyDescent="0.25">
      <c r="Q215" s="256"/>
      <c r="R215" s="241"/>
      <c r="T215" s="275"/>
      <c r="Z215" s="256"/>
      <c r="AA215" s="241"/>
      <c r="AB215" s="267"/>
    </row>
    <row r="216" spans="1:29" ht="13.5" thickBot="1" x14ac:dyDescent="0.25">
      <c r="A216" s="249" t="s">
        <v>145</v>
      </c>
      <c r="B216" s="234">
        <v>3200</v>
      </c>
      <c r="C216" s="273">
        <v>39</v>
      </c>
      <c r="D216" s="259">
        <v>91</v>
      </c>
      <c r="E216" s="237">
        <v>130</v>
      </c>
      <c r="F216" s="259">
        <v>2</v>
      </c>
      <c r="G216" s="259">
        <v>4</v>
      </c>
      <c r="H216" s="237">
        <v>6</v>
      </c>
      <c r="I216" s="273">
        <v>0</v>
      </c>
      <c r="J216" s="259">
        <v>1</v>
      </c>
      <c r="K216" s="237">
        <v>1</v>
      </c>
      <c r="L216" s="249">
        <v>2</v>
      </c>
      <c r="M216" s="233">
        <v>9</v>
      </c>
      <c r="N216" s="237">
        <v>11</v>
      </c>
      <c r="O216" s="273">
        <v>3</v>
      </c>
      <c r="P216" s="259">
        <v>3</v>
      </c>
      <c r="Q216" s="237">
        <v>6</v>
      </c>
      <c r="R216" s="249">
        <v>0</v>
      </c>
      <c r="S216" s="233">
        <v>0</v>
      </c>
      <c r="T216" s="237">
        <v>0</v>
      </c>
      <c r="U216" s="259">
        <v>3</v>
      </c>
      <c r="V216" s="259">
        <v>2</v>
      </c>
      <c r="W216" s="237">
        <v>5</v>
      </c>
      <c r="X216" s="273">
        <v>1</v>
      </c>
      <c r="Y216" s="259">
        <v>3</v>
      </c>
      <c r="Z216" s="237">
        <v>4</v>
      </c>
      <c r="AA216" s="249">
        <f>C216+F216+I216+L216+O216+R216+U216+X216</f>
        <v>50</v>
      </c>
      <c r="AB216" s="233">
        <f>D216+G216+J216+M216+P216+S216+V216+Y216</f>
        <v>113</v>
      </c>
      <c r="AC216" s="237">
        <f>SUM(AA216:AB216)</f>
        <v>163</v>
      </c>
    </row>
    <row r="217" spans="1:29" ht="13.5" thickBot="1" x14ac:dyDescent="0.25">
      <c r="Q217" s="256"/>
      <c r="R217" s="241"/>
      <c r="T217" s="275"/>
      <c r="Z217" s="256"/>
      <c r="AA217" s="241"/>
      <c r="AB217" s="267"/>
    </row>
    <row r="218" spans="1:29" s="272" customFormat="1" ht="13.5" thickBot="1" x14ac:dyDescent="0.25">
      <c r="A218" s="249" t="s">
        <v>146</v>
      </c>
      <c r="B218" s="234">
        <v>3300</v>
      </c>
      <c r="C218" s="273">
        <v>24</v>
      </c>
      <c r="D218" s="259">
        <v>31</v>
      </c>
      <c r="E218" s="237">
        <v>55</v>
      </c>
      <c r="F218" s="259">
        <v>4</v>
      </c>
      <c r="G218" s="259">
        <v>2</v>
      </c>
      <c r="H218" s="237">
        <v>6</v>
      </c>
      <c r="I218" s="273">
        <v>2</v>
      </c>
      <c r="J218" s="259">
        <v>0</v>
      </c>
      <c r="K218" s="237">
        <v>2</v>
      </c>
      <c r="L218" s="249">
        <v>0</v>
      </c>
      <c r="M218" s="233">
        <v>2</v>
      </c>
      <c r="N218" s="237">
        <v>2</v>
      </c>
      <c r="O218" s="273">
        <v>2</v>
      </c>
      <c r="P218" s="259">
        <v>1</v>
      </c>
      <c r="Q218" s="237">
        <v>3</v>
      </c>
      <c r="R218" s="249">
        <v>0</v>
      </c>
      <c r="S218" s="233">
        <v>1</v>
      </c>
      <c r="T218" s="237">
        <v>1</v>
      </c>
      <c r="U218" s="259">
        <v>1</v>
      </c>
      <c r="V218" s="259">
        <v>1</v>
      </c>
      <c r="W218" s="237">
        <v>2</v>
      </c>
      <c r="X218" s="273">
        <v>1</v>
      </c>
      <c r="Y218" s="259">
        <v>3</v>
      </c>
      <c r="Z218" s="237">
        <v>4</v>
      </c>
      <c r="AA218" s="249">
        <f>C218+F218+I218+L218+O218+R218+U218+X218</f>
        <v>34</v>
      </c>
      <c r="AB218" s="233">
        <f>D218+G218+J218+M218+P218+S218+V218+Y218</f>
        <v>41</v>
      </c>
      <c r="AC218" s="237">
        <f>SUM(AA218:AB218)</f>
        <v>75</v>
      </c>
    </row>
    <row r="219" spans="1:29" ht="13.5" thickBot="1" x14ac:dyDescent="0.25">
      <c r="Q219" s="256"/>
      <c r="R219" s="241"/>
      <c r="T219" s="275"/>
      <c r="Z219" s="256"/>
      <c r="AA219" s="241"/>
      <c r="AB219" s="267"/>
    </row>
    <row r="220" spans="1:29" ht="13.5" thickBot="1" x14ac:dyDescent="0.25">
      <c r="A220" s="249" t="s">
        <v>147</v>
      </c>
      <c r="B220" s="234">
        <v>3400</v>
      </c>
      <c r="C220" s="273">
        <v>33</v>
      </c>
      <c r="D220" s="259">
        <v>11</v>
      </c>
      <c r="E220" s="237">
        <v>44</v>
      </c>
      <c r="F220" s="259">
        <v>4</v>
      </c>
      <c r="G220" s="259">
        <v>0</v>
      </c>
      <c r="H220" s="237">
        <v>4</v>
      </c>
      <c r="I220" s="273">
        <v>0</v>
      </c>
      <c r="J220" s="259">
        <v>0</v>
      </c>
      <c r="K220" s="237">
        <v>0</v>
      </c>
      <c r="L220" s="249">
        <v>4</v>
      </c>
      <c r="M220" s="233">
        <v>0</v>
      </c>
      <c r="N220" s="237">
        <v>4</v>
      </c>
      <c r="O220" s="273">
        <v>4</v>
      </c>
      <c r="P220" s="259">
        <v>0</v>
      </c>
      <c r="Q220" s="237">
        <v>4</v>
      </c>
      <c r="R220" s="249">
        <v>0</v>
      </c>
      <c r="S220" s="233">
        <v>0</v>
      </c>
      <c r="T220" s="237">
        <v>0</v>
      </c>
      <c r="U220" s="259">
        <v>0</v>
      </c>
      <c r="V220" s="259">
        <v>0</v>
      </c>
      <c r="W220" s="237">
        <v>0</v>
      </c>
      <c r="X220" s="273">
        <v>2</v>
      </c>
      <c r="Y220" s="259">
        <v>0</v>
      </c>
      <c r="Z220" s="237">
        <v>2</v>
      </c>
      <c r="AA220" s="249">
        <f>C220+F220+I220+L220+O220+R220+U220+X220</f>
        <v>47</v>
      </c>
      <c r="AB220" s="233">
        <f>D220+G220+J220+M220+P220+S220+V220+Y220</f>
        <v>11</v>
      </c>
      <c r="AC220" s="237">
        <f>SUM(AA220:AB220)</f>
        <v>58</v>
      </c>
    </row>
    <row r="221" spans="1:29" ht="13.5" thickBot="1" x14ac:dyDescent="0.25">
      <c r="A221" s="256"/>
      <c r="B221" s="242"/>
      <c r="C221" s="263"/>
      <c r="D221" s="256"/>
      <c r="F221" s="256"/>
      <c r="G221" s="256"/>
      <c r="H221" s="256"/>
      <c r="I221" s="263"/>
      <c r="J221" s="256"/>
      <c r="L221" s="263"/>
      <c r="M221" s="256"/>
      <c r="N221" s="256"/>
      <c r="O221" s="263"/>
      <c r="P221" s="256"/>
      <c r="Q221" s="256"/>
      <c r="R221" s="263"/>
      <c r="S221" s="256"/>
      <c r="T221" s="245"/>
      <c r="U221" s="256"/>
      <c r="V221" s="256"/>
      <c r="W221" s="256"/>
      <c r="X221" s="263"/>
      <c r="Y221" s="256"/>
      <c r="Z221" s="256"/>
      <c r="AA221" s="263"/>
      <c r="AB221" s="276"/>
      <c r="AC221" s="277"/>
    </row>
    <row r="222" spans="1:29" ht="13.5" thickBot="1" x14ac:dyDescent="0.25">
      <c r="A222" s="249" t="s">
        <v>148</v>
      </c>
      <c r="B222" s="234">
        <v>3600</v>
      </c>
      <c r="C222" s="273">
        <v>60</v>
      </c>
      <c r="D222" s="259">
        <v>38</v>
      </c>
      <c r="E222" s="237">
        <v>98</v>
      </c>
      <c r="F222" s="259">
        <v>5</v>
      </c>
      <c r="G222" s="259">
        <v>3</v>
      </c>
      <c r="H222" s="237">
        <v>8</v>
      </c>
      <c r="I222" s="273">
        <v>0</v>
      </c>
      <c r="J222" s="259">
        <v>0</v>
      </c>
      <c r="K222" s="237">
        <v>0</v>
      </c>
      <c r="L222" s="249">
        <v>6</v>
      </c>
      <c r="M222" s="233">
        <v>4</v>
      </c>
      <c r="N222" s="237">
        <v>10</v>
      </c>
      <c r="O222" s="273">
        <v>3</v>
      </c>
      <c r="P222" s="259">
        <v>3</v>
      </c>
      <c r="Q222" s="237">
        <v>6</v>
      </c>
      <c r="R222" s="249">
        <v>0</v>
      </c>
      <c r="S222" s="233">
        <v>0</v>
      </c>
      <c r="T222" s="237">
        <v>0</v>
      </c>
      <c r="U222" s="259">
        <v>1</v>
      </c>
      <c r="V222" s="259">
        <v>0</v>
      </c>
      <c r="W222" s="237">
        <v>1</v>
      </c>
      <c r="X222" s="273">
        <v>1</v>
      </c>
      <c r="Y222" s="259">
        <v>0</v>
      </c>
      <c r="Z222" s="237">
        <v>1</v>
      </c>
      <c r="AA222" s="249">
        <f>C222+F222+I222+L222+O222+R222+U222+X222</f>
        <v>76</v>
      </c>
      <c r="AB222" s="233">
        <f>D222+G222+J222+M222+P222+S222+V222+Y222</f>
        <v>48</v>
      </c>
      <c r="AC222" s="237">
        <f>SUM(AA222:AB222)</f>
        <v>124</v>
      </c>
    </row>
    <row r="223" spans="1:29" ht="13.5" thickBot="1" x14ac:dyDescent="0.25">
      <c r="Q223" s="256"/>
      <c r="R223" s="241"/>
      <c r="T223" s="275"/>
      <c r="Z223" s="256"/>
      <c r="AA223" s="241"/>
      <c r="AB223" s="267"/>
    </row>
    <row r="224" spans="1:29" ht="12" customHeight="1" x14ac:dyDescent="0.2">
      <c r="A224" s="364" t="s">
        <v>149</v>
      </c>
      <c r="B224" s="508">
        <v>3500</v>
      </c>
      <c r="C224" s="247">
        <v>15</v>
      </c>
      <c r="D224" s="516">
        <v>40</v>
      </c>
      <c r="E224" s="365">
        <v>55</v>
      </c>
      <c r="F224" s="516">
        <v>1</v>
      </c>
      <c r="G224" s="516">
        <v>2</v>
      </c>
      <c r="H224" s="365">
        <v>3</v>
      </c>
      <c r="I224" s="247">
        <v>0</v>
      </c>
      <c r="J224" s="516">
        <v>0</v>
      </c>
      <c r="K224" s="365">
        <v>0</v>
      </c>
      <c r="L224" s="364">
        <v>0</v>
      </c>
      <c r="M224" s="265">
        <v>1</v>
      </c>
      <c r="N224" s="365">
        <v>1</v>
      </c>
      <c r="O224" s="247">
        <v>1</v>
      </c>
      <c r="P224" s="516">
        <v>1</v>
      </c>
      <c r="Q224" s="365">
        <v>2</v>
      </c>
      <c r="R224" s="364">
        <v>0</v>
      </c>
      <c r="S224" s="265">
        <v>0</v>
      </c>
      <c r="T224" s="365">
        <v>0</v>
      </c>
      <c r="U224" s="516">
        <v>0</v>
      </c>
      <c r="V224" s="516">
        <v>0</v>
      </c>
      <c r="W224" s="365">
        <v>0</v>
      </c>
      <c r="X224" s="247">
        <v>1</v>
      </c>
      <c r="Y224" s="516">
        <v>1</v>
      </c>
      <c r="Z224" s="365">
        <v>2</v>
      </c>
      <c r="AA224" s="364">
        <f>C224+F224+I224+L224+O224+R224+U224+X224</f>
        <v>18</v>
      </c>
      <c r="AB224" s="265">
        <f>D224+G224+J224+M224+P224+S224+V224+Y224</f>
        <v>45</v>
      </c>
      <c r="AC224" s="365">
        <f>SUM(AA224:AB224)</f>
        <v>63</v>
      </c>
    </row>
    <row r="225" spans="1:29" s="287" customFormat="1" ht="12" customHeight="1" thickBot="1" x14ac:dyDescent="0.25">
      <c r="A225" s="246" t="s">
        <v>377</v>
      </c>
      <c r="B225" s="286">
        <v>3510</v>
      </c>
      <c r="C225" s="243">
        <v>0</v>
      </c>
      <c r="D225" s="244">
        <v>2</v>
      </c>
      <c r="E225" s="275">
        <v>2</v>
      </c>
      <c r="F225" s="244">
        <v>0</v>
      </c>
      <c r="G225" s="244">
        <v>0</v>
      </c>
      <c r="H225" s="246">
        <v>0</v>
      </c>
      <c r="I225" s="243">
        <v>0</v>
      </c>
      <c r="J225" s="244">
        <v>0</v>
      </c>
      <c r="K225" s="275">
        <v>0</v>
      </c>
      <c r="L225" s="241">
        <v>0</v>
      </c>
      <c r="M225" s="246">
        <v>0</v>
      </c>
      <c r="N225" s="246">
        <v>0</v>
      </c>
      <c r="O225" s="243">
        <v>0</v>
      </c>
      <c r="P225" s="244">
        <v>0</v>
      </c>
      <c r="Q225" s="246">
        <v>0</v>
      </c>
      <c r="R225" s="241">
        <v>0</v>
      </c>
      <c r="S225" s="246">
        <v>0</v>
      </c>
      <c r="T225" s="275">
        <v>0</v>
      </c>
      <c r="U225" s="244">
        <v>0</v>
      </c>
      <c r="V225" s="244">
        <v>0</v>
      </c>
      <c r="W225" s="246">
        <v>0</v>
      </c>
      <c r="X225" s="243">
        <v>0</v>
      </c>
      <c r="Y225" s="244">
        <v>0</v>
      </c>
      <c r="Z225" s="246">
        <v>0</v>
      </c>
      <c r="AA225" s="241">
        <f>C225+F225+I225+L225+O225+R225+U225+X225</f>
        <v>0</v>
      </c>
      <c r="AB225" s="246">
        <f>D225+G225+J225+M225+P225+S225+V225+Y225</f>
        <v>2</v>
      </c>
      <c r="AC225" s="275">
        <f>SUM(AA225:AB225)</f>
        <v>2</v>
      </c>
    </row>
    <row r="226" spans="1:29" s="272" customFormat="1" ht="12" customHeight="1" thickBot="1" x14ac:dyDescent="0.25">
      <c r="A226" s="233" t="s">
        <v>144</v>
      </c>
      <c r="B226" s="234"/>
      <c r="C226" s="273">
        <f>SUBTOTAL(9,C224:C225)</f>
        <v>15</v>
      </c>
      <c r="D226" s="259">
        <f t="shared" ref="D226:AC226" si="89">SUBTOTAL(9,D224:D225)</f>
        <v>42</v>
      </c>
      <c r="E226" s="237">
        <f t="shared" si="89"/>
        <v>57</v>
      </c>
      <c r="F226" s="259">
        <f t="shared" si="89"/>
        <v>1</v>
      </c>
      <c r="G226" s="259">
        <f t="shared" si="89"/>
        <v>2</v>
      </c>
      <c r="H226" s="233">
        <f t="shared" si="89"/>
        <v>3</v>
      </c>
      <c r="I226" s="273">
        <f t="shared" si="89"/>
        <v>0</v>
      </c>
      <c r="J226" s="259">
        <f t="shared" si="89"/>
        <v>0</v>
      </c>
      <c r="K226" s="237">
        <f t="shared" si="89"/>
        <v>0</v>
      </c>
      <c r="L226" s="249">
        <f t="shared" si="89"/>
        <v>0</v>
      </c>
      <c r="M226" s="233">
        <f t="shared" si="89"/>
        <v>1</v>
      </c>
      <c r="N226" s="233">
        <f t="shared" si="89"/>
        <v>1</v>
      </c>
      <c r="O226" s="273">
        <f t="shared" si="89"/>
        <v>1</v>
      </c>
      <c r="P226" s="259">
        <f t="shared" si="89"/>
        <v>1</v>
      </c>
      <c r="Q226" s="233">
        <f t="shared" si="89"/>
        <v>2</v>
      </c>
      <c r="R226" s="249">
        <f t="shared" si="89"/>
        <v>0</v>
      </c>
      <c r="S226" s="233">
        <f t="shared" si="89"/>
        <v>0</v>
      </c>
      <c r="T226" s="237">
        <f t="shared" si="89"/>
        <v>0</v>
      </c>
      <c r="U226" s="259">
        <f t="shared" si="89"/>
        <v>0</v>
      </c>
      <c r="V226" s="259">
        <f t="shared" si="89"/>
        <v>0</v>
      </c>
      <c r="W226" s="233">
        <f t="shared" si="89"/>
        <v>0</v>
      </c>
      <c r="X226" s="273">
        <f t="shared" si="89"/>
        <v>1</v>
      </c>
      <c r="Y226" s="259">
        <f t="shared" si="89"/>
        <v>1</v>
      </c>
      <c r="Z226" s="233">
        <f t="shared" si="89"/>
        <v>2</v>
      </c>
      <c r="AA226" s="249">
        <f t="shared" si="89"/>
        <v>18</v>
      </c>
      <c r="AB226" s="233">
        <f t="shared" si="89"/>
        <v>47</v>
      </c>
      <c r="AC226" s="237">
        <f t="shared" si="89"/>
        <v>65</v>
      </c>
    </row>
    <row r="227" spans="1:29" ht="12" customHeight="1" thickBot="1" x14ac:dyDescent="0.25">
      <c r="Q227" s="256"/>
      <c r="R227" s="241"/>
      <c r="T227" s="275"/>
      <c r="Z227" s="256"/>
      <c r="AA227" s="241"/>
      <c r="AB227" s="267"/>
    </row>
    <row r="228" spans="1:29" ht="12" customHeight="1" x14ac:dyDescent="0.2">
      <c r="A228" s="364" t="s">
        <v>150</v>
      </c>
      <c r="B228" s="508">
        <v>3806</v>
      </c>
      <c r="C228" s="296">
        <v>10</v>
      </c>
      <c r="D228" s="297">
        <v>16</v>
      </c>
      <c r="E228" s="298">
        <v>26</v>
      </c>
      <c r="F228" s="297">
        <v>0</v>
      </c>
      <c r="G228" s="297">
        <v>1</v>
      </c>
      <c r="H228" s="298">
        <v>1</v>
      </c>
      <c r="I228" s="296">
        <v>0</v>
      </c>
      <c r="J228" s="297">
        <v>0</v>
      </c>
      <c r="K228" s="298">
        <v>0</v>
      </c>
      <c r="L228" s="296">
        <v>0</v>
      </c>
      <c r="M228" s="297">
        <v>0</v>
      </c>
      <c r="N228" s="298">
        <v>0</v>
      </c>
      <c r="O228" s="296">
        <v>0</v>
      </c>
      <c r="P228" s="297">
        <v>0</v>
      </c>
      <c r="Q228" s="298">
        <v>0</v>
      </c>
      <c r="R228" s="296">
        <v>0</v>
      </c>
      <c r="S228" s="297">
        <v>1</v>
      </c>
      <c r="T228" s="298">
        <v>1</v>
      </c>
      <c r="U228" s="297">
        <v>0</v>
      </c>
      <c r="V228" s="297">
        <v>0</v>
      </c>
      <c r="W228" s="298">
        <v>0</v>
      </c>
      <c r="X228" s="296">
        <v>0</v>
      </c>
      <c r="Y228" s="297">
        <v>1</v>
      </c>
      <c r="Z228" s="298">
        <v>1</v>
      </c>
      <c r="AA228" s="296">
        <f>C228+F228+I228+L228+O228+R228+U228+X228</f>
        <v>10</v>
      </c>
      <c r="AB228" s="297">
        <f>D228+G228+J228+M228+P228+S228+V228+Y228</f>
        <v>19</v>
      </c>
      <c r="AC228" s="298">
        <f>SUM(AA228:AB228)</f>
        <v>29</v>
      </c>
    </row>
    <row r="229" spans="1:29" ht="12" customHeight="1" x14ac:dyDescent="0.2">
      <c r="A229" s="246" t="s">
        <v>365</v>
      </c>
      <c r="B229" s="286">
        <v>3816</v>
      </c>
      <c r="C229" s="263">
        <v>5</v>
      </c>
      <c r="D229" s="256">
        <v>6</v>
      </c>
      <c r="E229" s="245">
        <v>11</v>
      </c>
      <c r="F229" s="256">
        <v>0</v>
      </c>
      <c r="G229" s="256">
        <v>1</v>
      </c>
      <c r="H229" s="256">
        <v>1</v>
      </c>
      <c r="I229" s="263">
        <v>0</v>
      </c>
      <c r="J229" s="256">
        <v>0</v>
      </c>
      <c r="K229" s="245">
        <v>0</v>
      </c>
      <c r="L229" s="263">
        <v>0</v>
      </c>
      <c r="M229" s="256">
        <v>0</v>
      </c>
      <c r="N229" s="256">
        <v>0</v>
      </c>
      <c r="O229" s="263">
        <v>0</v>
      </c>
      <c r="P229" s="256">
        <v>1</v>
      </c>
      <c r="Q229" s="256">
        <v>1</v>
      </c>
      <c r="R229" s="263">
        <v>0</v>
      </c>
      <c r="S229" s="256">
        <v>0</v>
      </c>
      <c r="T229" s="245">
        <v>0</v>
      </c>
      <c r="U229" s="256">
        <v>0</v>
      </c>
      <c r="V229" s="256">
        <v>0</v>
      </c>
      <c r="W229" s="256">
        <v>0</v>
      </c>
      <c r="X229" s="263">
        <v>0</v>
      </c>
      <c r="Y229" s="256">
        <v>2</v>
      </c>
      <c r="Z229" s="256">
        <v>2</v>
      </c>
      <c r="AA229" s="263">
        <f t="shared" ref="AA229:AB232" si="90">C229+F229+I229+L229+O229+R229+U229+X229</f>
        <v>5</v>
      </c>
      <c r="AB229" s="256">
        <f t="shared" si="90"/>
        <v>10</v>
      </c>
      <c r="AC229" s="245">
        <f t="shared" ref="AC229:AC232" si="91">SUM(AA229:AB229)</f>
        <v>15</v>
      </c>
    </row>
    <row r="230" spans="1:29" ht="12" customHeight="1" x14ac:dyDescent="0.2">
      <c r="A230" s="246" t="s">
        <v>366</v>
      </c>
      <c r="B230" s="286">
        <v>3826</v>
      </c>
      <c r="C230" s="263">
        <v>1</v>
      </c>
      <c r="D230" s="256">
        <v>2</v>
      </c>
      <c r="E230" s="245">
        <v>3</v>
      </c>
      <c r="F230" s="256">
        <v>0</v>
      </c>
      <c r="G230" s="256">
        <v>0</v>
      </c>
      <c r="H230" s="256">
        <v>0</v>
      </c>
      <c r="I230" s="263">
        <v>0</v>
      </c>
      <c r="J230" s="256">
        <v>0</v>
      </c>
      <c r="K230" s="245">
        <v>0</v>
      </c>
      <c r="L230" s="263">
        <v>0</v>
      </c>
      <c r="M230" s="256">
        <v>0</v>
      </c>
      <c r="N230" s="256">
        <v>0</v>
      </c>
      <c r="O230" s="263">
        <v>0</v>
      </c>
      <c r="P230" s="256">
        <v>0</v>
      </c>
      <c r="Q230" s="256">
        <v>0</v>
      </c>
      <c r="R230" s="263">
        <v>0</v>
      </c>
      <c r="S230" s="256">
        <v>0</v>
      </c>
      <c r="T230" s="245">
        <v>0</v>
      </c>
      <c r="U230" s="256">
        <v>0</v>
      </c>
      <c r="V230" s="256">
        <v>0</v>
      </c>
      <c r="W230" s="256">
        <v>0</v>
      </c>
      <c r="X230" s="263">
        <v>0</v>
      </c>
      <c r="Y230" s="256">
        <v>0</v>
      </c>
      <c r="Z230" s="256">
        <v>0</v>
      </c>
      <c r="AA230" s="263">
        <f t="shared" si="90"/>
        <v>1</v>
      </c>
      <c r="AB230" s="256">
        <f t="shared" si="90"/>
        <v>2</v>
      </c>
      <c r="AC230" s="245">
        <f t="shared" si="91"/>
        <v>3</v>
      </c>
    </row>
    <row r="231" spans="1:29" ht="12" customHeight="1" thickBot="1" x14ac:dyDescent="0.25">
      <c r="A231" s="262" t="s">
        <v>367</v>
      </c>
      <c r="B231" s="509">
        <v>3836</v>
      </c>
      <c r="C231" s="301">
        <v>3</v>
      </c>
      <c r="D231" s="288">
        <v>4</v>
      </c>
      <c r="E231" s="271">
        <v>7</v>
      </c>
      <c r="F231" s="288">
        <v>0</v>
      </c>
      <c r="G231" s="288">
        <v>0</v>
      </c>
      <c r="H231" s="288">
        <v>0</v>
      </c>
      <c r="I231" s="301">
        <v>0</v>
      </c>
      <c r="J231" s="288">
        <v>0</v>
      </c>
      <c r="K231" s="271">
        <v>0</v>
      </c>
      <c r="L231" s="301">
        <v>0</v>
      </c>
      <c r="M231" s="288">
        <v>0</v>
      </c>
      <c r="N231" s="288">
        <v>0</v>
      </c>
      <c r="O231" s="301">
        <v>0</v>
      </c>
      <c r="P231" s="288">
        <v>0</v>
      </c>
      <c r="Q231" s="288">
        <v>0</v>
      </c>
      <c r="R231" s="301">
        <v>0</v>
      </c>
      <c r="S231" s="288">
        <v>0</v>
      </c>
      <c r="T231" s="271">
        <v>0</v>
      </c>
      <c r="U231" s="288">
        <v>0</v>
      </c>
      <c r="V231" s="288">
        <v>0</v>
      </c>
      <c r="W231" s="288">
        <v>0</v>
      </c>
      <c r="X231" s="301">
        <v>0</v>
      </c>
      <c r="Y231" s="288">
        <v>0</v>
      </c>
      <c r="Z231" s="288">
        <v>0</v>
      </c>
      <c r="AA231" s="301">
        <f t="shared" si="90"/>
        <v>3</v>
      </c>
      <c r="AB231" s="288">
        <f t="shared" si="90"/>
        <v>4</v>
      </c>
      <c r="AC231" s="271">
        <f t="shared" si="91"/>
        <v>7</v>
      </c>
    </row>
    <row r="232" spans="1:29" s="272" customFormat="1" ht="12" customHeight="1" thickBot="1" x14ac:dyDescent="0.25">
      <c r="A232" s="233" t="s">
        <v>368</v>
      </c>
      <c r="B232" s="234"/>
      <c r="C232" s="249">
        <f>SUBTOTAL(9,C228:C231)</f>
        <v>19</v>
      </c>
      <c r="D232" s="233">
        <f t="shared" ref="D232:Z232" si="92">SUBTOTAL(9,D228:D231)</f>
        <v>28</v>
      </c>
      <c r="E232" s="237">
        <f t="shared" si="92"/>
        <v>47</v>
      </c>
      <c r="F232" s="233">
        <f t="shared" si="92"/>
        <v>0</v>
      </c>
      <c r="G232" s="233">
        <f t="shared" si="92"/>
        <v>2</v>
      </c>
      <c r="H232" s="233">
        <f t="shared" si="92"/>
        <v>2</v>
      </c>
      <c r="I232" s="249">
        <f t="shared" si="92"/>
        <v>0</v>
      </c>
      <c r="J232" s="233">
        <f t="shared" si="92"/>
        <v>0</v>
      </c>
      <c r="K232" s="237">
        <f t="shared" si="92"/>
        <v>0</v>
      </c>
      <c r="L232" s="249">
        <f t="shared" si="92"/>
        <v>0</v>
      </c>
      <c r="M232" s="233">
        <f t="shared" si="92"/>
        <v>0</v>
      </c>
      <c r="N232" s="233">
        <f t="shared" si="92"/>
        <v>0</v>
      </c>
      <c r="O232" s="249">
        <f t="shared" si="92"/>
        <v>0</v>
      </c>
      <c r="P232" s="233">
        <f t="shared" si="92"/>
        <v>1</v>
      </c>
      <c r="Q232" s="233">
        <f t="shared" si="92"/>
        <v>1</v>
      </c>
      <c r="R232" s="249">
        <f>SUBTOTAL(9,R228:R231)</f>
        <v>0</v>
      </c>
      <c r="S232" s="233">
        <f>SUBTOTAL(9,S228:S231)</f>
        <v>1</v>
      </c>
      <c r="T232" s="237">
        <f>SUBTOTAL(9,T228:T231)</f>
        <v>1</v>
      </c>
      <c r="U232" s="233">
        <f t="shared" si="92"/>
        <v>0</v>
      </c>
      <c r="V232" s="233">
        <f t="shared" si="92"/>
        <v>0</v>
      </c>
      <c r="W232" s="233">
        <f t="shared" si="92"/>
        <v>0</v>
      </c>
      <c r="X232" s="249">
        <f t="shared" si="92"/>
        <v>0</v>
      </c>
      <c r="Y232" s="233">
        <f t="shared" si="92"/>
        <v>3</v>
      </c>
      <c r="Z232" s="233">
        <f t="shared" si="92"/>
        <v>3</v>
      </c>
      <c r="AA232" s="249">
        <f t="shared" si="90"/>
        <v>19</v>
      </c>
      <c r="AB232" s="233">
        <f t="shared" si="90"/>
        <v>35</v>
      </c>
      <c r="AC232" s="237">
        <f t="shared" si="91"/>
        <v>54</v>
      </c>
    </row>
    <row r="233" spans="1:29" ht="12" customHeight="1" thickBot="1" x14ac:dyDescent="0.25">
      <c r="Q233" s="256"/>
      <c r="R233" s="241"/>
      <c r="T233" s="275"/>
      <c r="Z233" s="256"/>
      <c r="AA233" s="241"/>
      <c r="AB233" s="267"/>
    </row>
    <row r="234" spans="1:29" s="272" customFormat="1" ht="13.5" thickBot="1" x14ac:dyDescent="0.25">
      <c r="A234" s="249" t="s">
        <v>151</v>
      </c>
      <c r="B234" s="234">
        <v>3020</v>
      </c>
      <c r="C234" s="273">
        <v>462</v>
      </c>
      <c r="D234" s="259">
        <v>647</v>
      </c>
      <c r="E234" s="237">
        <v>1109</v>
      </c>
      <c r="F234" s="259">
        <v>40</v>
      </c>
      <c r="G234" s="259">
        <v>46</v>
      </c>
      <c r="H234" s="237">
        <v>86</v>
      </c>
      <c r="I234" s="273">
        <v>8</v>
      </c>
      <c r="J234" s="259">
        <v>9</v>
      </c>
      <c r="K234" s="237">
        <v>17</v>
      </c>
      <c r="L234" s="249">
        <v>47</v>
      </c>
      <c r="M234" s="233">
        <v>41</v>
      </c>
      <c r="N234" s="237">
        <v>88</v>
      </c>
      <c r="O234" s="273">
        <v>23</v>
      </c>
      <c r="P234" s="259">
        <v>38</v>
      </c>
      <c r="Q234" s="237">
        <v>61</v>
      </c>
      <c r="R234" s="249">
        <v>1</v>
      </c>
      <c r="S234" s="233">
        <v>1</v>
      </c>
      <c r="T234" s="237">
        <v>2</v>
      </c>
      <c r="U234" s="259">
        <v>18</v>
      </c>
      <c r="V234" s="259">
        <v>19</v>
      </c>
      <c r="W234" s="237">
        <v>37</v>
      </c>
      <c r="X234" s="273">
        <v>26</v>
      </c>
      <c r="Y234" s="259">
        <v>21</v>
      </c>
      <c r="Z234" s="237">
        <v>47</v>
      </c>
      <c r="AA234" s="249">
        <f>C234+F234+I234+L234+O234+R234+U234+X234</f>
        <v>625</v>
      </c>
      <c r="AB234" s="233">
        <f>D234+G234+J234+M234+P234+S234+V234+Y234</f>
        <v>822</v>
      </c>
      <c r="AC234" s="237">
        <f>SUM(AA234:AB234)</f>
        <v>1447</v>
      </c>
    </row>
    <row r="235" spans="1:29" ht="13.5" thickBot="1" x14ac:dyDescent="0.25">
      <c r="Q235" s="237"/>
      <c r="R235" s="241"/>
      <c r="T235" s="275"/>
      <c r="Z235" s="256"/>
      <c r="AA235" s="241"/>
      <c r="AB235" s="267"/>
    </row>
    <row r="236" spans="1:29" ht="13.5" thickBot="1" x14ac:dyDescent="0.25">
      <c r="A236" s="249" t="s">
        <v>152</v>
      </c>
      <c r="B236" s="234">
        <v>3010</v>
      </c>
      <c r="C236" s="273">
        <v>76</v>
      </c>
      <c r="D236" s="259">
        <v>166</v>
      </c>
      <c r="E236" s="237">
        <v>242</v>
      </c>
      <c r="F236" s="259">
        <v>11</v>
      </c>
      <c r="G236" s="259">
        <v>21</v>
      </c>
      <c r="H236" s="237">
        <v>32</v>
      </c>
      <c r="I236" s="273">
        <v>1</v>
      </c>
      <c r="J236" s="259">
        <v>0</v>
      </c>
      <c r="K236" s="237">
        <v>1</v>
      </c>
      <c r="L236" s="249">
        <v>9</v>
      </c>
      <c r="M236" s="233">
        <v>15</v>
      </c>
      <c r="N236" s="237">
        <v>24</v>
      </c>
      <c r="O236" s="273">
        <v>6</v>
      </c>
      <c r="P236" s="259">
        <v>4</v>
      </c>
      <c r="Q236" s="237">
        <v>10</v>
      </c>
      <c r="R236" s="249">
        <v>0</v>
      </c>
      <c r="S236" s="233">
        <v>0</v>
      </c>
      <c r="T236" s="237">
        <v>0</v>
      </c>
      <c r="U236" s="259">
        <v>2</v>
      </c>
      <c r="V236" s="259">
        <v>3</v>
      </c>
      <c r="W236" s="237">
        <v>5</v>
      </c>
      <c r="X236" s="273">
        <v>1</v>
      </c>
      <c r="Y236" s="259">
        <v>14</v>
      </c>
      <c r="Z236" s="237">
        <v>15</v>
      </c>
      <c r="AA236" s="249">
        <f>C236+F236+I236+L236+O236+R236+U236+X236</f>
        <v>106</v>
      </c>
      <c r="AB236" s="233">
        <f>D236+G236+J236+M236+P236+S236+V236+Y236</f>
        <v>223</v>
      </c>
      <c r="AC236" s="237">
        <f>SUM(AA236:AB236)</f>
        <v>329</v>
      </c>
    </row>
    <row r="237" spans="1:29" s="272" customFormat="1" ht="13.5" thickBot="1" x14ac:dyDescent="0.25">
      <c r="A237" s="256"/>
      <c r="B237" s="242"/>
      <c r="C237" s="290"/>
      <c r="D237" s="291"/>
      <c r="E237" s="245"/>
      <c r="F237" s="291"/>
      <c r="G237" s="291"/>
      <c r="H237" s="256"/>
      <c r="I237" s="290"/>
      <c r="J237" s="291"/>
      <c r="K237" s="245"/>
      <c r="L237" s="263"/>
      <c r="M237" s="256"/>
      <c r="N237" s="256"/>
      <c r="O237" s="290"/>
      <c r="P237" s="291"/>
      <c r="Q237" s="237"/>
      <c r="R237" s="263"/>
      <c r="S237" s="256"/>
      <c r="T237" s="245"/>
      <c r="U237" s="291"/>
      <c r="V237" s="291"/>
      <c r="W237" s="256"/>
      <c r="X237" s="290"/>
      <c r="Y237" s="291"/>
      <c r="Z237" s="256"/>
      <c r="AA237" s="263"/>
      <c r="AB237" s="256"/>
      <c r="AC237" s="245"/>
    </row>
    <row r="238" spans="1:29" s="272" customFormat="1" ht="13.5" hidden="1" thickBot="1" x14ac:dyDescent="0.25">
      <c r="A238" s="233" t="s">
        <v>236</v>
      </c>
      <c r="B238" s="278" t="s">
        <v>237</v>
      </c>
      <c r="C238" s="273"/>
      <c r="D238" s="259"/>
      <c r="E238" s="237"/>
      <c r="F238" s="259"/>
      <c r="G238" s="259"/>
      <c r="H238" s="237"/>
      <c r="I238" s="273"/>
      <c r="J238" s="259"/>
      <c r="K238" s="237"/>
      <c r="L238" s="249"/>
      <c r="M238" s="233"/>
      <c r="N238" s="237"/>
      <c r="O238" s="273"/>
      <c r="P238" s="259"/>
      <c r="Q238" s="237"/>
      <c r="R238" s="249"/>
      <c r="S238" s="233"/>
      <c r="T238" s="237"/>
      <c r="U238" s="259"/>
      <c r="V238" s="259"/>
      <c r="W238" s="237"/>
      <c r="X238" s="273"/>
      <c r="Y238" s="259"/>
      <c r="Z238" s="237"/>
      <c r="AA238" s="249">
        <f>C238+F238+I238+L238+O238+R238+U238+X238</f>
        <v>0</v>
      </c>
      <c r="AB238" s="233">
        <f>D238+G238+J238+M238+P238+S238+V238+Y238</f>
        <v>0</v>
      </c>
      <c r="AC238" s="237">
        <f>SUM(AA238:AB238)</f>
        <v>0</v>
      </c>
    </row>
    <row r="239" spans="1:29" ht="13.5" hidden="1" thickBot="1" x14ac:dyDescent="0.25">
      <c r="E239" s="245" t="str">
        <f>IF(C239+D239=0," ",C239+D239)</f>
        <v xml:space="preserve"> </v>
      </c>
      <c r="H239" s="274" t="str">
        <f>IF(F239+G239=0," ",F239+G239)</f>
        <v xml:space="preserve"> </v>
      </c>
      <c r="K239" s="245" t="str">
        <f>IF(I239+J239=0," ",I239+J239)</f>
        <v xml:space="preserve"> </v>
      </c>
      <c r="N239" s="274" t="str">
        <f>IF(L239+M239=0," ",L239+M239)</f>
        <v xml:space="preserve"> </v>
      </c>
      <c r="Q239" s="256" t="str">
        <f>IF(O239+P239=0," ",O239+P239)</f>
        <v xml:space="preserve"> </v>
      </c>
      <c r="R239" s="241"/>
      <c r="T239" s="275"/>
      <c r="W239" s="274" t="str">
        <f>IF(U239+V239=0," ",U239+V239)</f>
        <v xml:space="preserve"> </v>
      </c>
      <c r="Z239" s="256" t="str">
        <f>IF(X239+Y239=0," ",X239+Y239)</f>
        <v xml:space="preserve"> </v>
      </c>
      <c r="AA239" s="241"/>
      <c r="AB239" s="267"/>
    </row>
    <row r="240" spans="1:29" ht="13.5" thickBot="1" x14ac:dyDescent="0.25">
      <c r="A240" s="284" t="s">
        <v>153</v>
      </c>
      <c r="B240" s="285"/>
      <c r="C240" s="284">
        <f>SUBTOTAL(9,C208:C239)</f>
        <v>785</v>
      </c>
      <c r="D240" s="292">
        <f>SUBTOTAL(9,D208:D239)</f>
        <v>1135</v>
      </c>
      <c r="E240" s="292">
        <f>SUM(C240:D240)</f>
        <v>1920</v>
      </c>
      <c r="F240" s="284">
        <f>SUBTOTAL(9,F208:F239)</f>
        <v>71</v>
      </c>
      <c r="G240" s="292">
        <f t="shared" ref="G240:Y240" si="93">SUBTOTAL(9,G208:G239)</f>
        <v>83</v>
      </c>
      <c r="H240" s="292">
        <f>SUM(F240:G240)</f>
        <v>154</v>
      </c>
      <c r="I240" s="284">
        <f t="shared" si="93"/>
        <v>11</v>
      </c>
      <c r="J240" s="292">
        <f t="shared" si="93"/>
        <v>10</v>
      </c>
      <c r="K240" s="292">
        <f>SUM(I240:J240)</f>
        <v>21</v>
      </c>
      <c r="L240" s="284">
        <f t="shared" si="93"/>
        <v>76</v>
      </c>
      <c r="M240" s="292">
        <f t="shared" si="93"/>
        <v>76</v>
      </c>
      <c r="N240" s="292">
        <f>SUM(L240:M240)</f>
        <v>152</v>
      </c>
      <c r="O240" s="284">
        <f t="shared" si="93"/>
        <v>43</v>
      </c>
      <c r="P240" s="292">
        <f t="shared" si="93"/>
        <v>55</v>
      </c>
      <c r="Q240" s="292">
        <f>SUM(O240:P240)</f>
        <v>98</v>
      </c>
      <c r="R240" s="284">
        <f t="shared" si="93"/>
        <v>1</v>
      </c>
      <c r="S240" s="292">
        <f>SUM(S210:S239)-S228</f>
        <v>5</v>
      </c>
      <c r="T240" s="292">
        <f>SUM(R240:S240)</f>
        <v>6</v>
      </c>
      <c r="U240" s="284">
        <f t="shared" si="93"/>
        <v>25</v>
      </c>
      <c r="V240" s="292">
        <f t="shared" si="93"/>
        <v>25</v>
      </c>
      <c r="W240" s="293">
        <f>SUM(U240:V240)</f>
        <v>50</v>
      </c>
      <c r="X240" s="284">
        <f t="shared" si="93"/>
        <v>36</v>
      </c>
      <c r="Y240" s="292">
        <f t="shared" si="93"/>
        <v>49</v>
      </c>
      <c r="Z240" s="292">
        <f>SUM(X240:Y240)</f>
        <v>85</v>
      </c>
      <c r="AA240" s="284">
        <f>C240+F240+I240+L240+O240+U240+X240+R240</f>
        <v>1048</v>
      </c>
      <c r="AB240" s="294">
        <f>D240+G240+J240+M240+P240+S240+V240+Y240</f>
        <v>1438</v>
      </c>
      <c r="AC240" s="368">
        <f>AC210+AC214+AC216+AC218+AC220+AC222+AC226+AC232+AC234+AC236+AC238</f>
        <v>2486</v>
      </c>
    </row>
    <row r="241" spans="1:29" ht="13.5" thickBot="1" x14ac:dyDescent="0.25">
      <c r="A241" s="227"/>
      <c r="B241" s="227"/>
      <c r="C241" s="227">
        <v>785</v>
      </c>
      <c r="D241" s="227">
        <v>1135</v>
      </c>
      <c r="E241" s="227">
        <v>1920</v>
      </c>
      <c r="F241" s="227">
        <v>71</v>
      </c>
      <c r="G241" s="227">
        <v>83</v>
      </c>
      <c r="H241" s="227">
        <v>154</v>
      </c>
      <c r="I241" s="227">
        <v>11</v>
      </c>
      <c r="J241" s="227">
        <v>10</v>
      </c>
      <c r="K241" s="227">
        <v>21</v>
      </c>
      <c r="L241" s="227">
        <v>76</v>
      </c>
      <c r="M241" s="227">
        <v>76</v>
      </c>
      <c r="N241" s="227">
        <v>152</v>
      </c>
      <c r="O241" s="227">
        <v>43</v>
      </c>
      <c r="P241" s="227">
        <v>55</v>
      </c>
      <c r="Q241" s="227">
        <v>98</v>
      </c>
      <c r="R241" s="227">
        <v>1</v>
      </c>
      <c r="S241" s="227">
        <v>5</v>
      </c>
      <c r="T241" s="227">
        <v>6</v>
      </c>
      <c r="U241" s="227">
        <v>25</v>
      </c>
      <c r="V241" s="227">
        <v>25</v>
      </c>
      <c r="W241" s="227">
        <v>50</v>
      </c>
      <c r="X241" s="227">
        <v>36</v>
      </c>
      <c r="Y241" s="227">
        <v>49</v>
      </c>
      <c r="Z241" s="227">
        <v>85</v>
      </c>
      <c r="AA241" s="227"/>
      <c r="AB241" s="227"/>
      <c r="AC241" s="227"/>
    </row>
    <row r="242" spans="1:29" ht="13.5" thickBot="1" x14ac:dyDescent="0.25">
      <c r="A242" s="537" t="s">
        <v>154</v>
      </c>
      <c r="B242" s="538"/>
      <c r="C242" s="538"/>
      <c r="D242" s="538"/>
      <c r="E242" s="538"/>
      <c r="F242" s="538"/>
      <c r="G242" s="538"/>
      <c r="H242" s="538"/>
      <c r="I242" s="538"/>
      <c r="J242" s="538"/>
      <c r="K242" s="538"/>
      <c r="L242" s="538"/>
      <c r="M242" s="538"/>
      <c r="N242" s="538"/>
      <c r="O242" s="538"/>
      <c r="P242" s="538"/>
      <c r="Q242" s="538"/>
      <c r="R242" s="538"/>
      <c r="S242" s="538"/>
      <c r="T242" s="538"/>
      <c r="U242" s="538"/>
      <c r="V242" s="538"/>
      <c r="W242" s="538"/>
      <c r="X242" s="538"/>
      <c r="Y242" s="538"/>
      <c r="Z242" s="538"/>
      <c r="AA242" s="538"/>
      <c r="AB242" s="538"/>
      <c r="AC242" s="539"/>
    </row>
    <row r="243" spans="1:29" x14ac:dyDescent="0.2">
      <c r="E243" s="245" t="str">
        <f>IF(C243+D243=0," ",C243+D243)</f>
        <v xml:space="preserve"> </v>
      </c>
      <c r="H243" s="274" t="str">
        <f>IF(F243+G243=0," ",F243+G243)</f>
        <v xml:space="preserve"> </v>
      </c>
      <c r="K243" s="245" t="str">
        <f>IF(I243+J243=0," ",I243+J243)</f>
        <v xml:space="preserve"> </v>
      </c>
      <c r="N243" s="274" t="str">
        <f>IF(L243+M243=0," ",L243+M243)</f>
        <v xml:space="preserve"> </v>
      </c>
      <c r="Q243" s="256" t="str">
        <f>IF(O243+P243=0," ",O243+P243)</f>
        <v xml:space="preserve"> </v>
      </c>
      <c r="R243" s="364"/>
      <c r="S243" s="265"/>
      <c r="T243" s="365"/>
      <c r="W243" s="274" t="str">
        <f>IF(U243+V243=0," ",U243+V243)</f>
        <v xml:space="preserve"> </v>
      </c>
      <c r="Z243" s="245" t="str">
        <f>IF(X243+Y243=0," ",X243+Y243)</f>
        <v xml:space="preserve"> </v>
      </c>
    </row>
    <row r="244" spans="1:29" hidden="1" x14ac:dyDescent="0.2">
      <c r="A244" s="251" t="s">
        <v>155</v>
      </c>
      <c r="B244" s="252">
        <v>4100</v>
      </c>
      <c r="C244" s="243"/>
      <c r="D244" s="244"/>
      <c r="F244" s="253"/>
      <c r="G244" s="253"/>
      <c r="H244" s="245"/>
      <c r="I244" s="243"/>
      <c r="J244" s="244"/>
      <c r="N244" s="245"/>
      <c r="O244" s="243"/>
      <c r="P244" s="244"/>
      <c r="R244" s="241"/>
      <c r="T244" s="245"/>
      <c r="U244" s="253"/>
      <c r="V244" s="253"/>
      <c r="W244" s="245"/>
      <c r="X244" s="243"/>
      <c r="Y244" s="244"/>
      <c r="AA244" s="241">
        <f t="shared" ref="AA244:AB247" si="94">SUM(C244,F244,I244,L244,O244,R244,U244,X244)</f>
        <v>0</v>
      </c>
      <c r="AB244" s="246">
        <f t="shared" si="94"/>
        <v>0</v>
      </c>
      <c r="AC244" s="245">
        <f>SUM(AA244:AB244)</f>
        <v>0</v>
      </c>
    </row>
    <row r="245" spans="1:29" x14ac:dyDescent="0.2">
      <c r="A245" s="251" t="s">
        <v>156</v>
      </c>
      <c r="B245" s="252">
        <v>4110</v>
      </c>
      <c r="C245" s="243">
        <v>264</v>
      </c>
      <c r="D245" s="244">
        <v>25</v>
      </c>
      <c r="E245" s="245">
        <v>289</v>
      </c>
      <c r="F245" s="253">
        <v>20</v>
      </c>
      <c r="G245" s="253">
        <v>1</v>
      </c>
      <c r="H245" s="245">
        <v>21</v>
      </c>
      <c r="I245" s="243">
        <v>4</v>
      </c>
      <c r="J245" s="244">
        <v>0</v>
      </c>
      <c r="K245" s="245">
        <v>4</v>
      </c>
      <c r="L245" s="241">
        <v>11</v>
      </c>
      <c r="M245" s="251">
        <v>0</v>
      </c>
      <c r="N245" s="245">
        <v>11</v>
      </c>
      <c r="O245" s="243">
        <v>10</v>
      </c>
      <c r="P245" s="244">
        <v>0</v>
      </c>
      <c r="Q245" s="245">
        <v>10</v>
      </c>
      <c r="R245" s="241">
        <v>0</v>
      </c>
      <c r="S245" s="246">
        <v>0</v>
      </c>
      <c r="T245" s="245">
        <v>0</v>
      </c>
      <c r="U245" s="253">
        <v>0</v>
      </c>
      <c r="V245" s="253">
        <v>0</v>
      </c>
      <c r="W245" s="245">
        <v>0</v>
      </c>
      <c r="X245" s="243">
        <v>9</v>
      </c>
      <c r="Y245" s="244">
        <v>1</v>
      </c>
      <c r="Z245" s="245">
        <v>10</v>
      </c>
      <c r="AA245" s="241">
        <f t="shared" si="94"/>
        <v>318</v>
      </c>
      <c r="AB245" s="246">
        <f t="shared" si="94"/>
        <v>27</v>
      </c>
      <c r="AC245" s="245">
        <f t="shared" ref="AC245:AC247" si="95">SUM(AA245:AB245)</f>
        <v>345</v>
      </c>
    </row>
    <row r="246" spans="1:29" ht="13.5" thickBot="1" x14ac:dyDescent="0.25">
      <c r="A246" s="251" t="s">
        <v>157</v>
      </c>
      <c r="B246" s="252">
        <v>4120</v>
      </c>
      <c r="C246" s="243">
        <v>247</v>
      </c>
      <c r="D246" s="244">
        <v>14</v>
      </c>
      <c r="E246" s="245">
        <v>261</v>
      </c>
      <c r="F246" s="253">
        <v>5</v>
      </c>
      <c r="G246" s="253">
        <v>0</v>
      </c>
      <c r="H246" s="245">
        <v>5</v>
      </c>
      <c r="I246" s="243">
        <v>6</v>
      </c>
      <c r="J246" s="244">
        <v>0</v>
      </c>
      <c r="K246" s="245">
        <v>6</v>
      </c>
      <c r="L246" s="241">
        <v>4</v>
      </c>
      <c r="M246" s="251">
        <v>1</v>
      </c>
      <c r="N246" s="245">
        <v>5</v>
      </c>
      <c r="O246" s="243">
        <v>7</v>
      </c>
      <c r="P246" s="244">
        <v>0</v>
      </c>
      <c r="Q246" s="245">
        <v>7</v>
      </c>
      <c r="R246" s="241">
        <v>1</v>
      </c>
      <c r="S246" s="246">
        <v>0</v>
      </c>
      <c r="T246" s="245">
        <v>1</v>
      </c>
      <c r="U246" s="253">
        <v>2</v>
      </c>
      <c r="V246" s="253">
        <v>0</v>
      </c>
      <c r="W246" s="245">
        <v>2</v>
      </c>
      <c r="X246" s="243">
        <v>9</v>
      </c>
      <c r="Y246" s="244">
        <v>1</v>
      </c>
      <c r="Z246" s="245">
        <v>10</v>
      </c>
      <c r="AA246" s="241">
        <f t="shared" si="94"/>
        <v>281</v>
      </c>
      <c r="AB246" s="246">
        <f t="shared" si="94"/>
        <v>16</v>
      </c>
      <c r="AC246" s="245">
        <f t="shared" si="95"/>
        <v>297</v>
      </c>
    </row>
    <row r="247" spans="1:29" ht="13.5" hidden="1" thickBot="1" x14ac:dyDescent="0.25">
      <c r="A247" s="251" t="s">
        <v>262</v>
      </c>
      <c r="B247" s="252">
        <v>4220</v>
      </c>
      <c r="C247" s="248"/>
      <c r="D247" s="244"/>
      <c r="F247" s="253"/>
      <c r="G247" s="253"/>
      <c r="H247" s="245"/>
      <c r="I247" s="244"/>
      <c r="J247" s="244"/>
      <c r="L247" s="246"/>
      <c r="N247" s="245"/>
      <c r="O247" s="244"/>
      <c r="P247" s="244"/>
      <c r="T247" s="245"/>
      <c r="U247" s="253"/>
      <c r="V247" s="253"/>
      <c r="W247" s="245"/>
      <c r="X247" s="244"/>
      <c r="Y247" s="244"/>
      <c r="AA247" s="241">
        <f t="shared" si="94"/>
        <v>0</v>
      </c>
      <c r="AB247" s="246">
        <f t="shared" si="94"/>
        <v>0</v>
      </c>
      <c r="AC247" s="245">
        <f t="shared" si="95"/>
        <v>0</v>
      </c>
    </row>
    <row r="248" spans="1:29" ht="13.5" thickBot="1" x14ac:dyDescent="0.25">
      <c r="A248" s="249" t="s">
        <v>158</v>
      </c>
      <c r="B248" s="258"/>
      <c r="C248" s="250">
        <f t="shared" ref="C248:P248" si="96">SUBTOTAL(9,C244:C247)</f>
        <v>511</v>
      </c>
      <c r="D248" s="250">
        <f t="shared" si="96"/>
        <v>39</v>
      </c>
      <c r="E248" s="257">
        <f t="shared" si="96"/>
        <v>550</v>
      </c>
      <c r="F248" s="250">
        <f t="shared" si="96"/>
        <v>25</v>
      </c>
      <c r="G248" s="250">
        <f t="shared" si="96"/>
        <v>1</v>
      </c>
      <c r="H248" s="257">
        <f t="shared" si="96"/>
        <v>26</v>
      </c>
      <c r="I248" s="250">
        <f t="shared" si="96"/>
        <v>10</v>
      </c>
      <c r="J248" s="250">
        <f t="shared" si="96"/>
        <v>0</v>
      </c>
      <c r="K248" s="257">
        <f t="shared" si="96"/>
        <v>10</v>
      </c>
      <c r="L248" s="250">
        <f t="shared" si="96"/>
        <v>15</v>
      </c>
      <c r="M248" s="250">
        <f t="shared" si="96"/>
        <v>1</v>
      </c>
      <c r="N248" s="257">
        <f t="shared" si="96"/>
        <v>16</v>
      </c>
      <c r="O248" s="250">
        <f t="shared" si="96"/>
        <v>17</v>
      </c>
      <c r="P248" s="250">
        <f t="shared" si="96"/>
        <v>0</v>
      </c>
      <c r="Q248" s="257">
        <f t="shared" ref="Q248" si="97">SUBTOTAL(9,Q244:Q246)</f>
        <v>17</v>
      </c>
      <c r="R248" s="250">
        <f t="shared" ref="R248:Z248" si="98">SUBTOTAL(9,R244:R247)</f>
        <v>1</v>
      </c>
      <c r="S248" s="250">
        <f t="shared" si="98"/>
        <v>0</v>
      </c>
      <c r="T248" s="257">
        <f t="shared" si="98"/>
        <v>1</v>
      </c>
      <c r="U248" s="250">
        <f t="shared" si="98"/>
        <v>2</v>
      </c>
      <c r="V248" s="250">
        <f t="shared" si="98"/>
        <v>0</v>
      </c>
      <c r="W248" s="257">
        <f t="shared" si="98"/>
        <v>2</v>
      </c>
      <c r="X248" s="250">
        <f t="shared" si="98"/>
        <v>18</v>
      </c>
      <c r="Y248" s="250">
        <f t="shared" si="98"/>
        <v>2</v>
      </c>
      <c r="Z248" s="257">
        <f t="shared" si="98"/>
        <v>20</v>
      </c>
      <c r="AA248" s="250">
        <f>C248+F248+I248+L248+O248+U248+X248+R248</f>
        <v>599</v>
      </c>
      <c r="AB248" s="250">
        <f>D248+G248+J248+M248+P248+V248+Y248+S248</f>
        <v>43</v>
      </c>
      <c r="AC248" s="257">
        <f>SUBTOTAL(9,AC244:AC247)</f>
        <v>642</v>
      </c>
    </row>
    <row r="249" spans="1:29" x14ac:dyDescent="0.2">
      <c r="E249" s="245" t="str">
        <f>IF(C249+D249=0," ",C249+D249)</f>
        <v xml:space="preserve"> </v>
      </c>
      <c r="H249" s="274" t="str">
        <f>IF(F249+G249=0," ",F249+G249)</f>
        <v xml:space="preserve"> </v>
      </c>
      <c r="K249" s="245" t="str">
        <f>IF(I249+J249=0," ",I249+J249)</f>
        <v xml:space="preserve"> </v>
      </c>
      <c r="N249" s="274" t="str">
        <f>IF(L249+M249=0," ",L249+M249)</f>
        <v xml:space="preserve"> </v>
      </c>
      <c r="Q249" s="256" t="str">
        <f>IF(O249+P249=0," ",O249+P249)</f>
        <v xml:space="preserve"> </v>
      </c>
      <c r="R249" s="241"/>
      <c r="T249" s="275"/>
      <c r="W249" s="274" t="str">
        <f>IF(U249+V249=0," ",U249+V249)</f>
        <v xml:space="preserve"> </v>
      </c>
      <c r="Z249" s="245" t="str">
        <f>IF(X249+Y249=0," ",X249+Y249)</f>
        <v xml:space="preserve"> </v>
      </c>
    </row>
    <row r="250" spans="1:29" x14ac:dyDescent="0.2">
      <c r="A250" s="251" t="s">
        <v>159</v>
      </c>
      <c r="B250" s="252">
        <v>4300</v>
      </c>
      <c r="C250" s="243">
        <v>10</v>
      </c>
      <c r="D250" s="244">
        <v>2</v>
      </c>
      <c r="E250" s="245">
        <v>12</v>
      </c>
      <c r="F250" s="253">
        <v>3</v>
      </c>
      <c r="G250" s="253">
        <v>1</v>
      </c>
      <c r="H250" s="245">
        <v>4</v>
      </c>
      <c r="I250" s="243">
        <v>0</v>
      </c>
      <c r="J250" s="244">
        <v>0</v>
      </c>
      <c r="K250" s="245">
        <v>0</v>
      </c>
      <c r="L250" s="241">
        <v>1</v>
      </c>
      <c r="M250" s="251">
        <v>0</v>
      </c>
      <c r="N250" s="245">
        <v>1</v>
      </c>
      <c r="O250" s="243">
        <v>0</v>
      </c>
      <c r="P250" s="244">
        <v>0</v>
      </c>
      <c r="Q250" s="245">
        <v>0</v>
      </c>
      <c r="R250" s="241">
        <v>0</v>
      </c>
      <c r="S250" s="246">
        <v>0</v>
      </c>
      <c r="T250" s="245">
        <v>0</v>
      </c>
      <c r="U250" s="253">
        <v>1</v>
      </c>
      <c r="V250" s="253">
        <v>0</v>
      </c>
      <c r="W250" s="245">
        <v>1</v>
      </c>
      <c r="X250" s="243">
        <v>0</v>
      </c>
      <c r="Y250" s="244">
        <v>0</v>
      </c>
      <c r="Z250" s="245">
        <v>0</v>
      </c>
      <c r="AA250" s="241">
        <f t="shared" ref="AA250:AB252" si="99">SUM(C250,F250,I250,L250,O250,R250,U250,X250)</f>
        <v>15</v>
      </c>
      <c r="AB250" s="246">
        <f t="shared" si="99"/>
        <v>3</v>
      </c>
      <c r="AC250" s="245">
        <f>SUM(AA250:AB250)</f>
        <v>18</v>
      </c>
    </row>
    <row r="251" spans="1:29" x14ac:dyDescent="0.2">
      <c r="A251" s="251" t="s">
        <v>160</v>
      </c>
      <c r="B251" s="252">
        <v>4310</v>
      </c>
      <c r="C251" s="243">
        <v>171</v>
      </c>
      <c r="D251" s="244">
        <v>36</v>
      </c>
      <c r="E251" s="245">
        <v>207</v>
      </c>
      <c r="F251" s="253">
        <v>19</v>
      </c>
      <c r="G251" s="253">
        <v>9</v>
      </c>
      <c r="H251" s="245">
        <v>28</v>
      </c>
      <c r="I251" s="243">
        <v>0</v>
      </c>
      <c r="J251" s="244">
        <v>0</v>
      </c>
      <c r="K251" s="245">
        <v>0</v>
      </c>
      <c r="L251" s="241">
        <v>9</v>
      </c>
      <c r="M251" s="251">
        <v>3</v>
      </c>
      <c r="N251" s="245">
        <v>12</v>
      </c>
      <c r="O251" s="243">
        <v>11</v>
      </c>
      <c r="P251" s="244">
        <v>2</v>
      </c>
      <c r="Q251" s="245">
        <v>13</v>
      </c>
      <c r="R251" s="241">
        <v>0</v>
      </c>
      <c r="S251" s="246">
        <v>0</v>
      </c>
      <c r="T251" s="245">
        <v>0</v>
      </c>
      <c r="U251" s="253">
        <v>2</v>
      </c>
      <c r="V251" s="253">
        <v>0</v>
      </c>
      <c r="W251" s="245">
        <v>2</v>
      </c>
      <c r="X251" s="243">
        <v>3</v>
      </c>
      <c r="Y251" s="244">
        <v>2</v>
      </c>
      <c r="Z251" s="245">
        <v>5</v>
      </c>
      <c r="AA251" s="241">
        <f t="shared" si="99"/>
        <v>215</v>
      </c>
      <c r="AB251" s="246">
        <f t="shared" si="99"/>
        <v>52</v>
      </c>
      <c r="AC251" s="245">
        <f t="shared" ref="AC251:AC252" si="100">SUM(AA251:AB251)</f>
        <v>267</v>
      </c>
    </row>
    <row r="252" spans="1:29" ht="13.5" thickBot="1" x14ac:dyDescent="0.25">
      <c r="A252" s="251" t="s">
        <v>161</v>
      </c>
      <c r="B252" s="252">
        <v>4320</v>
      </c>
      <c r="C252" s="243">
        <v>62</v>
      </c>
      <c r="D252" s="244">
        <v>15</v>
      </c>
      <c r="E252" s="245">
        <v>77</v>
      </c>
      <c r="F252" s="253">
        <v>11</v>
      </c>
      <c r="G252" s="253">
        <v>4</v>
      </c>
      <c r="H252" s="245">
        <v>15</v>
      </c>
      <c r="I252" s="243">
        <v>0</v>
      </c>
      <c r="J252" s="244">
        <v>0</v>
      </c>
      <c r="K252" s="245">
        <v>0</v>
      </c>
      <c r="L252" s="241">
        <v>1</v>
      </c>
      <c r="M252" s="251">
        <v>1</v>
      </c>
      <c r="N252" s="245">
        <v>2</v>
      </c>
      <c r="O252" s="243">
        <v>1</v>
      </c>
      <c r="P252" s="244">
        <v>0</v>
      </c>
      <c r="Q252" s="245">
        <v>1</v>
      </c>
      <c r="R252" s="241">
        <v>0</v>
      </c>
      <c r="S252" s="246">
        <v>0</v>
      </c>
      <c r="T252" s="245">
        <v>0</v>
      </c>
      <c r="U252" s="253">
        <v>0</v>
      </c>
      <c r="V252" s="253">
        <v>0</v>
      </c>
      <c r="W252" s="245">
        <v>0</v>
      </c>
      <c r="X252" s="243">
        <v>4</v>
      </c>
      <c r="Y252" s="244">
        <v>0</v>
      </c>
      <c r="Z252" s="245">
        <v>4</v>
      </c>
      <c r="AA252" s="241">
        <f t="shared" si="99"/>
        <v>79</v>
      </c>
      <c r="AB252" s="246">
        <f t="shared" si="99"/>
        <v>20</v>
      </c>
      <c r="AC252" s="245">
        <f t="shared" si="100"/>
        <v>99</v>
      </c>
    </row>
    <row r="253" spans="1:29" ht="13.5" thickBot="1" x14ac:dyDescent="0.25">
      <c r="A253" s="249" t="s">
        <v>162</v>
      </c>
      <c r="B253" s="234"/>
      <c r="C253" s="295">
        <f>SUBTOTAL(9,C250:C252)</f>
        <v>243</v>
      </c>
      <c r="D253" s="250">
        <f>SUBTOTAL(9,D250:D252)</f>
        <v>53</v>
      </c>
      <c r="E253" s="257">
        <f>SUBTOTAL(9,E250:E252)</f>
        <v>296</v>
      </c>
      <c r="F253" s="250">
        <f t="shared" ref="F253:Z253" si="101">SUBTOTAL(9,F250:F252)</f>
        <v>33</v>
      </c>
      <c r="G253" s="250">
        <f t="shared" si="101"/>
        <v>14</v>
      </c>
      <c r="H253" s="257">
        <f t="shared" si="101"/>
        <v>47</v>
      </c>
      <c r="I253" s="250">
        <f t="shared" si="101"/>
        <v>0</v>
      </c>
      <c r="J253" s="250">
        <f t="shared" si="101"/>
        <v>0</v>
      </c>
      <c r="K253" s="257">
        <f t="shared" si="101"/>
        <v>0</v>
      </c>
      <c r="L253" s="250">
        <f t="shared" si="101"/>
        <v>11</v>
      </c>
      <c r="M253" s="250">
        <f t="shared" si="101"/>
        <v>4</v>
      </c>
      <c r="N253" s="257">
        <f t="shared" si="101"/>
        <v>15</v>
      </c>
      <c r="O253" s="250">
        <f t="shared" si="101"/>
        <v>12</v>
      </c>
      <c r="P253" s="250">
        <f t="shared" si="101"/>
        <v>2</v>
      </c>
      <c r="Q253" s="257">
        <f t="shared" si="101"/>
        <v>14</v>
      </c>
      <c r="R253" s="250">
        <f t="shared" si="101"/>
        <v>0</v>
      </c>
      <c r="S253" s="250">
        <f t="shared" si="101"/>
        <v>0</v>
      </c>
      <c r="T253" s="257">
        <f t="shared" si="101"/>
        <v>0</v>
      </c>
      <c r="U253" s="250">
        <f t="shared" si="101"/>
        <v>3</v>
      </c>
      <c r="V253" s="250">
        <f t="shared" si="101"/>
        <v>0</v>
      </c>
      <c r="W253" s="257">
        <f t="shared" si="101"/>
        <v>3</v>
      </c>
      <c r="X253" s="250">
        <f t="shared" si="101"/>
        <v>7</v>
      </c>
      <c r="Y253" s="250">
        <f t="shared" si="101"/>
        <v>2</v>
      </c>
      <c r="Z253" s="257">
        <f t="shared" si="101"/>
        <v>9</v>
      </c>
      <c r="AA253" s="250">
        <f>C253+F253+I253+L253+O253+U253+X253+R253</f>
        <v>309</v>
      </c>
      <c r="AB253" s="250">
        <f t="shared" ref="AB253" si="102">D253+G253+J253+M253+P253+V253+Y253</f>
        <v>75</v>
      </c>
      <c r="AC253" s="257">
        <f>SUBTOTAL(9,AC250:AC252)</f>
        <v>384</v>
      </c>
    </row>
    <row r="254" spans="1:29" ht="13.5" thickBot="1" x14ac:dyDescent="0.25">
      <c r="E254" s="245" t="str">
        <f>IF(C254+D254=0," ",C254+D254)</f>
        <v xml:space="preserve"> </v>
      </c>
      <c r="H254" s="274" t="str">
        <f>IF(F254+G254=0," ",F254+G254)</f>
        <v xml:space="preserve"> </v>
      </c>
      <c r="K254" s="245" t="str">
        <f>IF(I254+J254=0," ",I254+J254)</f>
        <v xml:space="preserve"> </v>
      </c>
      <c r="N254" s="274" t="str">
        <f>IF(L254+M254=0," ",L254+M254)</f>
        <v xml:space="preserve"> </v>
      </c>
      <c r="Q254" s="256" t="str">
        <f>IF(O254+P254=0," ",O254+P254)</f>
        <v xml:space="preserve"> </v>
      </c>
      <c r="R254" s="241"/>
      <c r="T254" s="275"/>
      <c r="W254" s="274" t="str">
        <f>IF(U254+V254=0," ",U254+V254)</f>
        <v xml:space="preserve"> </v>
      </c>
      <c r="Z254" s="245" t="str">
        <f>IF(X254+Y254=0," ",X254+Y254)</f>
        <v xml:space="preserve"> </v>
      </c>
    </row>
    <row r="255" spans="1:29" s="272" customFormat="1" ht="13.5" hidden="1" thickBot="1" x14ac:dyDescent="0.25">
      <c r="A255" s="296" t="s">
        <v>163</v>
      </c>
      <c r="B255" s="266">
        <v>4400</v>
      </c>
      <c r="C255" s="296"/>
      <c r="D255" s="297"/>
      <c r="E255" s="298">
        <f>C255+D255</f>
        <v>0</v>
      </c>
      <c r="F255" s="297"/>
      <c r="G255" s="297"/>
      <c r="H255" s="297">
        <f>F255+G255</f>
        <v>0</v>
      </c>
      <c r="I255" s="296"/>
      <c r="J255" s="297"/>
      <c r="K255" s="298">
        <f>I255+J255</f>
        <v>0</v>
      </c>
      <c r="L255" s="296"/>
      <c r="M255" s="297"/>
      <c r="N255" s="297">
        <f>L255+M255</f>
        <v>0</v>
      </c>
      <c r="O255" s="296"/>
      <c r="P255" s="297"/>
      <c r="Q255" s="297">
        <f>O255+P255</f>
        <v>0</v>
      </c>
      <c r="R255" s="296"/>
      <c r="S255" s="297"/>
      <c r="T255" s="298">
        <f t="shared" ref="T255:T256" si="103">R255+S255</f>
        <v>0</v>
      </c>
      <c r="U255" s="297"/>
      <c r="V255" s="297"/>
      <c r="W255" s="297">
        <f>U255+V255</f>
        <v>0</v>
      </c>
      <c r="X255" s="296"/>
      <c r="Y255" s="297"/>
      <c r="Z255" s="298">
        <f>X255+Y255</f>
        <v>0</v>
      </c>
      <c r="AA255" s="297">
        <f t="shared" ref="AA255:AC256" si="104">C255+F255+I255+L255+O255+U255+X255</f>
        <v>0</v>
      </c>
      <c r="AB255" s="299">
        <f t="shared" si="104"/>
        <v>0</v>
      </c>
      <c r="AC255" s="300">
        <f t="shared" si="104"/>
        <v>0</v>
      </c>
    </row>
    <row r="256" spans="1:29" s="272" customFormat="1" ht="13.5" hidden="1" thickBot="1" x14ac:dyDescent="0.25">
      <c r="A256" s="301" t="s">
        <v>163</v>
      </c>
      <c r="B256" s="289">
        <v>4800</v>
      </c>
      <c r="C256" s="301"/>
      <c r="D256" s="288"/>
      <c r="E256" s="271">
        <f>C256+D256</f>
        <v>0</v>
      </c>
      <c r="F256" s="288"/>
      <c r="G256" s="288"/>
      <c r="H256" s="288">
        <f>F256+G256</f>
        <v>0</v>
      </c>
      <c r="I256" s="301"/>
      <c r="J256" s="288"/>
      <c r="K256" s="271">
        <f>I256+J256</f>
        <v>0</v>
      </c>
      <c r="L256" s="301"/>
      <c r="M256" s="288"/>
      <c r="N256" s="288">
        <f>L256+M256</f>
        <v>0</v>
      </c>
      <c r="O256" s="301"/>
      <c r="P256" s="288"/>
      <c r="Q256" s="288">
        <f>O256+P256</f>
        <v>0</v>
      </c>
      <c r="R256" s="301"/>
      <c r="S256" s="288"/>
      <c r="T256" s="271">
        <f t="shared" si="103"/>
        <v>0</v>
      </c>
      <c r="U256" s="288"/>
      <c r="V256" s="288"/>
      <c r="W256" s="288">
        <f>U256+V256</f>
        <v>0</v>
      </c>
      <c r="X256" s="301"/>
      <c r="Y256" s="288"/>
      <c r="Z256" s="271">
        <f>X256+Y256</f>
        <v>0</v>
      </c>
      <c r="AA256" s="288">
        <f t="shared" si="104"/>
        <v>0</v>
      </c>
      <c r="AB256" s="302">
        <f t="shared" si="104"/>
        <v>0</v>
      </c>
      <c r="AC256" s="303">
        <f t="shared" si="104"/>
        <v>0</v>
      </c>
    </row>
    <row r="257" spans="1:29" ht="13.5" hidden="1" thickBot="1" x14ac:dyDescent="0.25">
      <c r="Q257" s="256"/>
      <c r="R257" s="241"/>
      <c r="T257" s="275"/>
    </row>
    <row r="258" spans="1:29" ht="13.5" hidden="1" thickBot="1" x14ac:dyDescent="0.25">
      <c r="A258" s="233" t="s">
        <v>164</v>
      </c>
      <c r="B258" s="234">
        <v>4010</v>
      </c>
      <c r="C258" s="304"/>
      <c r="D258" s="305"/>
      <c r="E258" s="237"/>
      <c r="F258" s="305"/>
      <c r="G258" s="305"/>
      <c r="H258" s="237"/>
      <c r="I258" s="304"/>
      <c r="J258" s="305"/>
      <c r="K258" s="237"/>
      <c r="L258" s="235"/>
      <c r="M258" s="236"/>
      <c r="N258" s="237"/>
      <c r="O258" s="304"/>
      <c r="P258" s="305"/>
      <c r="Q258" s="237"/>
      <c r="R258" s="235"/>
      <c r="S258" s="236"/>
      <c r="T258" s="237"/>
      <c r="U258" s="305"/>
      <c r="V258" s="305"/>
      <c r="W258" s="237"/>
      <c r="X258" s="304"/>
      <c r="Y258" s="305"/>
      <c r="Z258" s="237"/>
      <c r="AA258" s="235">
        <f t="shared" ref="AA258:AB258" si="105">SUM(C258,F258,I258,L258,O258,R258,U258,X258)</f>
        <v>0</v>
      </c>
      <c r="AB258" s="236">
        <f t="shared" si="105"/>
        <v>0</v>
      </c>
      <c r="AC258" s="237">
        <f>SUM(AA258:AB258)</f>
        <v>0</v>
      </c>
    </row>
    <row r="259" spans="1:29" ht="13.5" hidden="1" thickBot="1" x14ac:dyDescent="0.25">
      <c r="A259" s="274"/>
      <c r="C259" s="243"/>
      <c r="D259" s="244"/>
      <c r="F259" s="253"/>
      <c r="G259" s="253"/>
      <c r="I259" s="243"/>
      <c r="J259" s="244"/>
      <c r="K259" s="256"/>
      <c r="O259" s="243"/>
      <c r="P259" s="244"/>
      <c r="Q259" s="256"/>
      <c r="R259" s="241"/>
      <c r="T259" s="245"/>
      <c r="U259" s="253"/>
      <c r="V259" s="253"/>
      <c r="X259" s="243"/>
      <c r="Y259" s="244"/>
      <c r="Z259" s="256"/>
      <c r="AA259" s="241"/>
      <c r="AB259" s="246"/>
      <c r="AC259" s="245"/>
    </row>
    <row r="260" spans="1:29" ht="13.5" thickBot="1" x14ac:dyDescent="0.25">
      <c r="A260" s="233" t="s">
        <v>236</v>
      </c>
      <c r="B260" s="278" t="s">
        <v>237</v>
      </c>
      <c r="C260" s="273">
        <v>0</v>
      </c>
      <c r="D260" s="259">
        <v>0</v>
      </c>
      <c r="E260" s="257">
        <v>0</v>
      </c>
      <c r="F260" s="259">
        <v>1</v>
      </c>
      <c r="G260" s="259">
        <v>0</v>
      </c>
      <c r="H260" s="257">
        <v>1</v>
      </c>
      <c r="I260" s="273">
        <v>0</v>
      </c>
      <c r="J260" s="259">
        <v>0</v>
      </c>
      <c r="K260" s="257">
        <v>0</v>
      </c>
      <c r="L260" s="249">
        <v>0</v>
      </c>
      <c r="M260" s="233">
        <v>0</v>
      </c>
      <c r="N260" s="257">
        <v>0</v>
      </c>
      <c r="O260" s="273">
        <v>0</v>
      </c>
      <c r="P260" s="259">
        <v>0</v>
      </c>
      <c r="Q260" s="257">
        <v>0</v>
      </c>
      <c r="R260" s="249">
        <v>0</v>
      </c>
      <c r="S260" s="233">
        <v>0</v>
      </c>
      <c r="T260" s="257">
        <v>0</v>
      </c>
      <c r="U260" s="259">
        <v>0</v>
      </c>
      <c r="V260" s="259">
        <v>0</v>
      </c>
      <c r="W260" s="257">
        <v>0</v>
      </c>
      <c r="X260" s="273">
        <v>0</v>
      </c>
      <c r="Y260" s="259">
        <v>0</v>
      </c>
      <c r="Z260" s="257">
        <v>0</v>
      </c>
      <c r="AA260" s="249">
        <f t="shared" ref="AA260:AB260" si="106">SUM(C260,F260,I260,L260,O260,R260,U260,X260)</f>
        <v>1</v>
      </c>
      <c r="AB260" s="233">
        <f t="shared" si="106"/>
        <v>0</v>
      </c>
      <c r="AC260" s="257">
        <f>SUM(AA260:AB260)</f>
        <v>1</v>
      </c>
    </row>
    <row r="261" spans="1:29" ht="13.5" thickBot="1" x14ac:dyDescent="0.25">
      <c r="A261" s="274"/>
      <c r="C261" s="243"/>
      <c r="D261" s="244"/>
      <c r="E261" s="271"/>
      <c r="F261" s="253"/>
      <c r="G261" s="253"/>
      <c r="I261" s="243"/>
      <c r="J261" s="244"/>
      <c r="K261" s="256"/>
      <c r="O261" s="243"/>
      <c r="P261" s="244"/>
      <c r="Q261" s="256"/>
      <c r="R261" s="263"/>
      <c r="S261" s="256"/>
      <c r="T261" s="271"/>
      <c r="U261" s="253"/>
      <c r="V261" s="253"/>
      <c r="X261" s="243"/>
      <c r="Y261" s="244"/>
      <c r="Z261" s="256"/>
      <c r="AA261" s="241"/>
      <c r="AB261" s="246"/>
      <c r="AC261" s="245"/>
    </row>
    <row r="262" spans="1:29" ht="13.5" thickBot="1" x14ac:dyDescent="0.25">
      <c r="A262" s="306" t="s">
        <v>153</v>
      </c>
      <c r="B262" s="307"/>
      <c r="C262" s="308">
        <f t="shared" ref="C262:AB262" si="107">C248+C253+C260+C258</f>
        <v>754</v>
      </c>
      <c r="D262" s="309">
        <f t="shared" si="107"/>
        <v>92</v>
      </c>
      <c r="E262" s="309">
        <f t="shared" si="107"/>
        <v>846</v>
      </c>
      <c r="F262" s="308">
        <f t="shared" si="107"/>
        <v>59</v>
      </c>
      <c r="G262" s="309">
        <f t="shared" si="107"/>
        <v>15</v>
      </c>
      <c r="H262" s="309">
        <f t="shared" si="107"/>
        <v>74</v>
      </c>
      <c r="I262" s="308">
        <f t="shared" si="107"/>
        <v>10</v>
      </c>
      <c r="J262" s="309">
        <f t="shared" si="107"/>
        <v>0</v>
      </c>
      <c r="K262" s="309">
        <f t="shared" si="107"/>
        <v>10</v>
      </c>
      <c r="L262" s="308">
        <f t="shared" si="107"/>
        <v>26</v>
      </c>
      <c r="M262" s="309">
        <f t="shared" si="107"/>
        <v>5</v>
      </c>
      <c r="N262" s="309">
        <f t="shared" si="107"/>
        <v>31</v>
      </c>
      <c r="O262" s="308">
        <f t="shared" si="107"/>
        <v>29</v>
      </c>
      <c r="P262" s="309">
        <f t="shared" si="107"/>
        <v>2</v>
      </c>
      <c r="Q262" s="309">
        <f t="shared" si="107"/>
        <v>31</v>
      </c>
      <c r="R262" s="308">
        <f t="shared" si="107"/>
        <v>1</v>
      </c>
      <c r="S262" s="309">
        <f t="shared" si="107"/>
        <v>0</v>
      </c>
      <c r="T262" s="310">
        <f t="shared" si="107"/>
        <v>1</v>
      </c>
      <c r="U262" s="309">
        <f t="shared" si="107"/>
        <v>5</v>
      </c>
      <c r="V262" s="309">
        <f t="shared" si="107"/>
        <v>0</v>
      </c>
      <c r="W262" s="309">
        <f t="shared" si="107"/>
        <v>5</v>
      </c>
      <c r="X262" s="308">
        <f t="shared" si="107"/>
        <v>25</v>
      </c>
      <c r="Y262" s="309">
        <f t="shared" si="107"/>
        <v>4</v>
      </c>
      <c r="Z262" s="309">
        <f t="shared" si="107"/>
        <v>29</v>
      </c>
      <c r="AA262" s="308">
        <f>AA248+AA253+AA260+AA258</f>
        <v>909</v>
      </c>
      <c r="AB262" s="309">
        <f t="shared" si="107"/>
        <v>118</v>
      </c>
      <c r="AC262" s="310">
        <f>AC248+AC253+AC260+AC258</f>
        <v>1027</v>
      </c>
    </row>
    <row r="263" spans="1:29" ht="13.5" thickBot="1" x14ac:dyDescent="0.25">
      <c r="A263" s="227"/>
      <c r="B263" s="227"/>
      <c r="C263" s="227"/>
      <c r="D263" s="227"/>
      <c r="E263" s="272"/>
      <c r="F263" s="227"/>
      <c r="G263" s="227"/>
      <c r="H263" s="272"/>
      <c r="I263" s="227"/>
      <c r="J263" s="227"/>
      <c r="K263" s="272"/>
      <c r="L263" s="227"/>
      <c r="M263" s="227"/>
      <c r="N263" s="272"/>
      <c r="O263" s="227"/>
      <c r="P263" s="227"/>
      <c r="Q263" s="272"/>
      <c r="R263" s="227"/>
      <c r="S263" s="227"/>
      <c r="T263" s="227"/>
      <c r="U263" s="227"/>
      <c r="V263" s="227"/>
      <c r="W263" s="272"/>
      <c r="X263" s="227"/>
      <c r="Y263" s="227"/>
      <c r="Z263" s="272"/>
      <c r="AA263" s="227"/>
      <c r="AB263" s="227"/>
      <c r="AC263" s="227"/>
    </row>
    <row r="264" spans="1:29" ht="13.5" thickBot="1" x14ac:dyDescent="0.25">
      <c r="A264" s="311" t="s">
        <v>165</v>
      </c>
      <c r="B264" s="312"/>
      <c r="C264" s="321"/>
      <c r="D264" s="321"/>
      <c r="E264" s="321" t="str">
        <f>IF(C264+D264=0," ",C264+D264)</f>
        <v xml:space="preserve"> </v>
      </c>
      <c r="F264" s="321"/>
      <c r="G264" s="321"/>
      <c r="H264" s="321" t="str">
        <f>IF(F264+G264=0," ",F264+G264)</f>
        <v xml:space="preserve"> </v>
      </c>
      <c r="I264" s="321"/>
      <c r="J264" s="321"/>
      <c r="K264" s="321" t="str">
        <f>IF(I264+J264=0," ",I264+J264)</f>
        <v xml:space="preserve"> </v>
      </c>
      <c r="L264" s="321"/>
      <c r="M264" s="321"/>
      <c r="N264" s="321" t="str">
        <f>IF(L264+M264=0," ",L264+M264)</f>
        <v xml:space="preserve"> </v>
      </c>
      <c r="O264" s="321"/>
      <c r="P264" s="321"/>
      <c r="Q264" s="321" t="str">
        <f>IF(O264+P264=0," ",O264+P264)</f>
        <v xml:space="preserve"> </v>
      </c>
      <c r="R264" s="321"/>
      <c r="S264" s="321"/>
      <c r="T264" s="321"/>
      <c r="U264" s="321"/>
      <c r="V264" s="321"/>
      <c r="W264" s="321" t="str">
        <f>IF(U264+V264=0," ",U264+V264)</f>
        <v xml:space="preserve"> </v>
      </c>
      <c r="X264" s="321"/>
      <c r="Y264" s="321"/>
      <c r="Z264" s="321" t="str">
        <f>IF(X264+Y264=0," ",X264+Y264)</f>
        <v xml:space="preserve"> </v>
      </c>
      <c r="AA264" s="321"/>
      <c r="AB264" s="369"/>
      <c r="AC264" s="323"/>
    </row>
    <row r="265" spans="1:29" x14ac:dyDescent="0.2">
      <c r="E265" s="245" t="str">
        <f>IF(C265+D265=0," ",C265+D265)</f>
        <v xml:space="preserve"> </v>
      </c>
      <c r="H265" s="274" t="str">
        <f>IF(F265+G265=0," ",F265+G265)</f>
        <v xml:space="preserve"> </v>
      </c>
      <c r="K265" s="245" t="str">
        <f>IF(I265+J265=0," ",I265+J265)</f>
        <v xml:space="preserve"> </v>
      </c>
      <c r="N265" s="274" t="str">
        <f>IF(L265+M265=0," ",L265+M265)</f>
        <v xml:space="preserve"> </v>
      </c>
      <c r="Q265" s="256" t="str">
        <f>IF(O265+P265=0," ",O265+P265)</f>
        <v xml:space="preserve"> </v>
      </c>
      <c r="R265" s="241"/>
      <c r="T265" s="275"/>
      <c r="W265" s="274" t="str">
        <f>IF(U265+V265=0," ",U265+V265)</f>
        <v xml:space="preserve"> </v>
      </c>
      <c r="Z265" s="245" t="str">
        <f>IF(X265+Y265=0," ",X265+Y265)</f>
        <v xml:space="preserve"> </v>
      </c>
      <c r="AA265" s="364"/>
      <c r="AB265" s="366"/>
      <c r="AC265" s="367"/>
    </row>
    <row r="266" spans="1:29" x14ac:dyDescent="0.2">
      <c r="A266" s="251" t="s">
        <v>166</v>
      </c>
      <c r="B266" s="252">
        <v>5020</v>
      </c>
      <c r="C266" s="243">
        <v>32</v>
      </c>
      <c r="D266" s="244">
        <v>278</v>
      </c>
      <c r="E266" s="245">
        <v>310</v>
      </c>
      <c r="F266" s="253">
        <v>6</v>
      </c>
      <c r="G266" s="253">
        <v>19</v>
      </c>
      <c r="H266" s="245">
        <v>25</v>
      </c>
      <c r="I266" s="243">
        <v>0</v>
      </c>
      <c r="J266" s="244">
        <v>4</v>
      </c>
      <c r="K266" s="245">
        <v>4</v>
      </c>
      <c r="L266" s="241">
        <v>6</v>
      </c>
      <c r="M266" s="251">
        <v>31</v>
      </c>
      <c r="N266" s="245">
        <v>37</v>
      </c>
      <c r="O266" s="243">
        <v>3</v>
      </c>
      <c r="P266" s="244">
        <v>9</v>
      </c>
      <c r="Q266" s="245">
        <v>12</v>
      </c>
      <c r="R266" s="241">
        <v>0</v>
      </c>
      <c r="S266" s="246">
        <v>1</v>
      </c>
      <c r="T266" s="245">
        <v>1</v>
      </c>
      <c r="U266" s="253">
        <v>6</v>
      </c>
      <c r="V266" s="253">
        <v>13</v>
      </c>
      <c r="W266" s="245">
        <v>19</v>
      </c>
      <c r="X266" s="243">
        <v>3</v>
      </c>
      <c r="Y266" s="244">
        <v>13</v>
      </c>
      <c r="Z266" s="245">
        <v>16</v>
      </c>
      <c r="AA266" s="241">
        <f t="shared" ref="AA266:AB267" si="108">SUM(C266,F266,I266,L266,O266,R266,U266,X266)</f>
        <v>56</v>
      </c>
      <c r="AB266" s="246">
        <f t="shared" si="108"/>
        <v>368</v>
      </c>
      <c r="AC266" s="245">
        <f>SUM(AA266:AB266)</f>
        <v>424</v>
      </c>
    </row>
    <row r="267" spans="1:29" ht="13.5" thickBot="1" x14ac:dyDescent="0.25">
      <c r="A267" s="251" t="s">
        <v>167</v>
      </c>
      <c r="B267" s="252">
        <v>5070</v>
      </c>
      <c r="C267" s="243">
        <v>30</v>
      </c>
      <c r="D267" s="244">
        <v>132</v>
      </c>
      <c r="E267" s="245">
        <v>162</v>
      </c>
      <c r="F267" s="253">
        <v>6</v>
      </c>
      <c r="G267" s="253">
        <v>15</v>
      </c>
      <c r="H267" s="245">
        <v>21</v>
      </c>
      <c r="I267" s="243">
        <v>0</v>
      </c>
      <c r="J267" s="244">
        <v>0</v>
      </c>
      <c r="K267" s="245">
        <v>0</v>
      </c>
      <c r="L267" s="241">
        <v>5</v>
      </c>
      <c r="M267" s="251">
        <v>22</v>
      </c>
      <c r="N267" s="245">
        <v>27</v>
      </c>
      <c r="O267" s="243">
        <v>0</v>
      </c>
      <c r="P267" s="244">
        <v>6</v>
      </c>
      <c r="Q267" s="245">
        <v>6</v>
      </c>
      <c r="R267" s="241">
        <v>0</v>
      </c>
      <c r="S267" s="246">
        <v>0</v>
      </c>
      <c r="T267" s="245">
        <v>0</v>
      </c>
      <c r="U267" s="253">
        <v>2</v>
      </c>
      <c r="V267" s="253">
        <v>1</v>
      </c>
      <c r="W267" s="245">
        <v>3</v>
      </c>
      <c r="X267" s="243">
        <v>3</v>
      </c>
      <c r="Y267" s="244">
        <v>11</v>
      </c>
      <c r="Z267" s="245">
        <v>14</v>
      </c>
      <c r="AA267" s="241">
        <f t="shared" si="108"/>
        <v>46</v>
      </c>
      <c r="AB267" s="246">
        <f t="shared" si="108"/>
        <v>187</v>
      </c>
      <c r="AC267" s="245">
        <f>SUM(AA267:AB267)</f>
        <v>233</v>
      </c>
    </row>
    <row r="268" spans="1:29" ht="13.5" thickBot="1" x14ac:dyDescent="0.25">
      <c r="A268" s="249" t="s">
        <v>168</v>
      </c>
      <c r="B268" s="234"/>
      <c r="C268" s="249">
        <f>SUM(C266:C267)</f>
        <v>62</v>
      </c>
      <c r="D268" s="233">
        <f>SUM(D266:D267)</f>
        <v>410</v>
      </c>
      <c r="E268" s="237">
        <f>SUM(E266:E267)</f>
        <v>472</v>
      </c>
      <c r="F268" s="249">
        <f t="shared" ref="F268:Z268" si="109">SUM(F266:F267)</f>
        <v>12</v>
      </c>
      <c r="G268" s="233">
        <f t="shared" si="109"/>
        <v>34</v>
      </c>
      <c r="H268" s="237">
        <f t="shared" si="109"/>
        <v>46</v>
      </c>
      <c r="I268" s="249">
        <f t="shared" si="109"/>
        <v>0</v>
      </c>
      <c r="J268" s="233">
        <f t="shared" si="109"/>
        <v>4</v>
      </c>
      <c r="K268" s="237">
        <f t="shared" si="109"/>
        <v>4</v>
      </c>
      <c r="L268" s="249">
        <f t="shared" si="109"/>
        <v>11</v>
      </c>
      <c r="M268" s="233">
        <f t="shared" si="109"/>
        <v>53</v>
      </c>
      <c r="N268" s="237">
        <f t="shared" si="109"/>
        <v>64</v>
      </c>
      <c r="O268" s="249">
        <f t="shared" si="109"/>
        <v>3</v>
      </c>
      <c r="P268" s="233">
        <f t="shared" si="109"/>
        <v>15</v>
      </c>
      <c r="Q268" s="233">
        <f t="shared" si="109"/>
        <v>18</v>
      </c>
      <c r="R268" s="249">
        <f>SUM(R266:R267)</f>
        <v>0</v>
      </c>
      <c r="S268" s="233">
        <f t="shared" ref="S268:T268" si="110">SUM(S266:S267)</f>
        <v>1</v>
      </c>
      <c r="T268" s="233">
        <f t="shared" si="110"/>
        <v>1</v>
      </c>
      <c r="U268" s="233">
        <f t="shared" si="109"/>
        <v>8</v>
      </c>
      <c r="V268" s="233">
        <f t="shared" si="109"/>
        <v>14</v>
      </c>
      <c r="W268" s="237">
        <f t="shared" si="109"/>
        <v>22</v>
      </c>
      <c r="X268" s="249">
        <f t="shared" si="109"/>
        <v>6</v>
      </c>
      <c r="Y268" s="233">
        <f t="shared" si="109"/>
        <v>24</v>
      </c>
      <c r="Z268" s="237">
        <f t="shared" si="109"/>
        <v>30</v>
      </c>
      <c r="AA268" s="295">
        <f t="shared" ref="AA268:AC279" si="111">C268+F268+I268+L268+O268+R268+U268+X268</f>
        <v>102</v>
      </c>
      <c r="AB268" s="250">
        <f t="shared" si="111"/>
        <v>555</v>
      </c>
      <c r="AC268" s="257">
        <f t="shared" si="111"/>
        <v>657</v>
      </c>
    </row>
    <row r="269" spans="1:29" x14ac:dyDescent="0.2">
      <c r="E269" s="245" t="str">
        <f>IF(C269+D269=0," ",C269+D269)</f>
        <v xml:space="preserve"> </v>
      </c>
      <c r="H269" s="274" t="str">
        <f>IF(F269+G269=0," ",F269+G269)</f>
        <v xml:space="preserve"> </v>
      </c>
      <c r="K269" s="245" t="str">
        <f>IF(I269+J269=0," ",I269+J269)</f>
        <v xml:space="preserve"> </v>
      </c>
      <c r="N269" s="274" t="str">
        <f>IF(L269+M269=0," ",L269+M269)</f>
        <v xml:space="preserve"> </v>
      </c>
      <c r="Q269" s="256" t="str">
        <f>IF(O269+P269=0," ",O269+P269)</f>
        <v xml:space="preserve"> </v>
      </c>
      <c r="R269" s="241"/>
      <c r="T269" s="275"/>
      <c r="W269" s="274" t="str">
        <f>IF(U269+V269=0," ",U269+V269)</f>
        <v xml:space="preserve"> </v>
      </c>
      <c r="Z269" s="245" t="str">
        <f>IF(X269+Y269=0," ",X269+Y269)</f>
        <v xml:space="preserve"> </v>
      </c>
      <c r="AA269" s="320"/>
      <c r="AB269" s="267"/>
    </row>
    <row r="270" spans="1:29" x14ac:dyDescent="0.2">
      <c r="A270" s="251" t="s">
        <v>170</v>
      </c>
      <c r="B270" s="252">
        <v>5120</v>
      </c>
      <c r="C270" s="243">
        <v>14</v>
      </c>
      <c r="D270" s="244">
        <v>107</v>
      </c>
      <c r="E270" s="245">
        <v>121</v>
      </c>
      <c r="F270" s="253">
        <v>2</v>
      </c>
      <c r="G270" s="253">
        <v>8</v>
      </c>
      <c r="H270" s="245">
        <v>10</v>
      </c>
      <c r="I270" s="243">
        <v>0</v>
      </c>
      <c r="J270" s="244">
        <v>0</v>
      </c>
      <c r="K270" s="245">
        <v>0</v>
      </c>
      <c r="L270" s="241">
        <v>2</v>
      </c>
      <c r="M270" s="251">
        <v>15</v>
      </c>
      <c r="N270" s="245">
        <v>17</v>
      </c>
      <c r="O270" s="243">
        <v>0</v>
      </c>
      <c r="P270" s="244">
        <v>4</v>
      </c>
      <c r="Q270" s="245">
        <v>4</v>
      </c>
      <c r="R270" s="241">
        <v>0</v>
      </c>
      <c r="S270" s="246">
        <v>1</v>
      </c>
      <c r="T270" s="245">
        <v>1</v>
      </c>
      <c r="U270" s="253">
        <v>3</v>
      </c>
      <c r="V270" s="253">
        <v>6</v>
      </c>
      <c r="W270" s="245">
        <v>9</v>
      </c>
      <c r="X270" s="243">
        <v>2</v>
      </c>
      <c r="Y270" s="244">
        <v>6</v>
      </c>
      <c r="Z270" s="245">
        <v>8</v>
      </c>
      <c r="AA270" s="241">
        <f>SUM(C270,F270,I270,L270,O270,R270,U270,X270)</f>
        <v>23</v>
      </c>
      <c r="AB270" s="246">
        <f>SUM(D270,G270,J270,M270,P270,S270,V270,Y270)</f>
        <v>147</v>
      </c>
      <c r="AC270" s="245">
        <f>SUM(AA270:AB270)</f>
        <v>170</v>
      </c>
    </row>
    <row r="271" spans="1:29" ht="13.5" thickBot="1" x14ac:dyDescent="0.25">
      <c r="A271" s="241" t="s">
        <v>169</v>
      </c>
      <c r="B271" s="242">
        <v>5140</v>
      </c>
      <c r="C271" s="243">
        <v>31</v>
      </c>
      <c r="D271" s="244">
        <v>221</v>
      </c>
      <c r="E271" s="275">
        <v>252</v>
      </c>
      <c r="F271" s="244">
        <v>3</v>
      </c>
      <c r="G271" s="244">
        <v>8</v>
      </c>
      <c r="H271" s="275">
        <v>11</v>
      </c>
      <c r="I271" s="243">
        <v>0</v>
      </c>
      <c r="J271" s="244">
        <v>0</v>
      </c>
      <c r="K271" s="275">
        <v>0</v>
      </c>
      <c r="L271" s="241">
        <v>8</v>
      </c>
      <c r="M271" s="246">
        <v>22</v>
      </c>
      <c r="N271" s="275">
        <v>30</v>
      </c>
      <c r="O271" s="243">
        <v>2</v>
      </c>
      <c r="P271" s="244">
        <v>6</v>
      </c>
      <c r="Q271" s="275">
        <v>8</v>
      </c>
      <c r="R271" s="241">
        <v>0</v>
      </c>
      <c r="S271" s="246">
        <v>0</v>
      </c>
      <c r="T271" s="275">
        <v>0</v>
      </c>
      <c r="U271" s="244">
        <v>3</v>
      </c>
      <c r="V271" s="244">
        <v>27</v>
      </c>
      <c r="W271" s="275">
        <v>30</v>
      </c>
      <c r="X271" s="243">
        <v>1</v>
      </c>
      <c r="Y271" s="244">
        <v>14</v>
      </c>
      <c r="Z271" s="275">
        <v>15</v>
      </c>
      <c r="AA271" s="241">
        <f t="shared" ref="AA271:AB271" si="112">SUM(C271,F271,I271,L271,O271,R271,U271,X271)</f>
        <v>48</v>
      </c>
      <c r="AB271" s="246">
        <f t="shared" si="112"/>
        <v>298</v>
      </c>
      <c r="AC271" s="275">
        <f>SUM(AA271:AB271)</f>
        <v>346</v>
      </c>
    </row>
    <row r="272" spans="1:29" ht="13.5" thickBot="1" x14ac:dyDescent="0.25">
      <c r="A272" s="233" t="s">
        <v>171</v>
      </c>
      <c r="B272" s="234"/>
      <c r="C272" s="268">
        <f>SUM(C270:C271)</f>
        <v>45</v>
      </c>
      <c r="D272" s="269">
        <f t="shared" ref="D272:AC272" si="113">SUM(D270:D271)</f>
        <v>328</v>
      </c>
      <c r="E272" s="237">
        <f t="shared" si="113"/>
        <v>373</v>
      </c>
      <c r="F272" s="268">
        <f t="shared" si="113"/>
        <v>5</v>
      </c>
      <c r="G272" s="269">
        <f t="shared" si="113"/>
        <v>16</v>
      </c>
      <c r="H272" s="237">
        <f t="shared" si="113"/>
        <v>21</v>
      </c>
      <c r="I272" s="268">
        <f t="shared" si="113"/>
        <v>0</v>
      </c>
      <c r="J272" s="269">
        <f t="shared" si="113"/>
        <v>0</v>
      </c>
      <c r="K272" s="237">
        <f t="shared" si="113"/>
        <v>0</v>
      </c>
      <c r="L272" s="268">
        <f t="shared" si="113"/>
        <v>10</v>
      </c>
      <c r="M272" s="269">
        <f t="shared" si="113"/>
        <v>37</v>
      </c>
      <c r="N272" s="237">
        <f t="shared" si="113"/>
        <v>47</v>
      </c>
      <c r="O272" s="268">
        <f t="shared" si="113"/>
        <v>2</v>
      </c>
      <c r="P272" s="269">
        <f t="shared" si="113"/>
        <v>10</v>
      </c>
      <c r="Q272" s="233">
        <f t="shared" si="113"/>
        <v>12</v>
      </c>
      <c r="R272" s="249">
        <f t="shared" si="113"/>
        <v>0</v>
      </c>
      <c r="S272" s="233">
        <f t="shared" si="113"/>
        <v>1</v>
      </c>
      <c r="T272" s="233">
        <f t="shared" si="113"/>
        <v>1</v>
      </c>
      <c r="U272" s="269">
        <f t="shared" si="113"/>
        <v>6</v>
      </c>
      <c r="V272" s="269">
        <f t="shared" si="113"/>
        <v>33</v>
      </c>
      <c r="W272" s="237">
        <f t="shared" si="113"/>
        <v>39</v>
      </c>
      <c r="X272" s="268">
        <f t="shared" si="113"/>
        <v>3</v>
      </c>
      <c r="Y272" s="269">
        <f t="shared" si="113"/>
        <v>20</v>
      </c>
      <c r="Z272" s="237">
        <f t="shared" si="113"/>
        <v>23</v>
      </c>
      <c r="AA272" s="295">
        <f t="shared" si="113"/>
        <v>71</v>
      </c>
      <c r="AB272" s="250">
        <f t="shared" si="113"/>
        <v>445</v>
      </c>
      <c r="AC272" s="257">
        <f t="shared" si="113"/>
        <v>516</v>
      </c>
    </row>
    <row r="273" spans="1:29" x14ac:dyDescent="0.2">
      <c r="E273" s="245" t="str">
        <f>IF(C273+D273=0," ",C273+D273)</f>
        <v xml:space="preserve"> </v>
      </c>
      <c r="H273" s="274" t="str">
        <f>IF(F273+G273=0," ",F273+G273)</f>
        <v xml:space="preserve"> </v>
      </c>
      <c r="K273" s="245" t="str">
        <f>IF(I273+J273=0," ",I273+J273)</f>
        <v xml:space="preserve"> </v>
      </c>
      <c r="N273" s="274" t="str">
        <f>IF(L273+M273=0," ",L273+M273)</f>
        <v xml:space="preserve"> </v>
      </c>
      <c r="Q273" s="256" t="str">
        <f>IF(O273+P273=0," ",O273+P273)</f>
        <v xml:space="preserve"> </v>
      </c>
      <c r="R273" s="241"/>
      <c r="T273" s="275"/>
      <c r="W273" s="274" t="str">
        <f>IF(U273+V273=0," ",U273+V273)</f>
        <v xml:space="preserve"> </v>
      </c>
      <c r="Z273" s="245" t="str">
        <f>IF(X273+Y273=0," ",X273+Y273)</f>
        <v xml:space="preserve"> </v>
      </c>
      <c r="AA273" s="320"/>
      <c r="AB273" s="267"/>
    </row>
    <row r="274" spans="1:29" ht="13.5" thickBot="1" x14ac:dyDescent="0.25">
      <c r="A274" s="251" t="s">
        <v>172</v>
      </c>
      <c r="B274" s="252">
        <v>5160</v>
      </c>
      <c r="C274" s="243">
        <v>89</v>
      </c>
      <c r="D274" s="244">
        <v>467</v>
      </c>
      <c r="E274" s="245">
        <v>556</v>
      </c>
      <c r="F274" s="253">
        <v>7</v>
      </c>
      <c r="G274" s="253">
        <v>13</v>
      </c>
      <c r="H274" s="245">
        <v>20</v>
      </c>
      <c r="I274" s="243">
        <v>0</v>
      </c>
      <c r="J274" s="244">
        <v>7</v>
      </c>
      <c r="K274" s="245">
        <v>7</v>
      </c>
      <c r="L274" s="241">
        <v>2</v>
      </c>
      <c r="M274" s="251">
        <v>28</v>
      </c>
      <c r="N274" s="245">
        <v>30</v>
      </c>
      <c r="O274" s="243">
        <v>2</v>
      </c>
      <c r="P274" s="244">
        <v>11</v>
      </c>
      <c r="Q274" s="245">
        <v>13</v>
      </c>
      <c r="R274" s="241">
        <v>0</v>
      </c>
      <c r="S274" s="246">
        <v>0</v>
      </c>
      <c r="T274" s="245">
        <v>0</v>
      </c>
      <c r="U274" s="253">
        <v>8</v>
      </c>
      <c r="V274" s="253">
        <v>76</v>
      </c>
      <c r="W274" s="245">
        <v>84</v>
      </c>
      <c r="X274" s="243">
        <v>4</v>
      </c>
      <c r="Y274" s="244">
        <v>29</v>
      </c>
      <c r="Z274" s="245">
        <v>33</v>
      </c>
      <c r="AA274" s="241">
        <f t="shared" ref="AA274:AB274" si="114">SUM(C274,F274,I274,L274,O274,R274,U274,X274)</f>
        <v>112</v>
      </c>
      <c r="AB274" s="246">
        <f t="shared" si="114"/>
        <v>631</v>
      </c>
      <c r="AC274" s="245">
        <f>SUM(AA274:AB274)</f>
        <v>743</v>
      </c>
    </row>
    <row r="275" spans="1:29" ht="13.5" thickBot="1" x14ac:dyDescent="0.25">
      <c r="A275" s="249" t="s">
        <v>173</v>
      </c>
      <c r="B275" s="234"/>
      <c r="C275" s="249">
        <f t="shared" ref="C275:Q275" si="115">SUBTOTAL(9,C274:C274)</f>
        <v>89</v>
      </c>
      <c r="D275" s="233">
        <f t="shared" si="115"/>
        <v>467</v>
      </c>
      <c r="E275" s="237">
        <f t="shared" si="115"/>
        <v>556</v>
      </c>
      <c r="F275" s="233">
        <f t="shared" si="115"/>
        <v>7</v>
      </c>
      <c r="G275" s="233">
        <f t="shared" si="115"/>
        <v>13</v>
      </c>
      <c r="H275" s="237">
        <f t="shared" si="115"/>
        <v>20</v>
      </c>
      <c r="I275" s="249">
        <f t="shared" si="115"/>
        <v>0</v>
      </c>
      <c r="J275" s="233">
        <f t="shared" si="115"/>
        <v>7</v>
      </c>
      <c r="K275" s="237">
        <f t="shared" si="115"/>
        <v>7</v>
      </c>
      <c r="L275" s="249">
        <f t="shared" si="115"/>
        <v>2</v>
      </c>
      <c r="M275" s="233">
        <f t="shared" si="115"/>
        <v>28</v>
      </c>
      <c r="N275" s="237">
        <f t="shared" si="115"/>
        <v>30</v>
      </c>
      <c r="O275" s="249">
        <f t="shared" si="115"/>
        <v>2</v>
      </c>
      <c r="P275" s="233">
        <f t="shared" si="115"/>
        <v>11</v>
      </c>
      <c r="Q275" s="233">
        <f t="shared" si="115"/>
        <v>13</v>
      </c>
      <c r="R275" s="249">
        <f>SUM(R274)</f>
        <v>0</v>
      </c>
      <c r="S275" s="233">
        <f>SUM(S274)</f>
        <v>0</v>
      </c>
      <c r="T275" s="237">
        <f>SUM(R275:S275)</f>
        <v>0</v>
      </c>
      <c r="U275" s="233">
        <f t="shared" ref="U275:Z275" si="116">SUBTOTAL(9,U274:U274)</f>
        <v>8</v>
      </c>
      <c r="V275" s="233">
        <f t="shared" si="116"/>
        <v>76</v>
      </c>
      <c r="W275" s="237">
        <f t="shared" si="116"/>
        <v>84</v>
      </c>
      <c r="X275" s="249">
        <f t="shared" si="116"/>
        <v>4</v>
      </c>
      <c r="Y275" s="233">
        <f t="shared" si="116"/>
        <v>29</v>
      </c>
      <c r="Z275" s="237">
        <f t="shared" si="116"/>
        <v>33</v>
      </c>
      <c r="AA275" s="295">
        <f t="shared" si="111"/>
        <v>112</v>
      </c>
      <c r="AB275" s="250">
        <f t="shared" si="111"/>
        <v>631</v>
      </c>
      <c r="AC275" s="257">
        <f t="shared" si="111"/>
        <v>743</v>
      </c>
    </row>
    <row r="276" spans="1:29" x14ac:dyDescent="0.2">
      <c r="E276" s="245" t="str">
        <f>IF(C276+D276=0," ",C276+D276)</f>
        <v xml:space="preserve"> </v>
      </c>
      <c r="H276" s="274" t="str">
        <f>IF(F276+G276=0," ",F276+G276)</f>
        <v xml:space="preserve"> </v>
      </c>
      <c r="K276" s="245" t="str">
        <f>IF(I276+J276=0," ",I276+J276)</f>
        <v xml:space="preserve"> </v>
      </c>
      <c r="N276" s="274" t="str">
        <f>IF(L276+M276=0," ",L276+M276)</f>
        <v xml:space="preserve"> </v>
      </c>
      <c r="Q276" s="256" t="str">
        <f>IF(O276+P276=0," ",O276+P276)</f>
        <v xml:space="preserve"> </v>
      </c>
      <c r="R276" s="241"/>
      <c r="T276" s="275"/>
      <c r="W276" s="274" t="str">
        <f>IF(U276+V276=0," ",U276+V276)</f>
        <v xml:space="preserve"> </v>
      </c>
      <c r="Z276" s="245" t="str">
        <f>IF(X276+Y276=0," ",X276+Y276)</f>
        <v xml:space="preserve"> </v>
      </c>
      <c r="AA276" s="320"/>
      <c r="AB276" s="267"/>
    </row>
    <row r="277" spans="1:29" x14ac:dyDescent="0.2">
      <c r="A277" s="251" t="s">
        <v>174</v>
      </c>
      <c r="B277" s="252">
        <v>5180</v>
      </c>
      <c r="H277" s="245"/>
      <c r="N277" s="245"/>
      <c r="R277" s="241"/>
      <c r="T277" s="245"/>
      <c r="W277" s="245"/>
      <c r="AA277" s="241">
        <f t="shared" ref="AA277:AB278" si="117">SUM(C277,F277,I277,L277,O277,R277,U277,X277)</f>
        <v>0</v>
      </c>
      <c r="AB277" s="246">
        <f t="shared" si="117"/>
        <v>0</v>
      </c>
      <c r="AC277" s="245">
        <f>SUM(AA277:AB277)</f>
        <v>0</v>
      </c>
    </row>
    <row r="278" spans="1:29" ht="13.5" thickBot="1" x14ac:dyDescent="0.25">
      <c r="A278" s="251" t="s">
        <v>175</v>
      </c>
      <c r="B278" s="252">
        <v>5185</v>
      </c>
      <c r="C278" s="241">
        <v>13</v>
      </c>
      <c r="D278" s="246">
        <v>49</v>
      </c>
      <c r="E278" s="245">
        <v>62</v>
      </c>
      <c r="F278" s="251">
        <v>1</v>
      </c>
      <c r="G278" s="251">
        <v>2</v>
      </c>
      <c r="H278" s="245">
        <v>3</v>
      </c>
      <c r="I278" s="241">
        <v>0</v>
      </c>
      <c r="J278" s="246">
        <v>0</v>
      </c>
      <c r="K278" s="245">
        <v>0</v>
      </c>
      <c r="L278" s="241">
        <v>0</v>
      </c>
      <c r="M278" s="251">
        <v>5</v>
      </c>
      <c r="N278" s="245">
        <v>5</v>
      </c>
      <c r="O278" s="241">
        <v>0</v>
      </c>
      <c r="P278" s="246">
        <v>4</v>
      </c>
      <c r="Q278" s="245">
        <v>4</v>
      </c>
      <c r="R278" s="241">
        <v>0</v>
      </c>
      <c r="S278" s="246">
        <v>0</v>
      </c>
      <c r="T278" s="245">
        <v>0</v>
      </c>
      <c r="U278" s="251">
        <v>2</v>
      </c>
      <c r="V278" s="251">
        <v>4</v>
      </c>
      <c r="W278" s="245">
        <v>6</v>
      </c>
      <c r="X278" s="241">
        <v>0</v>
      </c>
      <c r="Y278" s="246">
        <v>4</v>
      </c>
      <c r="Z278" s="245">
        <v>4</v>
      </c>
      <c r="AA278" s="241">
        <f t="shared" si="117"/>
        <v>16</v>
      </c>
      <c r="AB278" s="246">
        <f t="shared" si="117"/>
        <v>68</v>
      </c>
      <c r="AC278" s="245">
        <f>SUM(AA278:AB278)</f>
        <v>84</v>
      </c>
    </row>
    <row r="279" spans="1:29" ht="13.5" thickBot="1" x14ac:dyDescent="0.25">
      <c r="A279" s="249" t="s">
        <v>176</v>
      </c>
      <c r="B279" s="234"/>
      <c r="C279" s="268">
        <f t="shared" ref="C279:Y279" si="118">SUBTOTAL(9,C277:C278)</f>
        <v>13</v>
      </c>
      <c r="D279" s="269">
        <f t="shared" si="118"/>
        <v>49</v>
      </c>
      <c r="E279" s="270">
        <f t="shared" si="118"/>
        <v>62</v>
      </c>
      <c r="F279" s="269">
        <f t="shared" si="118"/>
        <v>1</v>
      </c>
      <c r="G279" s="269">
        <f t="shared" si="118"/>
        <v>2</v>
      </c>
      <c r="H279" s="269">
        <f t="shared" si="118"/>
        <v>3</v>
      </c>
      <c r="I279" s="268">
        <f t="shared" si="118"/>
        <v>0</v>
      </c>
      <c r="J279" s="269">
        <f t="shared" si="118"/>
        <v>0</v>
      </c>
      <c r="K279" s="269">
        <f t="shared" si="118"/>
        <v>0</v>
      </c>
      <c r="L279" s="268">
        <f t="shared" si="118"/>
        <v>0</v>
      </c>
      <c r="M279" s="269">
        <f t="shared" si="118"/>
        <v>5</v>
      </c>
      <c r="N279" s="269">
        <f t="shared" si="118"/>
        <v>5</v>
      </c>
      <c r="O279" s="268">
        <f t="shared" si="118"/>
        <v>0</v>
      </c>
      <c r="P279" s="269">
        <f t="shared" si="118"/>
        <v>4</v>
      </c>
      <c r="Q279" s="269">
        <f t="shared" si="118"/>
        <v>4</v>
      </c>
      <c r="R279" s="268">
        <f t="shared" si="118"/>
        <v>0</v>
      </c>
      <c r="S279" s="269">
        <f t="shared" si="118"/>
        <v>0</v>
      </c>
      <c r="T279" s="270">
        <f t="shared" si="118"/>
        <v>0</v>
      </c>
      <c r="U279" s="269">
        <f t="shared" si="118"/>
        <v>2</v>
      </c>
      <c r="V279" s="269">
        <f t="shared" si="118"/>
        <v>4</v>
      </c>
      <c r="W279" s="269">
        <f t="shared" si="118"/>
        <v>6</v>
      </c>
      <c r="X279" s="268">
        <f t="shared" si="118"/>
        <v>0</v>
      </c>
      <c r="Y279" s="269">
        <f t="shared" si="118"/>
        <v>4</v>
      </c>
      <c r="Z279" s="270">
        <f>X279+Y279</f>
        <v>4</v>
      </c>
      <c r="AA279" s="295">
        <f t="shared" si="111"/>
        <v>16</v>
      </c>
      <c r="AB279" s="250">
        <f t="shared" si="111"/>
        <v>68</v>
      </c>
      <c r="AC279" s="257">
        <f t="shared" si="111"/>
        <v>84</v>
      </c>
    </row>
    <row r="280" spans="1:29" ht="13.5" thickBot="1" x14ac:dyDescent="0.25">
      <c r="A280" s="256"/>
      <c r="B280" s="242"/>
      <c r="C280" s="263"/>
      <c r="D280" s="256"/>
      <c r="E280" s="245" t="str">
        <f>IF(C280+D280=0," ",C280+D280)</f>
        <v xml:space="preserve"> </v>
      </c>
      <c r="F280" s="256"/>
      <c r="G280" s="256"/>
      <c r="H280" s="256" t="str">
        <f>IF(F280+G280=0," ",F280+G280)</f>
        <v xml:space="preserve"> </v>
      </c>
      <c r="I280" s="263"/>
      <c r="J280" s="256"/>
      <c r="K280" s="245" t="str">
        <f>IF(I280+J280=0," ",I280+J280)</f>
        <v xml:space="preserve"> </v>
      </c>
      <c r="L280" s="263"/>
      <c r="M280" s="256"/>
      <c r="N280" s="256" t="str">
        <f>IF(L280+M280=0," ",L280+M280)</f>
        <v xml:space="preserve"> </v>
      </c>
      <c r="O280" s="263"/>
      <c r="P280" s="256"/>
      <c r="Q280" s="256" t="str">
        <f>IF(O280+P280=0," ",O280+P280)</f>
        <v xml:space="preserve"> </v>
      </c>
      <c r="R280" s="263"/>
      <c r="S280" s="256"/>
      <c r="T280" s="245"/>
      <c r="U280" s="256"/>
      <c r="V280" s="256"/>
      <c r="W280" s="256" t="str">
        <f>IF(U280+V280=0," ",U280+V280)</f>
        <v xml:space="preserve"> </v>
      </c>
      <c r="X280" s="263"/>
      <c r="Y280" s="256"/>
      <c r="Z280" s="245" t="str">
        <f>IF(X280+Y280=0," ",X280+Y280)</f>
        <v xml:space="preserve"> </v>
      </c>
      <c r="AA280" s="320"/>
      <c r="AB280" s="267"/>
    </row>
    <row r="281" spans="1:29" s="272" customFormat="1" ht="13.5" thickBot="1" x14ac:dyDescent="0.25">
      <c r="A281" s="249" t="s">
        <v>177</v>
      </c>
      <c r="B281" s="258">
        <v>5040</v>
      </c>
      <c r="C281" s="273">
        <v>6</v>
      </c>
      <c r="D281" s="259">
        <v>16</v>
      </c>
      <c r="E281" s="237">
        <v>22</v>
      </c>
      <c r="F281" s="259">
        <v>0</v>
      </c>
      <c r="G281" s="259">
        <v>0</v>
      </c>
      <c r="H281" s="237">
        <v>0</v>
      </c>
      <c r="I281" s="273">
        <v>0</v>
      </c>
      <c r="J281" s="259">
        <v>0</v>
      </c>
      <c r="K281" s="237">
        <v>0</v>
      </c>
      <c r="L281" s="249">
        <v>1</v>
      </c>
      <c r="M281" s="233">
        <v>0</v>
      </c>
      <c r="N281" s="237">
        <v>1</v>
      </c>
      <c r="O281" s="273">
        <v>1</v>
      </c>
      <c r="P281" s="259">
        <v>2</v>
      </c>
      <c r="Q281" s="237">
        <v>3</v>
      </c>
      <c r="R281" s="249">
        <v>0</v>
      </c>
      <c r="S281" s="233">
        <v>0</v>
      </c>
      <c r="T281" s="237">
        <v>0</v>
      </c>
      <c r="U281" s="259">
        <v>0</v>
      </c>
      <c r="V281" s="259">
        <v>0</v>
      </c>
      <c r="W281" s="237">
        <v>0</v>
      </c>
      <c r="X281" s="273">
        <v>1</v>
      </c>
      <c r="Y281" s="259">
        <v>0</v>
      </c>
      <c r="Z281" s="237">
        <v>1</v>
      </c>
      <c r="AA281" s="295">
        <f t="shared" ref="AA281:AB281" si="119">SUM(C281,F281,I281,L281,O281,R281,U281,X281)</f>
        <v>9</v>
      </c>
      <c r="AB281" s="250">
        <f t="shared" si="119"/>
        <v>18</v>
      </c>
      <c r="AC281" s="237">
        <f>SUM(AA281:AB281)</f>
        <v>27</v>
      </c>
    </row>
    <row r="282" spans="1:29" ht="13.5" thickBot="1" x14ac:dyDescent="0.25">
      <c r="A282" s="227"/>
      <c r="B282" s="313"/>
      <c r="C282" s="370"/>
      <c r="D282" s="227"/>
      <c r="E282" s="371"/>
      <c r="F282" s="227"/>
      <c r="G282" s="227"/>
      <c r="H282" s="260"/>
      <c r="I282" s="318"/>
      <c r="J282" s="227"/>
      <c r="K282" s="371"/>
      <c r="L282" s="227"/>
      <c r="M282" s="227"/>
      <c r="N282" s="371"/>
      <c r="O282" s="227"/>
      <c r="P282" s="227"/>
      <c r="Q282" s="260"/>
      <c r="R282" s="318"/>
      <c r="S282" s="287"/>
      <c r="T282" s="313"/>
      <c r="U282" s="227"/>
      <c r="V282" s="227"/>
      <c r="W282" s="260"/>
      <c r="X282" s="318"/>
      <c r="Y282" s="227"/>
      <c r="Z282" s="371"/>
      <c r="AA282" s="320"/>
      <c r="AB282" s="267"/>
    </row>
    <row r="283" spans="1:29" s="272" customFormat="1" ht="13.5" thickBot="1" x14ac:dyDescent="0.25">
      <c r="A283" s="314" t="s">
        <v>277</v>
      </c>
      <c r="B283" s="517" t="s">
        <v>378</v>
      </c>
      <c r="C283" s="314">
        <v>19</v>
      </c>
      <c r="D283" s="316">
        <v>31</v>
      </c>
      <c r="E283" s="237">
        <v>50</v>
      </c>
      <c r="F283" s="316">
        <v>1</v>
      </c>
      <c r="G283" s="316">
        <v>2</v>
      </c>
      <c r="H283" s="237">
        <v>3</v>
      </c>
      <c r="I283" s="314">
        <v>0</v>
      </c>
      <c r="J283" s="316">
        <v>1</v>
      </c>
      <c r="K283" s="237">
        <v>1</v>
      </c>
      <c r="L283" s="316">
        <v>5</v>
      </c>
      <c r="M283" s="316">
        <v>3</v>
      </c>
      <c r="N283" s="237">
        <v>8</v>
      </c>
      <c r="O283" s="316">
        <v>0</v>
      </c>
      <c r="P283" s="316">
        <v>3</v>
      </c>
      <c r="Q283" s="237">
        <v>3</v>
      </c>
      <c r="R283" s="249">
        <v>0</v>
      </c>
      <c r="S283" s="233">
        <v>0</v>
      </c>
      <c r="T283" s="237">
        <v>0</v>
      </c>
      <c r="U283" s="316">
        <v>1</v>
      </c>
      <c r="V283" s="316">
        <v>1</v>
      </c>
      <c r="W283" s="237">
        <v>2</v>
      </c>
      <c r="X283" s="314">
        <v>1</v>
      </c>
      <c r="Y283" s="316">
        <v>1</v>
      </c>
      <c r="Z283" s="237">
        <v>2</v>
      </c>
      <c r="AA283" s="295">
        <f t="shared" ref="AA283:AB283" si="120">SUM(C283,F283,I283,L283,O283,R283,U283,X283)</f>
        <v>27</v>
      </c>
      <c r="AB283" s="250">
        <f t="shared" si="120"/>
        <v>42</v>
      </c>
      <c r="AC283" s="237">
        <f>SUM(AA283:AB283)</f>
        <v>69</v>
      </c>
    </row>
    <row r="284" spans="1:29" ht="13.5" thickBot="1" x14ac:dyDescent="0.25">
      <c r="A284" s="227"/>
      <c r="B284" s="313"/>
      <c r="C284" s="318"/>
      <c r="D284" s="227"/>
      <c r="E284" s="371"/>
      <c r="F284" s="227"/>
      <c r="G284" s="227"/>
      <c r="H284" s="260"/>
      <c r="I284" s="318"/>
      <c r="J284" s="227"/>
      <c r="K284" s="371"/>
      <c r="L284" s="227"/>
      <c r="M284" s="227"/>
      <c r="N284" s="371"/>
      <c r="O284" s="227"/>
      <c r="P284" s="227"/>
      <c r="Q284" s="260"/>
      <c r="R284" s="318"/>
      <c r="S284" s="287"/>
      <c r="T284" s="313"/>
      <c r="U284" s="227"/>
      <c r="V284" s="227"/>
      <c r="W284" s="260"/>
      <c r="X284" s="318"/>
      <c r="Y284" s="227"/>
      <c r="Z284" s="371"/>
      <c r="AA284" s="320"/>
      <c r="AB284" s="267"/>
    </row>
    <row r="285" spans="1:29" s="272" customFormat="1" ht="13.5" thickBot="1" x14ac:dyDescent="0.25">
      <c r="A285" s="249" t="s">
        <v>179</v>
      </c>
      <c r="B285" s="258">
        <v>5060</v>
      </c>
      <c r="C285" s="273">
        <v>2</v>
      </c>
      <c r="D285" s="259">
        <v>6</v>
      </c>
      <c r="E285" s="237">
        <v>8</v>
      </c>
      <c r="F285" s="259">
        <v>0</v>
      </c>
      <c r="G285" s="259">
        <v>0</v>
      </c>
      <c r="H285" s="237">
        <v>0</v>
      </c>
      <c r="I285" s="273">
        <v>0</v>
      </c>
      <c r="J285" s="259">
        <v>0</v>
      </c>
      <c r="K285" s="237">
        <v>0</v>
      </c>
      <c r="L285" s="249">
        <v>0</v>
      </c>
      <c r="M285" s="233">
        <v>0</v>
      </c>
      <c r="N285" s="237">
        <v>0</v>
      </c>
      <c r="O285" s="259">
        <v>0</v>
      </c>
      <c r="P285" s="259">
        <v>0</v>
      </c>
      <c r="Q285" s="237">
        <v>0</v>
      </c>
      <c r="R285" s="249">
        <v>0</v>
      </c>
      <c r="S285" s="233">
        <v>0</v>
      </c>
      <c r="T285" s="237">
        <v>0</v>
      </c>
      <c r="U285" s="259">
        <v>0</v>
      </c>
      <c r="V285" s="259">
        <v>0</v>
      </c>
      <c r="W285" s="237">
        <v>0</v>
      </c>
      <c r="X285" s="273">
        <v>0</v>
      </c>
      <c r="Y285" s="259">
        <v>0</v>
      </c>
      <c r="Z285" s="237">
        <v>0</v>
      </c>
      <c r="AA285" s="295">
        <f t="shared" ref="AA285:AB285" si="121">SUM(C285,F285,I285,L285,O285,R285,U285,X285)</f>
        <v>2</v>
      </c>
      <c r="AB285" s="250">
        <f t="shared" si="121"/>
        <v>6</v>
      </c>
      <c r="AC285" s="237">
        <f>SUM(AA285:AB285)</f>
        <v>8</v>
      </c>
    </row>
    <row r="286" spans="1:29" x14ac:dyDescent="0.2">
      <c r="A286" s="227"/>
      <c r="B286" s="317"/>
      <c r="C286" s="318"/>
      <c r="D286" s="227"/>
      <c r="E286" s="372"/>
      <c r="F286" s="227"/>
      <c r="G286" s="227"/>
      <c r="H286" s="373"/>
      <c r="I286" s="318"/>
      <c r="J286" s="227"/>
      <c r="K286" s="372"/>
      <c r="L286" s="227"/>
      <c r="M286" s="227"/>
      <c r="N286" s="372"/>
      <c r="O286" s="227"/>
      <c r="P286" s="227"/>
      <c r="Q286" s="373"/>
      <c r="R286" s="318"/>
      <c r="S286" s="287"/>
      <c r="T286" s="313"/>
      <c r="U286" s="227"/>
      <c r="V286" s="227"/>
      <c r="W286" s="373"/>
      <c r="X286" s="318"/>
      <c r="Y286" s="227"/>
      <c r="Z286" s="372"/>
      <c r="AA286" s="320"/>
      <c r="AB286" s="267"/>
    </row>
    <row r="287" spans="1:29" x14ac:dyDescent="0.2">
      <c r="A287" s="227" t="s">
        <v>271</v>
      </c>
      <c r="B287" s="252">
        <v>5015</v>
      </c>
      <c r="C287" s="318">
        <v>1</v>
      </c>
      <c r="D287" s="227">
        <v>2</v>
      </c>
      <c r="E287" s="245">
        <v>3</v>
      </c>
      <c r="F287" s="319">
        <v>0</v>
      </c>
      <c r="G287" s="319">
        <v>0</v>
      </c>
      <c r="H287" s="245">
        <v>0</v>
      </c>
      <c r="I287" s="318">
        <v>0</v>
      </c>
      <c r="J287" s="319">
        <v>0</v>
      </c>
      <c r="K287" s="245">
        <v>0</v>
      </c>
      <c r="L287" s="319">
        <v>0</v>
      </c>
      <c r="M287" s="319">
        <v>0</v>
      </c>
      <c r="N287" s="245">
        <v>0</v>
      </c>
      <c r="O287" s="319">
        <v>0</v>
      </c>
      <c r="P287" s="319">
        <v>0</v>
      </c>
      <c r="Q287" s="245">
        <v>0</v>
      </c>
      <c r="R287" s="318">
        <v>0</v>
      </c>
      <c r="S287" s="319">
        <v>0</v>
      </c>
      <c r="T287" s="245">
        <v>0</v>
      </c>
      <c r="U287" s="319">
        <v>0</v>
      </c>
      <c r="V287" s="319">
        <v>0</v>
      </c>
      <c r="W287" s="245">
        <v>0</v>
      </c>
      <c r="X287" s="318">
        <v>0</v>
      </c>
      <c r="Y287" s="319">
        <v>0</v>
      </c>
      <c r="Z287" s="245">
        <v>0</v>
      </c>
      <c r="AA287" s="320">
        <f t="shared" ref="AA287:AB289" si="122">SUM(C287,F287,I287,L287,O287,R287,U287,X287)</f>
        <v>1</v>
      </c>
      <c r="AB287" s="267">
        <f t="shared" si="122"/>
        <v>2</v>
      </c>
      <c r="AC287" s="245">
        <f>SUM(AA287:AB287)</f>
        <v>3</v>
      </c>
    </row>
    <row r="288" spans="1:29" x14ac:dyDescent="0.2">
      <c r="A288" s="246" t="s">
        <v>180</v>
      </c>
      <c r="B288" s="252">
        <v>5010</v>
      </c>
      <c r="C288" s="243">
        <v>11</v>
      </c>
      <c r="D288" s="244">
        <v>42</v>
      </c>
      <c r="E288" s="245">
        <v>53</v>
      </c>
      <c r="F288" s="253">
        <v>2</v>
      </c>
      <c r="G288" s="253">
        <v>2</v>
      </c>
      <c r="H288" s="245">
        <v>4</v>
      </c>
      <c r="I288" s="243">
        <v>0</v>
      </c>
      <c r="J288" s="244">
        <v>0</v>
      </c>
      <c r="K288" s="245">
        <v>0</v>
      </c>
      <c r="L288" s="241">
        <v>1</v>
      </c>
      <c r="M288" s="251">
        <v>4</v>
      </c>
      <c r="N288" s="245">
        <v>5</v>
      </c>
      <c r="O288" s="244">
        <v>0</v>
      </c>
      <c r="P288" s="244">
        <v>6</v>
      </c>
      <c r="Q288" s="245">
        <v>6</v>
      </c>
      <c r="R288" s="241">
        <v>0</v>
      </c>
      <c r="S288" s="246">
        <v>1</v>
      </c>
      <c r="T288" s="245">
        <v>1</v>
      </c>
      <c r="U288" s="253">
        <v>0</v>
      </c>
      <c r="V288" s="253">
        <v>1</v>
      </c>
      <c r="W288" s="245">
        <v>1</v>
      </c>
      <c r="X288" s="243">
        <v>2</v>
      </c>
      <c r="Y288" s="244">
        <v>2</v>
      </c>
      <c r="Z288" s="245">
        <v>4</v>
      </c>
      <c r="AA288" s="320">
        <f t="shared" si="122"/>
        <v>16</v>
      </c>
      <c r="AB288" s="267">
        <f t="shared" si="122"/>
        <v>58</v>
      </c>
      <c r="AC288" s="245">
        <f>SUM(AA288:AB288)</f>
        <v>74</v>
      </c>
    </row>
    <row r="289" spans="1:29" x14ac:dyDescent="0.2">
      <c r="A289" s="246" t="s">
        <v>181</v>
      </c>
      <c r="B289" s="252">
        <v>5005</v>
      </c>
      <c r="C289" s="243">
        <v>26</v>
      </c>
      <c r="D289" s="244">
        <v>252</v>
      </c>
      <c r="E289" s="245">
        <v>278</v>
      </c>
      <c r="F289" s="253">
        <v>7</v>
      </c>
      <c r="G289" s="253">
        <v>34</v>
      </c>
      <c r="H289" s="245">
        <v>41</v>
      </c>
      <c r="I289" s="243">
        <v>0</v>
      </c>
      <c r="J289" s="244">
        <v>3</v>
      </c>
      <c r="K289" s="245">
        <v>3</v>
      </c>
      <c r="L289" s="241">
        <v>5</v>
      </c>
      <c r="M289" s="251">
        <v>35</v>
      </c>
      <c r="N289" s="245">
        <v>40</v>
      </c>
      <c r="O289" s="244">
        <v>7</v>
      </c>
      <c r="P289" s="244">
        <v>14</v>
      </c>
      <c r="Q289" s="245">
        <v>21</v>
      </c>
      <c r="R289" s="241">
        <v>0</v>
      </c>
      <c r="S289" s="246">
        <v>1</v>
      </c>
      <c r="T289" s="245">
        <v>1</v>
      </c>
      <c r="U289" s="253">
        <v>3</v>
      </c>
      <c r="V289" s="253">
        <v>8</v>
      </c>
      <c r="W289" s="245">
        <v>11</v>
      </c>
      <c r="X289" s="243">
        <v>4</v>
      </c>
      <c r="Y289" s="244">
        <v>27</v>
      </c>
      <c r="Z289" s="245">
        <v>31</v>
      </c>
      <c r="AA289" s="320">
        <f t="shared" si="122"/>
        <v>52</v>
      </c>
      <c r="AB289" s="267">
        <f t="shared" si="122"/>
        <v>374</v>
      </c>
      <c r="AC289" s="245">
        <f>SUM(AA289:AB289)</f>
        <v>426</v>
      </c>
    </row>
    <row r="290" spans="1:29" ht="13.5" thickBot="1" x14ac:dyDescent="0.25">
      <c r="A290" s="246"/>
      <c r="C290" s="243"/>
      <c r="D290" s="244"/>
      <c r="F290" s="253"/>
      <c r="G290" s="253"/>
      <c r="I290" s="243"/>
      <c r="J290" s="244"/>
      <c r="N290" s="271"/>
      <c r="O290" s="244"/>
      <c r="P290" s="244"/>
      <c r="Q290" s="256"/>
      <c r="R290" s="261"/>
      <c r="S290" s="262"/>
      <c r="T290" s="245"/>
      <c r="U290" s="253"/>
      <c r="V290" s="253"/>
      <c r="X290" s="243"/>
      <c r="Y290" s="244"/>
      <c r="AA290" s="320"/>
      <c r="AB290" s="267"/>
      <c r="AC290" s="277"/>
    </row>
    <row r="291" spans="1:29" ht="13.5" thickBot="1" x14ac:dyDescent="0.25">
      <c r="A291" s="233" t="s">
        <v>236</v>
      </c>
      <c r="B291" s="278" t="s">
        <v>237</v>
      </c>
      <c r="C291" s="273">
        <v>0</v>
      </c>
      <c r="D291" s="259">
        <v>1</v>
      </c>
      <c r="E291" s="237">
        <v>1</v>
      </c>
      <c r="F291" s="259">
        <v>0</v>
      </c>
      <c r="G291" s="259">
        <v>0</v>
      </c>
      <c r="H291" s="237">
        <v>0</v>
      </c>
      <c r="I291" s="273">
        <v>0</v>
      </c>
      <c r="J291" s="259">
        <v>0</v>
      </c>
      <c r="K291" s="237">
        <v>0</v>
      </c>
      <c r="L291" s="249">
        <v>0</v>
      </c>
      <c r="M291" s="233">
        <v>0</v>
      </c>
      <c r="N291" s="237">
        <v>0</v>
      </c>
      <c r="O291" s="259">
        <v>0</v>
      </c>
      <c r="P291" s="259">
        <v>0</v>
      </c>
      <c r="Q291" s="237">
        <v>0</v>
      </c>
      <c r="R291" s="249">
        <v>0</v>
      </c>
      <c r="S291" s="233">
        <v>0</v>
      </c>
      <c r="T291" s="237">
        <v>0</v>
      </c>
      <c r="U291" s="259">
        <v>0</v>
      </c>
      <c r="V291" s="259">
        <v>0</v>
      </c>
      <c r="W291" s="237">
        <v>0</v>
      </c>
      <c r="X291" s="273">
        <v>0</v>
      </c>
      <c r="Y291" s="259">
        <v>0</v>
      </c>
      <c r="Z291" s="237">
        <v>0</v>
      </c>
      <c r="AA291" s="295">
        <f t="shared" ref="AA291:AB291" si="123">SUM(C291,F291,I291,L291,O291,R291,U291,X291)</f>
        <v>0</v>
      </c>
      <c r="AB291" s="250">
        <f t="shared" si="123"/>
        <v>1</v>
      </c>
      <c r="AC291" s="237">
        <f>SUM(AA291:AB291)</f>
        <v>1</v>
      </c>
    </row>
    <row r="292" spans="1:29" ht="13.5" thickBot="1" x14ac:dyDescent="0.25">
      <c r="A292" s="246"/>
      <c r="C292" s="243"/>
      <c r="D292" s="244"/>
      <c r="F292" s="253"/>
      <c r="G292" s="253"/>
      <c r="I292" s="243"/>
      <c r="J292" s="244"/>
      <c r="N292" s="271"/>
      <c r="O292" s="244"/>
      <c r="P292" s="244"/>
      <c r="Q292" s="256"/>
      <c r="R292" s="301"/>
      <c r="S292" s="288"/>
      <c r="T292" s="245"/>
      <c r="U292" s="253"/>
      <c r="V292" s="253"/>
      <c r="X292" s="243"/>
      <c r="Y292" s="244"/>
      <c r="AA292" s="320"/>
      <c r="AB292" s="267"/>
      <c r="AC292" s="277"/>
    </row>
    <row r="293" spans="1:29" ht="13.5" thickBot="1" x14ac:dyDescent="0.25">
      <c r="A293" s="311" t="s">
        <v>153</v>
      </c>
      <c r="B293" s="312"/>
      <c r="C293" s="311">
        <f>C283+C268+C272+C275+C279+C281+C285+C287+C288+C289+C291</f>
        <v>274</v>
      </c>
      <c r="D293" s="321">
        <f t="shared" ref="D293:AC293" si="124">D283+D268+D272+D275+D279+D281+D285+D287+D288+D289+D291</f>
        <v>1604</v>
      </c>
      <c r="E293" s="322">
        <f t="shared" si="124"/>
        <v>1878</v>
      </c>
      <c r="F293" s="311">
        <f t="shared" si="124"/>
        <v>35</v>
      </c>
      <c r="G293" s="321">
        <f t="shared" si="124"/>
        <v>103</v>
      </c>
      <c r="H293" s="322">
        <f t="shared" si="124"/>
        <v>138</v>
      </c>
      <c r="I293" s="311">
        <f t="shared" si="124"/>
        <v>0</v>
      </c>
      <c r="J293" s="321">
        <f t="shared" si="124"/>
        <v>15</v>
      </c>
      <c r="K293" s="322">
        <f t="shared" si="124"/>
        <v>15</v>
      </c>
      <c r="L293" s="311">
        <f t="shared" si="124"/>
        <v>35</v>
      </c>
      <c r="M293" s="321">
        <f t="shared" si="124"/>
        <v>165</v>
      </c>
      <c r="N293" s="322">
        <f t="shared" si="124"/>
        <v>200</v>
      </c>
      <c r="O293" s="311">
        <f t="shared" si="124"/>
        <v>15</v>
      </c>
      <c r="P293" s="321">
        <f t="shared" si="124"/>
        <v>65</v>
      </c>
      <c r="Q293" s="322">
        <f t="shared" si="124"/>
        <v>80</v>
      </c>
      <c r="R293" s="311">
        <f t="shared" si="124"/>
        <v>0</v>
      </c>
      <c r="S293" s="321">
        <f t="shared" si="124"/>
        <v>4</v>
      </c>
      <c r="T293" s="322">
        <f t="shared" si="124"/>
        <v>4</v>
      </c>
      <c r="U293" s="311">
        <f t="shared" si="124"/>
        <v>28</v>
      </c>
      <c r="V293" s="321">
        <f t="shared" si="124"/>
        <v>137</v>
      </c>
      <c r="W293" s="322">
        <f t="shared" si="124"/>
        <v>165</v>
      </c>
      <c r="X293" s="311">
        <f t="shared" si="124"/>
        <v>21</v>
      </c>
      <c r="Y293" s="321">
        <f t="shared" si="124"/>
        <v>107</v>
      </c>
      <c r="Z293" s="322">
        <f t="shared" si="124"/>
        <v>128</v>
      </c>
      <c r="AA293" s="311">
        <f t="shared" si="124"/>
        <v>408</v>
      </c>
      <c r="AB293" s="321">
        <f t="shared" si="124"/>
        <v>2200</v>
      </c>
      <c r="AC293" s="323">
        <f t="shared" si="124"/>
        <v>2608</v>
      </c>
    </row>
    <row r="294" spans="1:29" ht="13.5" thickBot="1" x14ac:dyDescent="0.25">
      <c r="A294" s="227"/>
      <c r="B294" s="227"/>
      <c r="C294" s="227"/>
      <c r="D294" s="227"/>
      <c r="E294" s="272"/>
      <c r="F294" s="227"/>
      <c r="G294" s="227"/>
      <c r="H294" s="272"/>
      <c r="I294" s="227"/>
      <c r="J294" s="227"/>
      <c r="K294" s="272"/>
      <c r="L294" s="227"/>
      <c r="M294" s="227"/>
      <c r="N294" s="272"/>
      <c r="O294" s="227"/>
      <c r="P294" s="227"/>
      <c r="Q294" s="272"/>
      <c r="R294" s="227"/>
      <c r="S294" s="227"/>
      <c r="T294" s="227"/>
      <c r="U294" s="227"/>
      <c r="V294" s="227"/>
      <c r="W294" s="272"/>
      <c r="X294" s="227"/>
      <c r="Y294" s="227"/>
      <c r="Z294" s="272"/>
      <c r="AA294" s="227"/>
      <c r="AB294" s="227"/>
      <c r="AC294" s="227"/>
    </row>
    <row r="295" spans="1:29" ht="13.5" thickBot="1" x14ac:dyDescent="0.25">
      <c r="A295" s="524" t="s">
        <v>182</v>
      </c>
      <c r="B295" s="525"/>
      <c r="C295" s="525"/>
      <c r="D295" s="525"/>
      <c r="E295" s="525"/>
      <c r="F295" s="525"/>
      <c r="G295" s="525"/>
      <c r="H295" s="525"/>
      <c r="I295" s="525"/>
      <c r="J295" s="525"/>
      <c r="K295" s="525"/>
      <c r="L295" s="525"/>
      <c r="M295" s="525"/>
      <c r="N295" s="525"/>
      <c r="O295" s="525"/>
      <c r="P295" s="525"/>
      <c r="Q295" s="525"/>
      <c r="R295" s="525"/>
      <c r="S295" s="525"/>
      <c r="T295" s="525"/>
      <c r="U295" s="525"/>
      <c r="V295" s="525"/>
      <c r="W295" s="525"/>
      <c r="X295" s="525"/>
      <c r="Y295" s="525"/>
      <c r="Z295" s="525"/>
      <c r="AA295" s="525"/>
      <c r="AB295" s="525"/>
      <c r="AC295" s="526"/>
    </row>
    <row r="296" spans="1:29" ht="13.5" thickBot="1" x14ac:dyDescent="0.25">
      <c r="E296" s="245" t="str">
        <f>IF(C296+D296=0," ",C296+D296)</f>
        <v xml:space="preserve"> </v>
      </c>
      <c r="H296" s="274" t="str">
        <f>IF(F296+G296=0," ",F296+G296)</f>
        <v xml:space="preserve"> </v>
      </c>
      <c r="K296" s="245" t="str">
        <f>IF(I296+J296=0," ",I296+J296)</f>
        <v xml:space="preserve"> </v>
      </c>
      <c r="Q296" s="256" t="str">
        <f>IF(O296+P296=0," ",O296+P296)</f>
        <v xml:space="preserve"> </v>
      </c>
      <c r="R296" s="364"/>
      <c r="S296" s="265"/>
      <c r="T296" s="365"/>
      <c r="W296" s="274" t="str">
        <f>IF(U296+V296=0," ",U296+V296)</f>
        <v xml:space="preserve"> </v>
      </c>
      <c r="Z296" s="245" t="str">
        <f>IF(X296+Y296=0," ",X296+Y296)</f>
        <v xml:space="preserve"> </v>
      </c>
    </row>
    <row r="297" spans="1:29" ht="13.5" thickBot="1" x14ac:dyDescent="0.25">
      <c r="A297" s="233" t="s">
        <v>183</v>
      </c>
      <c r="B297" s="258">
        <v>6070</v>
      </c>
      <c r="C297" s="233">
        <v>11</v>
      </c>
      <c r="D297" s="233">
        <v>2</v>
      </c>
      <c r="E297" s="237">
        <v>13</v>
      </c>
      <c r="F297" s="233">
        <v>0</v>
      </c>
      <c r="G297" s="233">
        <v>1</v>
      </c>
      <c r="H297" s="237">
        <v>1</v>
      </c>
      <c r="I297" s="233">
        <v>0</v>
      </c>
      <c r="J297" s="233">
        <v>0</v>
      </c>
      <c r="K297" s="237">
        <v>0</v>
      </c>
      <c r="L297" s="233">
        <v>0</v>
      </c>
      <c r="M297" s="233">
        <v>0</v>
      </c>
      <c r="N297" s="237">
        <v>0</v>
      </c>
      <c r="O297" s="233">
        <v>0</v>
      </c>
      <c r="P297" s="233">
        <v>0</v>
      </c>
      <c r="Q297" s="237">
        <v>0</v>
      </c>
      <c r="R297" s="249">
        <v>0</v>
      </c>
      <c r="S297" s="233">
        <v>0</v>
      </c>
      <c r="T297" s="237">
        <v>0</v>
      </c>
      <c r="U297" s="233">
        <v>0</v>
      </c>
      <c r="V297" s="233">
        <v>0</v>
      </c>
      <c r="W297" s="237">
        <v>0</v>
      </c>
      <c r="X297" s="233">
        <v>0</v>
      </c>
      <c r="Y297" s="233">
        <v>0</v>
      </c>
      <c r="Z297" s="237">
        <v>0</v>
      </c>
      <c r="AA297" s="295">
        <f t="shared" ref="AA297:AB298" si="125">SUM(C297,F297,I297,L297,O297,R297,U297,X297)</f>
        <v>11</v>
      </c>
      <c r="AB297" s="250">
        <f t="shared" si="125"/>
        <v>3</v>
      </c>
      <c r="AC297" s="237">
        <f>SUM(AA297:AB297)</f>
        <v>14</v>
      </c>
    </row>
    <row r="298" spans="1:29" s="272" customFormat="1" ht="13.5" thickBot="1" x14ac:dyDescent="0.25">
      <c r="A298" s="314" t="s">
        <v>184</v>
      </c>
      <c r="B298" s="315">
        <v>6080</v>
      </c>
      <c r="C298" s="316">
        <v>3</v>
      </c>
      <c r="D298" s="316">
        <v>0</v>
      </c>
      <c r="E298" s="237">
        <v>3</v>
      </c>
      <c r="F298" s="316">
        <v>0</v>
      </c>
      <c r="G298" s="316">
        <v>0</v>
      </c>
      <c r="H298" s="237">
        <v>0</v>
      </c>
      <c r="I298" s="316">
        <v>0</v>
      </c>
      <c r="J298" s="316">
        <v>0</v>
      </c>
      <c r="K298" s="237">
        <v>0</v>
      </c>
      <c r="L298" s="316">
        <v>1</v>
      </c>
      <c r="M298" s="316">
        <v>0</v>
      </c>
      <c r="N298" s="237">
        <v>1</v>
      </c>
      <c r="O298" s="316">
        <v>0</v>
      </c>
      <c r="P298" s="316">
        <v>0</v>
      </c>
      <c r="Q298" s="237">
        <v>0</v>
      </c>
      <c r="R298" s="314">
        <v>0</v>
      </c>
      <c r="S298" s="316">
        <v>0</v>
      </c>
      <c r="T298" s="237">
        <v>0</v>
      </c>
      <c r="U298" s="316">
        <v>0</v>
      </c>
      <c r="V298" s="316">
        <v>0</v>
      </c>
      <c r="W298" s="237">
        <v>0</v>
      </c>
      <c r="X298" s="316">
        <v>0</v>
      </c>
      <c r="Y298" s="316">
        <v>0</v>
      </c>
      <c r="Z298" s="237">
        <v>0</v>
      </c>
      <c r="AA298" s="295">
        <f t="shared" si="125"/>
        <v>4</v>
      </c>
      <c r="AB298" s="250">
        <f t="shared" si="125"/>
        <v>0</v>
      </c>
      <c r="AC298" s="257">
        <f>SUM(AA298:AB298)</f>
        <v>4</v>
      </c>
    </row>
    <row r="299" spans="1:29" ht="13.5" thickBot="1" x14ac:dyDescent="0.25">
      <c r="Q299" s="256"/>
      <c r="R299" s="241"/>
      <c r="T299" s="275"/>
    </row>
    <row r="300" spans="1:29" ht="13.5" thickBot="1" x14ac:dyDescent="0.25">
      <c r="A300" s="249" t="s">
        <v>185</v>
      </c>
      <c r="B300" s="234">
        <v>6020</v>
      </c>
      <c r="C300" s="273">
        <v>737</v>
      </c>
      <c r="D300" s="259">
        <v>342</v>
      </c>
      <c r="E300" s="237">
        <v>1079</v>
      </c>
      <c r="F300" s="259">
        <v>79</v>
      </c>
      <c r="G300" s="259">
        <v>34</v>
      </c>
      <c r="H300" s="237">
        <v>113</v>
      </c>
      <c r="I300" s="273">
        <v>10</v>
      </c>
      <c r="J300" s="259">
        <v>5</v>
      </c>
      <c r="K300" s="237">
        <v>15</v>
      </c>
      <c r="L300" s="249">
        <v>61</v>
      </c>
      <c r="M300" s="233">
        <v>35</v>
      </c>
      <c r="N300" s="237">
        <v>96</v>
      </c>
      <c r="O300" s="273">
        <v>24</v>
      </c>
      <c r="P300" s="259">
        <v>14</v>
      </c>
      <c r="Q300" s="237">
        <v>38</v>
      </c>
      <c r="R300" s="249">
        <v>2</v>
      </c>
      <c r="S300" s="233">
        <v>2</v>
      </c>
      <c r="T300" s="237">
        <v>4</v>
      </c>
      <c r="U300" s="259">
        <v>17</v>
      </c>
      <c r="V300" s="259">
        <v>2</v>
      </c>
      <c r="W300" s="237">
        <v>19</v>
      </c>
      <c r="X300" s="273">
        <v>38</v>
      </c>
      <c r="Y300" s="259">
        <v>26</v>
      </c>
      <c r="Z300" s="237">
        <v>64</v>
      </c>
      <c r="AA300" s="295">
        <f t="shared" ref="AA300:AB300" si="126">SUM(C300,F300,I300,L300,O300,R300,U300,X300)</f>
        <v>968</v>
      </c>
      <c r="AB300" s="250">
        <f t="shared" si="126"/>
        <v>460</v>
      </c>
      <c r="AC300" s="237">
        <f>SUM(AA300:AB300)</f>
        <v>1428</v>
      </c>
    </row>
    <row r="301" spans="1:29" x14ac:dyDescent="0.2">
      <c r="A301" s="256"/>
      <c r="B301" s="242"/>
      <c r="C301" s="290"/>
      <c r="D301" s="291"/>
      <c r="F301" s="291"/>
      <c r="G301" s="291"/>
      <c r="H301" s="256"/>
      <c r="I301" s="290"/>
      <c r="J301" s="291"/>
      <c r="L301" s="263"/>
      <c r="M301" s="256"/>
      <c r="N301" s="256"/>
      <c r="O301" s="290"/>
      <c r="P301" s="291"/>
      <c r="Q301" s="256"/>
      <c r="R301" s="263"/>
      <c r="S301" s="256"/>
      <c r="T301" s="245"/>
      <c r="U301" s="291"/>
      <c r="V301" s="291"/>
      <c r="W301" s="256"/>
      <c r="X301" s="290"/>
      <c r="Y301" s="291"/>
      <c r="AA301" s="276"/>
      <c r="AB301" s="276"/>
      <c r="AC301" s="245"/>
    </row>
    <row r="302" spans="1:29" x14ac:dyDescent="0.2">
      <c r="A302" s="246" t="s">
        <v>186</v>
      </c>
      <c r="B302" s="242">
        <v>6041</v>
      </c>
      <c r="C302" s="290">
        <v>10</v>
      </c>
      <c r="D302" s="291">
        <v>17</v>
      </c>
      <c r="E302" s="245">
        <v>27</v>
      </c>
      <c r="F302" s="291">
        <v>2</v>
      </c>
      <c r="G302" s="291">
        <v>2</v>
      </c>
      <c r="H302" s="256">
        <v>4</v>
      </c>
      <c r="I302" s="290">
        <v>0</v>
      </c>
      <c r="J302" s="291">
        <v>0</v>
      </c>
      <c r="K302" s="245">
        <v>0</v>
      </c>
      <c r="L302" s="263">
        <v>0</v>
      </c>
      <c r="M302" s="256">
        <v>0</v>
      </c>
      <c r="N302" s="256">
        <v>0</v>
      </c>
      <c r="O302" s="290">
        <v>1</v>
      </c>
      <c r="P302" s="291">
        <v>0</v>
      </c>
      <c r="Q302" s="256">
        <v>1</v>
      </c>
      <c r="R302" s="263">
        <v>0</v>
      </c>
      <c r="S302" s="256">
        <v>0</v>
      </c>
      <c r="T302" s="245">
        <v>0</v>
      </c>
      <c r="U302" s="291">
        <v>0</v>
      </c>
      <c r="V302" s="291">
        <v>3</v>
      </c>
      <c r="W302" s="256">
        <v>3</v>
      </c>
      <c r="X302" s="290">
        <v>0</v>
      </c>
      <c r="Y302" s="291">
        <v>2</v>
      </c>
      <c r="Z302" s="245">
        <v>2</v>
      </c>
      <c r="AA302" s="276">
        <f t="shared" ref="AA302:AB303" si="127">SUM(C302,F302,I302,L302,O302,R302,U302,X302)</f>
        <v>13</v>
      </c>
      <c r="AB302" s="276">
        <f t="shared" si="127"/>
        <v>24</v>
      </c>
      <c r="AC302" s="245">
        <f t="shared" ref="AC302:AC303" si="128">SUM(AA302:AB302)</f>
        <v>37</v>
      </c>
    </row>
    <row r="303" spans="1:29" ht="13.5" thickBot="1" x14ac:dyDescent="0.25">
      <c r="A303" s="251" t="s">
        <v>371</v>
      </c>
      <c r="B303" s="252">
        <v>6042</v>
      </c>
      <c r="C303" s="241">
        <v>15</v>
      </c>
      <c r="D303" s="246">
        <v>25</v>
      </c>
      <c r="E303" s="245">
        <v>40</v>
      </c>
      <c r="F303" s="251">
        <v>1</v>
      </c>
      <c r="G303" s="251">
        <v>0</v>
      </c>
      <c r="H303" s="274">
        <v>1</v>
      </c>
      <c r="I303" s="241">
        <v>0</v>
      </c>
      <c r="J303" s="246">
        <v>1</v>
      </c>
      <c r="K303" s="245">
        <v>1</v>
      </c>
      <c r="L303" s="241">
        <v>0</v>
      </c>
      <c r="M303" s="251">
        <v>1</v>
      </c>
      <c r="N303" s="274">
        <v>1</v>
      </c>
      <c r="O303" s="241">
        <v>0</v>
      </c>
      <c r="P303" s="246">
        <v>0</v>
      </c>
      <c r="Q303" s="256">
        <v>0</v>
      </c>
      <c r="R303" s="241">
        <v>0</v>
      </c>
      <c r="S303" s="246">
        <v>0</v>
      </c>
      <c r="T303" s="275">
        <v>0</v>
      </c>
      <c r="U303" s="251">
        <v>1</v>
      </c>
      <c r="V303" s="251">
        <v>0</v>
      </c>
      <c r="W303" s="274">
        <v>1</v>
      </c>
      <c r="X303" s="241">
        <v>2</v>
      </c>
      <c r="Y303" s="246">
        <v>0</v>
      </c>
      <c r="Z303" s="245">
        <v>2</v>
      </c>
      <c r="AA303" s="251">
        <f t="shared" si="127"/>
        <v>19</v>
      </c>
      <c r="AB303" s="345">
        <f t="shared" si="127"/>
        <v>27</v>
      </c>
      <c r="AC303" s="346">
        <f t="shared" si="128"/>
        <v>46</v>
      </c>
    </row>
    <row r="304" spans="1:29" ht="13.5" thickBot="1" x14ac:dyDescent="0.25">
      <c r="A304" s="249" t="s">
        <v>187</v>
      </c>
      <c r="B304" s="234"/>
      <c r="C304" s="249">
        <f>SUM(C302:C303)</f>
        <v>25</v>
      </c>
      <c r="D304" s="233">
        <f>SUM(D302:D303)</f>
        <v>42</v>
      </c>
      <c r="E304" s="233">
        <f>SUM(E302:E303)</f>
        <v>67</v>
      </c>
      <c r="F304" s="249">
        <f t="shared" ref="F304:AC304" si="129">SUM(F302:F303)</f>
        <v>3</v>
      </c>
      <c r="G304" s="233">
        <f t="shared" si="129"/>
        <v>2</v>
      </c>
      <c r="H304" s="233">
        <f t="shared" si="129"/>
        <v>5</v>
      </c>
      <c r="I304" s="249">
        <f t="shared" si="129"/>
        <v>0</v>
      </c>
      <c r="J304" s="233">
        <f t="shared" si="129"/>
        <v>1</v>
      </c>
      <c r="K304" s="233">
        <f t="shared" si="129"/>
        <v>1</v>
      </c>
      <c r="L304" s="249">
        <f t="shared" si="129"/>
        <v>0</v>
      </c>
      <c r="M304" s="233">
        <f t="shared" si="129"/>
        <v>1</v>
      </c>
      <c r="N304" s="233">
        <f t="shared" si="129"/>
        <v>1</v>
      </c>
      <c r="O304" s="249">
        <f t="shared" si="129"/>
        <v>1</v>
      </c>
      <c r="P304" s="233">
        <f t="shared" si="129"/>
        <v>0</v>
      </c>
      <c r="Q304" s="233">
        <f t="shared" si="129"/>
        <v>1</v>
      </c>
      <c r="R304" s="249">
        <f t="shared" si="129"/>
        <v>0</v>
      </c>
      <c r="S304" s="233">
        <f t="shared" si="129"/>
        <v>0</v>
      </c>
      <c r="T304" s="237">
        <f t="shared" si="129"/>
        <v>0</v>
      </c>
      <c r="U304" s="233">
        <f t="shared" si="129"/>
        <v>1</v>
      </c>
      <c r="V304" s="233">
        <f t="shared" si="129"/>
        <v>3</v>
      </c>
      <c r="W304" s="233">
        <f t="shared" si="129"/>
        <v>4</v>
      </c>
      <c r="X304" s="249">
        <f t="shared" si="129"/>
        <v>2</v>
      </c>
      <c r="Y304" s="233">
        <f t="shared" si="129"/>
        <v>2</v>
      </c>
      <c r="Z304" s="233">
        <f t="shared" si="129"/>
        <v>4</v>
      </c>
      <c r="AA304" s="249">
        <f t="shared" si="129"/>
        <v>32</v>
      </c>
      <c r="AB304" s="233">
        <f t="shared" si="129"/>
        <v>51</v>
      </c>
      <c r="AC304" s="237">
        <f t="shared" si="129"/>
        <v>83</v>
      </c>
    </row>
    <row r="305" spans="1:29" x14ac:dyDescent="0.2">
      <c r="E305" s="245" t="str">
        <f>IF(C305+D305=0," ",C305+D305)</f>
        <v xml:space="preserve"> </v>
      </c>
      <c r="H305" s="274" t="str">
        <f>IF(F305+G305=0," ",F305+G305)</f>
        <v xml:space="preserve"> </v>
      </c>
      <c r="K305" s="245" t="str">
        <f>IF(I305+J305=0," ",I305+J305)</f>
        <v xml:space="preserve"> </v>
      </c>
      <c r="N305" s="274" t="str">
        <f>IF(L305+M305=0," ",L305+M305)</f>
        <v xml:space="preserve"> </v>
      </c>
      <c r="Q305" s="256" t="str">
        <f>IF(O305+P305=0," ",O305+P305)</f>
        <v xml:space="preserve"> </v>
      </c>
      <c r="R305" s="241"/>
      <c r="T305" s="275"/>
      <c r="W305" s="274" t="str">
        <f>IF(U305+V305=0," ",U305+V305)</f>
        <v xml:space="preserve"> </v>
      </c>
      <c r="Z305" s="245" t="str">
        <f>IF(X305+Y305=0," ",X305+Y305)</f>
        <v xml:space="preserve"> </v>
      </c>
      <c r="AC305" s="367"/>
    </row>
    <row r="306" spans="1:29" hidden="1" x14ac:dyDescent="0.2">
      <c r="A306" s="246" t="s">
        <v>188</v>
      </c>
      <c r="B306" s="252">
        <v>6060</v>
      </c>
      <c r="C306" s="243"/>
      <c r="D306" s="244"/>
      <c r="F306" s="253"/>
      <c r="G306" s="253"/>
      <c r="H306" s="245"/>
      <c r="I306" s="243"/>
      <c r="J306" s="244"/>
      <c r="N306" s="245"/>
      <c r="O306" s="243"/>
      <c r="P306" s="244"/>
      <c r="R306" s="241"/>
      <c r="T306" s="245"/>
      <c r="U306" s="253"/>
      <c r="V306" s="253"/>
      <c r="W306" s="245"/>
      <c r="X306" s="243"/>
      <c r="Y306" s="244"/>
      <c r="AA306" s="320">
        <f t="shared" ref="AA306:AB321" si="130">SUM(C306,F306,I306,L306,O306,R306,U306,X306)</f>
        <v>0</v>
      </c>
      <c r="AB306" s="267">
        <f t="shared" si="130"/>
        <v>0</v>
      </c>
      <c r="AC306" s="245">
        <f>SUM(AA306:AB306)</f>
        <v>0</v>
      </c>
    </row>
    <row r="307" spans="1:29" hidden="1" x14ac:dyDescent="0.2">
      <c r="A307" s="246" t="s">
        <v>272</v>
      </c>
      <c r="B307" s="252">
        <v>6062</v>
      </c>
      <c r="C307" s="243"/>
      <c r="D307" s="244"/>
      <c r="F307" s="253"/>
      <c r="G307" s="253"/>
      <c r="H307" s="245"/>
      <c r="I307" s="243"/>
      <c r="J307" s="244"/>
      <c r="N307" s="245"/>
      <c r="O307" s="243"/>
      <c r="P307" s="244"/>
      <c r="R307" s="241"/>
      <c r="T307" s="245"/>
      <c r="U307" s="253"/>
      <c r="V307" s="253"/>
      <c r="W307" s="245"/>
      <c r="X307" s="243"/>
      <c r="Y307" s="244"/>
      <c r="AA307" s="320">
        <f t="shared" si="130"/>
        <v>0</v>
      </c>
      <c r="AB307" s="267">
        <f t="shared" si="130"/>
        <v>0</v>
      </c>
      <c r="AC307" s="245">
        <f>SUM(AA307:AB307)</f>
        <v>0</v>
      </c>
    </row>
    <row r="308" spans="1:29" hidden="1" x14ac:dyDescent="0.2">
      <c r="A308" s="251" t="s">
        <v>189</v>
      </c>
      <c r="B308" s="252">
        <v>6063</v>
      </c>
      <c r="C308" s="243"/>
      <c r="D308" s="244"/>
      <c r="F308" s="253"/>
      <c r="G308" s="253"/>
      <c r="H308" s="245"/>
      <c r="I308" s="243"/>
      <c r="J308" s="244"/>
      <c r="N308" s="245"/>
      <c r="O308" s="243"/>
      <c r="P308" s="244"/>
      <c r="R308" s="241"/>
      <c r="T308" s="245"/>
      <c r="U308" s="253"/>
      <c r="V308" s="253"/>
      <c r="W308" s="245"/>
      <c r="X308" s="243"/>
      <c r="Y308" s="244"/>
      <c r="AA308" s="320">
        <f t="shared" si="130"/>
        <v>0</v>
      </c>
      <c r="AB308" s="267">
        <f t="shared" si="130"/>
        <v>0</v>
      </c>
      <c r="AC308" s="245">
        <f t="shared" ref="AC308:AC321" si="131">SUM(AA308:AB308)</f>
        <v>0</v>
      </c>
    </row>
    <row r="309" spans="1:29" hidden="1" x14ac:dyDescent="0.2">
      <c r="A309" s="251" t="s">
        <v>190</v>
      </c>
      <c r="B309" s="252">
        <v>6065</v>
      </c>
      <c r="C309" s="243"/>
      <c r="D309" s="244"/>
      <c r="F309" s="253"/>
      <c r="G309" s="253"/>
      <c r="H309" s="245"/>
      <c r="I309" s="243"/>
      <c r="J309" s="244"/>
      <c r="N309" s="245"/>
      <c r="O309" s="243"/>
      <c r="P309" s="244"/>
      <c r="R309" s="241"/>
      <c r="T309" s="245"/>
      <c r="U309" s="253"/>
      <c r="V309" s="253"/>
      <c r="W309" s="245"/>
      <c r="X309" s="243"/>
      <c r="Y309" s="244"/>
      <c r="AA309" s="320">
        <f t="shared" si="130"/>
        <v>0</v>
      </c>
      <c r="AB309" s="267">
        <f t="shared" si="130"/>
        <v>0</v>
      </c>
      <c r="AC309" s="245">
        <f t="shared" si="131"/>
        <v>0</v>
      </c>
    </row>
    <row r="310" spans="1:29" hidden="1" x14ac:dyDescent="0.2">
      <c r="A310" s="251" t="s">
        <v>191</v>
      </c>
      <c r="B310" s="252">
        <v>6066</v>
      </c>
      <c r="C310" s="243"/>
      <c r="D310" s="244"/>
      <c r="F310" s="253"/>
      <c r="G310" s="253"/>
      <c r="H310" s="245"/>
      <c r="I310" s="243"/>
      <c r="J310" s="244"/>
      <c r="N310" s="245"/>
      <c r="O310" s="243"/>
      <c r="P310" s="244"/>
      <c r="R310" s="241"/>
      <c r="T310" s="245"/>
      <c r="U310" s="253"/>
      <c r="V310" s="253"/>
      <c r="W310" s="245"/>
      <c r="X310" s="243"/>
      <c r="Y310" s="244"/>
      <c r="AA310" s="320">
        <f t="shared" si="130"/>
        <v>0</v>
      </c>
      <c r="AB310" s="267">
        <f t="shared" si="130"/>
        <v>0</v>
      </c>
      <c r="AC310" s="245">
        <f t="shared" si="131"/>
        <v>0</v>
      </c>
    </row>
    <row r="311" spans="1:29" hidden="1" x14ac:dyDescent="0.2">
      <c r="A311" s="251" t="s">
        <v>192</v>
      </c>
      <c r="B311" s="252">
        <v>6067</v>
      </c>
      <c r="C311" s="243"/>
      <c r="D311" s="244"/>
      <c r="F311" s="253"/>
      <c r="G311" s="253"/>
      <c r="H311" s="245"/>
      <c r="I311" s="243"/>
      <c r="J311" s="244"/>
      <c r="N311" s="245"/>
      <c r="O311" s="243"/>
      <c r="P311" s="244"/>
      <c r="R311" s="241"/>
      <c r="T311" s="245"/>
      <c r="U311" s="253"/>
      <c r="V311" s="253"/>
      <c r="W311" s="245"/>
      <c r="X311" s="243"/>
      <c r="Y311" s="244"/>
      <c r="AA311" s="320">
        <f t="shared" si="130"/>
        <v>0</v>
      </c>
      <c r="AB311" s="267">
        <f t="shared" si="130"/>
        <v>0</v>
      </c>
      <c r="AC311" s="245">
        <f t="shared" si="131"/>
        <v>0</v>
      </c>
    </row>
    <row r="312" spans="1:29" hidden="1" x14ac:dyDescent="0.2">
      <c r="A312" s="251" t="s">
        <v>193</v>
      </c>
      <c r="B312" s="252">
        <v>6068</v>
      </c>
      <c r="C312" s="243"/>
      <c r="D312" s="244"/>
      <c r="F312" s="253"/>
      <c r="G312" s="253"/>
      <c r="H312" s="245"/>
      <c r="I312" s="244"/>
      <c r="J312" s="244"/>
      <c r="L312" s="246"/>
      <c r="N312" s="245"/>
      <c r="O312" s="244"/>
      <c r="P312" s="244"/>
      <c r="R312" s="241"/>
      <c r="T312" s="245"/>
      <c r="U312" s="253"/>
      <c r="V312" s="253"/>
      <c r="W312" s="245"/>
      <c r="X312" s="244"/>
      <c r="Y312" s="244"/>
      <c r="AA312" s="320">
        <f t="shared" si="130"/>
        <v>0</v>
      </c>
      <c r="AB312" s="267">
        <f t="shared" si="130"/>
        <v>0</v>
      </c>
      <c r="AC312" s="245">
        <f t="shared" si="131"/>
        <v>0</v>
      </c>
    </row>
    <row r="313" spans="1:29" x14ac:dyDescent="0.2">
      <c r="A313" s="251" t="s">
        <v>229</v>
      </c>
      <c r="B313" s="252">
        <v>6160</v>
      </c>
      <c r="C313" s="243">
        <v>3</v>
      </c>
      <c r="D313" s="244">
        <v>3</v>
      </c>
      <c r="E313" s="245">
        <v>6</v>
      </c>
      <c r="F313" s="253">
        <v>0</v>
      </c>
      <c r="G313" s="253">
        <v>0</v>
      </c>
      <c r="H313" s="245">
        <v>0</v>
      </c>
      <c r="I313" s="244">
        <v>0</v>
      </c>
      <c r="J313" s="244">
        <v>0</v>
      </c>
      <c r="K313" s="245">
        <v>0</v>
      </c>
      <c r="L313" s="246">
        <v>0</v>
      </c>
      <c r="M313" s="251">
        <v>0</v>
      </c>
      <c r="N313" s="245">
        <v>0</v>
      </c>
      <c r="O313" s="244">
        <v>0</v>
      </c>
      <c r="P313" s="244">
        <v>0</v>
      </c>
      <c r="Q313" s="245">
        <v>0</v>
      </c>
      <c r="R313" s="241">
        <v>0</v>
      </c>
      <c r="S313" s="246">
        <v>0</v>
      </c>
      <c r="T313" s="245">
        <v>0</v>
      </c>
      <c r="U313" s="253">
        <v>2</v>
      </c>
      <c r="V313" s="253">
        <v>0</v>
      </c>
      <c r="W313" s="245">
        <v>2</v>
      </c>
      <c r="X313" s="244">
        <v>1</v>
      </c>
      <c r="Y313" s="244">
        <v>0</v>
      </c>
      <c r="Z313" s="245">
        <v>1</v>
      </c>
      <c r="AA313" s="267">
        <f t="shared" si="130"/>
        <v>6</v>
      </c>
      <c r="AB313" s="267">
        <f t="shared" si="130"/>
        <v>3</v>
      </c>
      <c r="AC313" s="245">
        <f t="shared" si="131"/>
        <v>9</v>
      </c>
    </row>
    <row r="314" spans="1:29" x14ac:dyDescent="0.2">
      <c r="A314" s="251" t="s">
        <v>230</v>
      </c>
      <c r="B314" s="252">
        <v>6161</v>
      </c>
      <c r="C314" s="243">
        <v>112</v>
      </c>
      <c r="D314" s="244">
        <v>23</v>
      </c>
      <c r="E314" s="245">
        <v>135</v>
      </c>
      <c r="F314" s="253">
        <v>12</v>
      </c>
      <c r="G314" s="253">
        <v>3</v>
      </c>
      <c r="H314" s="245">
        <v>15</v>
      </c>
      <c r="I314" s="244">
        <v>0</v>
      </c>
      <c r="J314" s="244">
        <v>0</v>
      </c>
      <c r="K314" s="245">
        <v>0</v>
      </c>
      <c r="L314" s="246">
        <v>6</v>
      </c>
      <c r="M314" s="251">
        <v>5</v>
      </c>
      <c r="N314" s="245">
        <v>11</v>
      </c>
      <c r="O314" s="244">
        <v>4</v>
      </c>
      <c r="P314" s="244">
        <v>2</v>
      </c>
      <c r="Q314" s="245">
        <v>6</v>
      </c>
      <c r="R314" s="241">
        <v>0</v>
      </c>
      <c r="S314" s="246">
        <v>0</v>
      </c>
      <c r="T314" s="245">
        <v>0</v>
      </c>
      <c r="U314" s="253">
        <v>10</v>
      </c>
      <c r="V314" s="253">
        <v>0</v>
      </c>
      <c r="W314" s="245">
        <v>10</v>
      </c>
      <c r="X314" s="244">
        <v>6</v>
      </c>
      <c r="Y314" s="244">
        <v>1</v>
      </c>
      <c r="Z314" s="245">
        <v>7</v>
      </c>
      <c r="AA314" s="267">
        <f t="shared" si="130"/>
        <v>150</v>
      </c>
      <c r="AB314" s="267">
        <f t="shared" si="130"/>
        <v>34</v>
      </c>
      <c r="AC314" s="245">
        <f t="shared" si="131"/>
        <v>184</v>
      </c>
    </row>
    <row r="315" spans="1:29" hidden="1" x14ac:dyDescent="0.2">
      <c r="A315" s="251" t="s">
        <v>263</v>
      </c>
      <c r="B315" s="252">
        <v>6162</v>
      </c>
      <c r="C315" s="243"/>
      <c r="D315" s="244"/>
      <c r="F315" s="253"/>
      <c r="G315" s="253"/>
      <c r="H315" s="245"/>
      <c r="I315" s="244"/>
      <c r="J315" s="244"/>
      <c r="L315" s="246"/>
      <c r="N315" s="245"/>
      <c r="O315" s="244"/>
      <c r="P315" s="244"/>
      <c r="R315" s="241"/>
      <c r="T315" s="245"/>
      <c r="U315" s="253"/>
      <c r="V315" s="253"/>
      <c r="W315" s="245"/>
      <c r="X315" s="244"/>
      <c r="Y315" s="244"/>
      <c r="AA315" s="267">
        <f t="shared" si="130"/>
        <v>0</v>
      </c>
      <c r="AB315" s="267">
        <f t="shared" si="130"/>
        <v>0</v>
      </c>
      <c r="AC315" s="245">
        <f t="shared" si="131"/>
        <v>0</v>
      </c>
    </row>
    <row r="316" spans="1:29" x14ac:dyDescent="0.2">
      <c r="A316" s="251" t="s">
        <v>231</v>
      </c>
      <c r="B316" s="252">
        <v>6163</v>
      </c>
      <c r="C316" s="243">
        <v>0</v>
      </c>
      <c r="D316" s="244">
        <v>1</v>
      </c>
      <c r="E316" s="245">
        <v>1</v>
      </c>
      <c r="F316" s="253">
        <v>0</v>
      </c>
      <c r="G316" s="253">
        <v>0</v>
      </c>
      <c r="H316" s="245">
        <v>0</v>
      </c>
      <c r="I316" s="244">
        <v>0</v>
      </c>
      <c r="J316" s="244">
        <v>0</v>
      </c>
      <c r="K316" s="245">
        <v>0</v>
      </c>
      <c r="L316" s="246">
        <v>0</v>
      </c>
      <c r="M316" s="251">
        <v>0</v>
      </c>
      <c r="N316" s="245">
        <v>0</v>
      </c>
      <c r="O316" s="244">
        <v>0</v>
      </c>
      <c r="P316" s="244">
        <v>0</v>
      </c>
      <c r="Q316" s="245">
        <v>0</v>
      </c>
      <c r="R316" s="241">
        <v>0</v>
      </c>
      <c r="S316" s="246">
        <v>0</v>
      </c>
      <c r="T316" s="245">
        <v>0</v>
      </c>
      <c r="U316" s="253">
        <v>0</v>
      </c>
      <c r="V316" s="253">
        <v>0</v>
      </c>
      <c r="W316" s="245">
        <v>0</v>
      </c>
      <c r="X316" s="244">
        <v>0</v>
      </c>
      <c r="Y316" s="244">
        <v>0</v>
      </c>
      <c r="Z316" s="245">
        <v>0</v>
      </c>
      <c r="AA316" s="267">
        <f t="shared" si="130"/>
        <v>0</v>
      </c>
      <c r="AB316" s="267">
        <f t="shared" si="130"/>
        <v>1</v>
      </c>
      <c r="AC316" s="245">
        <f t="shared" si="131"/>
        <v>1</v>
      </c>
    </row>
    <row r="317" spans="1:29" x14ac:dyDescent="0.2">
      <c r="A317" s="251" t="s">
        <v>232</v>
      </c>
      <c r="B317" s="252">
        <v>6165</v>
      </c>
      <c r="C317" s="243">
        <v>2</v>
      </c>
      <c r="D317" s="244">
        <v>0</v>
      </c>
      <c r="E317" s="245">
        <v>2</v>
      </c>
      <c r="F317" s="253">
        <v>0</v>
      </c>
      <c r="G317" s="253">
        <v>0</v>
      </c>
      <c r="H317" s="245">
        <v>0</v>
      </c>
      <c r="I317" s="244">
        <v>0</v>
      </c>
      <c r="J317" s="244">
        <v>0</v>
      </c>
      <c r="K317" s="245">
        <v>0</v>
      </c>
      <c r="L317" s="246">
        <v>0</v>
      </c>
      <c r="M317" s="251">
        <v>0</v>
      </c>
      <c r="N317" s="245">
        <v>0</v>
      </c>
      <c r="O317" s="244">
        <v>0</v>
      </c>
      <c r="P317" s="244">
        <v>0</v>
      </c>
      <c r="Q317" s="245">
        <v>0</v>
      </c>
      <c r="R317" s="241">
        <v>0</v>
      </c>
      <c r="S317" s="246">
        <v>0</v>
      </c>
      <c r="T317" s="245">
        <v>0</v>
      </c>
      <c r="U317" s="253">
        <v>0</v>
      </c>
      <c r="V317" s="253">
        <v>0</v>
      </c>
      <c r="W317" s="245">
        <v>0</v>
      </c>
      <c r="X317" s="244">
        <v>0</v>
      </c>
      <c r="Y317" s="244">
        <v>0</v>
      </c>
      <c r="Z317" s="245">
        <v>0</v>
      </c>
      <c r="AA317" s="267">
        <f t="shared" si="130"/>
        <v>2</v>
      </c>
      <c r="AB317" s="267">
        <f t="shared" si="130"/>
        <v>0</v>
      </c>
      <c r="AC317" s="245">
        <f t="shared" si="131"/>
        <v>2</v>
      </c>
    </row>
    <row r="318" spans="1:29" hidden="1" x14ac:dyDescent="0.2">
      <c r="A318" s="251" t="s">
        <v>233</v>
      </c>
      <c r="B318" s="252">
        <v>6166</v>
      </c>
      <c r="C318" s="243"/>
      <c r="D318" s="244"/>
      <c r="F318" s="253"/>
      <c r="G318" s="253"/>
      <c r="H318" s="245"/>
      <c r="I318" s="244"/>
      <c r="J318" s="244"/>
      <c r="L318" s="246"/>
      <c r="N318" s="245"/>
      <c r="O318" s="244"/>
      <c r="P318" s="244"/>
      <c r="R318" s="241"/>
      <c r="T318" s="245"/>
      <c r="U318" s="253"/>
      <c r="V318" s="253"/>
      <c r="W318" s="245"/>
      <c r="X318" s="244"/>
      <c r="Y318" s="244"/>
      <c r="AA318" s="267">
        <f t="shared" si="130"/>
        <v>0</v>
      </c>
      <c r="AB318" s="267">
        <f t="shared" si="130"/>
        <v>0</v>
      </c>
      <c r="AC318" s="245">
        <f t="shared" si="131"/>
        <v>0</v>
      </c>
    </row>
    <row r="319" spans="1:29" x14ac:dyDescent="0.2">
      <c r="A319" s="251" t="s">
        <v>234</v>
      </c>
      <c r="B319" s="252">
        <v>6167</v>
      </c>
      <c r="C319" s="243">
        <v>28</v>
      </c>
      <c r="D319" s="244">
        <v>6</v>
      </c>
      <c r="E319" s="245">
        <v>34</v>
      </c>
      <c r="F319" s="253">
        <v>0</v>
      </c>
      <c r="G319" s="253">
        <v>0</v>
      </c>
      <c r="H319" s="245">
        <v>0</v>
      </c>
      <c r="I319" s="244">
        <v>0</v>
      </c>
      <c r="J319" s="244">
        <v>0</v>
      </c>
      <c r="K319" s="245">
        <v>0</v>
      </c>
      <c r="L319" s="246">
        <v>4</v>
      </c>
      <c r="M319" s="251">
        <v>2</v>
      </c>
      <c r="N319" s="245">
        <v>6</v>
      </c>
      <c r="O319" s="244">
        <v>0</v>
      </c>
      <c r="P319" s="244">
        <v>0</v>
      </c>
      <c r="Q319" s="245">
        <v>0</v>
      </c>
      <c r="R319" s="241">
        <v>0</v>
      </c>
      <c r="S319" s="246">
        <v>0</v>
      </c>
      <c r="T319" s="245">
        <v>0</v>
      </c>
      <c r="U319" s="253">
        <v>0</v>
      </c>
      <c r="V319" s="253">
        <v>1</v>
      </c>
      <c r="W319" s="245">
        <v>1</v>
      </c>
      <c r="X319" s="244">
        <v>1</v>
      </c>
      <c r="Y319" s="244">
        <v>0</v>
      </c>
      <c r="Z319" s="245">
        <v>1</v>
      </c>
      <c r="AA319" s="267">
        <f t="shared" si="130"/>
        <v>33</v>
      </c>
      <c r="AB319" s="267">
        <f t="shared" si="130"/>
        <v>9</v>
      </c>
      <c r="AC319" s="245">
        <f t="shared" si="131"/>
        <v>42</v>
      </c>
    </row>
    <row r="320" spans="1:29" x14ac:dyDescent="0.2">
      <c r="A320" s="251" t="s">
        <v>235</v>
      </c>
      <c r="B320" s="252">
        <v>6168</v>
      </c>
      <c r="C320" s="243">
        <v>18</v>
      </c>
      <c r="D320" s="244">
        <v>7</v>
      </c>
      <c r="E320" s="245">
        <v>25</v>
      </c>
      <c r="F320" s="253">
        <v>0</v>
      </c>
      <c r="G320" s="253">
        <v>0</v>
      </c>
      <c r="H320" s="245">
        <v>0</v>
      </c>
      <c r="I320" s="244">
        <v>0</v>
      </c>
      <c r="J320" s="244">
        <v>0</v>
      </c>
      <c r="K320" s="245">
        <v>0</v>
      </c>
      <c r="L320" s="246">
        <v>1</v>
      </c>
      <c r="M320" s="251">
        <v>0</v>
      </c>
      <c r="N320" s="245">
        <v>1</v>
      </c>
      <c r="O320" s="244">
        <v>1</v>
      </c>
      <c r="P320" s="244">
        <v>0</v>
      </c>
      <c r="Q320" s="245">
        <v>1</v>
      </c>
      <c r="R320" s="241">
        <v>0</v>
      </c>
      <c r="S320" s="246">
        <v>0</v>
      </c>
      <c r="T320" s="245">
        <v>0</v>
      </c>
      <c r="U320" s="253">
        <v>0</v>
      </c>
      <c r="V320" s="253">
        <v>0</v>
      </c>
      <c r="W320" s="245">
        <v>0</v>
      </c>
      <c r="X320" s="244">
        <v>0</v>
      </c>
      <c r="Y320" s="244">
        <v>0</v>
      </c>
      <c r="Z320" s="245">
        <v>0</v>
      </c>
      <c r="AA320" s="267">
        <f t="shared" si="130"/>
        <v>20</v>
      </c>
      <c r="AB320" s="267">
        <f t="shared" si="130"/>
        <v>7</v>
      </c>
      <c r="AC320" s="245">
        <f t="shared" si="131"/>
        <v>27</v>
      </c>
    </row>
    <row r="321" spans="1:29" ht="13.5" thickBot="1" x14ac:dyDescent="0.25">
      <c r="A321" s="251" t="s">
        <v>357</v>
      </c>
      <c r="B321" s="252">
        <v>6169</v>
      </c>
      <c r="C321" s="243">
        <v>12</v>
      </c>
      <c r="D321" s="244">
        <v>4</v>
      </c>
      <c r="E321" s="245">
        <v>16</v>
      </c>
      <c r="F321" s="253">
        <v>1</v>
      </c>
      <c r="G321" s="253">
        <v>0</v>
      </c>
      <c r="H321" s="245">
        <v>1</v>
      </c>
      <c r="I321" s="244">
        <v>0</v>
      </c>
      <c r="J321" s="244">
        <v>0</v>
      </c>
      <c r="K321" s="245">
        <v>0</v>
      </c>
      <c r="L321" s="246">
        <v>3</v>
      </c>
      <c r="M321" s="251">
        <v>0</v>
      </c>
      <c r="N321" s="245">
        <v>3</v>
      </c>
      <c r="O321" s="244">
        <v>1</v>
      </c>
      <c r="P321" s="244">
        <v>0</v>
      </c>
      <c r="Q321" s="256">
        <v>1</v>
      </c>
      <c r="R321" s="241">
        <v>0</v>
      </c>
      <c r="S321" s="246">
        <v>0</v>
      </c>
      <c r="T321" s="245">
        <v>0</v>
      </c>
      <c r="U321" s="253">
        <v>1</v>
      </c>
      <c r="V321" s="253">
        <v>0</v>
      </c>
      <c r="W321" s="245">
        <v>1</v>
      </c>
      <c r="X321" s="244">
        <v>0</v>
      </c>
      <c r="Y321" s="244">
        <v>0</v>
      </c>
      <c r="Z321" s="245">
        <v>0</v>
      </c>
      <c r="AA321" s="267">
        <f t="shared" si="130"/>
        <v>18</v>
      </c>
      <c r="AB321" s="267">
        <f t="shared" si="130"/>
        <v>4</v>
      </c>
      <c r="AC321" s="245">
        <f t="shared" si="131"/>
        <v>22</v>
      </c>
    </row>
    <row r="322" spans="1:29" ht="13.5" thickBot="1" x14ac:dyDescent="0.25">
      <c r="A322" s="249" t="s">
        <v>194</v>
      </c>
      <c r="B322" s="234"/>
      <c r="C322" s="249">
        <f>SUBTOTAL(9,C306:C321)</f>
        <v>175</v>
      </c>
      <c r="D322" s="233">
        <f t="shared" ref="D322:AC322" si="132">SUBTOTAL(9,D306:D321)</f>
        <v>44</v>
      </c>
      <c r="E322" s="237">
        <f t="shared" si="132"/>
        <v>219</v>
      </c>
      <c r="F322" s="233">
        <f t="shared" si="132"/>
        <v>13</v>
      </c>
      <c r="G322" s="233">
        <f t="shared" si="132"/>
        <v>3</v>
      </c>
      <c r="H322" s="237">
        <f t="shared" si="132"/>
        <v>16</v>
      </c>
      <c r="I322" s="233">
        <f t="shared" si="132"/>
        <v>0</v>
      </c>
      <c r="J322" s="233">
        <f t="shared" si="132"/>
        <v>0</v>
      </c>
      <c r="K322" s="237">
        <f t="shared" si="132"/>
        <v>0</v>
      </c>
      <c r="L322" s="233">
        <f t="shared" si="132"/>
        <v>14</v>
      </c>
      <c r="M322" s="233">
        <f t="shared" si="132"/>
        <v>7</v>
      </c>
      <c r="N322" s="237">
        <f t="shared" si="132"/>
        <v>21</v>
      </c>
      <c r="O322" s="233">
        <f t="shared" si="132"/>
        <v>6</v>
      </c>
      <c r="P322" s="233">
        <f t="shared" si="132"/>
        <v>2</v>
      </c>
      <c r="Q322" s="233">
        <f t="shared" si="132"/>
        <v>8</v>
      </c>
      <c r="R322" s="249">
        <f t="shared" si="132"/>
        <v>0</v>
      </c>
      <c r="S322" s="233">
        <f t="shared" si="132"/>
        <v>0</v>
      </c>
      <c r="T322" s="237">
        <f t="shared" si="132"/>
        <v>0</v>
      </c>
      <c r="U322" s="233">
        <f t="shared" si="132"/>
        <v>13</v>
      </c>
      <c r="V322" s="233">
        <f t="shared" si="132"/>
        <v>1</v>
      </c>
      <c r="W322" s="237">
        <f t="shared" si="132"/>
        <v>14</v>
      </c>
      <c r="X322" s="233">
        <f t="shared" si="132"/>
        <v>8</v>
      </c>
      <c r="Y322" s="233">
        <f t="shared" si="132"/>
        <v>1</v>
      </c>
      <c r="Z322" s="237">
        <f t="shared" si="132"/>
        <v>9</v>
      </c>
      <c r="AA322" s="233">
        <f t="shared" si="132"/>
        <v>229</v>
      </c>
      <c r="AB322" s="250">
        <f t="shared" si="132"/>
        <v>58</v>
      </c>
      <c r="AC322" s="257">
        <f t="shared" si="132"/>
        <v>287</v>
      </c>
    </row>
    <row r="323" spans="1:29" x14ac:dyDescent="0.2">
      <c r="E323" s="245" t="str">
        <f>IF(C323+D323=0," ",C323+D323)</f>
        <v xml:space="preserve"> </v>
      </c>
      <c r="H323" s="274" t="str">
        <f>IF(F323+G323=0," ",F323+G323)</f>
        <v xml:space="preserve"> </v>
      </c>
      <c r="K323" s="245" t="str">
        <f>IF(I323+J323=0," ",I323+J323)</f>
        <v xml:space="preserve"> </v>
      </c>
      <c r="N323" s="274" t="str">
        <f>IF(L323+M323=0," ",L323+M323)</f>
        <v xml:space="preserve"> </v>
      </c>
      <c r="Q323" s="256" t="str">
        <f>IF(O323+P323=0," ",O323+P323)</f>
        <v xml:space="preserve"> </v>
      </c>
      <c r="R323" s="241"/>
      <c r="T323" s="275"/>
      <c r="W323" s="274" t="str">
        <f>IF(U323+V323=0," ",U323+V323)</f>
        <v xml:space="preserve"> </v>
      </c>
      <c r="Z323" s="245" t="str">
        <f>IF(X323+Y323=0," ",X323+Y323)</f>
        <v xml:space="preserve"> </v>
      </c>
    </row>
    <row r="324" spans="1:29" hidden="1" x14ac:dyDescent="0.2">
      <c r="A324" s="246" t="s">
        <v>195</v>
      </c>
      <c r="B324" s="252">
        <v>6015</v>
      </c>
      <c r="C324" s="243"/>
      <c r="D324" s="244"/>
      <c r="F324" s="253"/>
      <c r="G324" s="253"/>
      <c r="H324" s="245"/>
      <c r="I324" s="243"/>
      <c r="J324" s="244"/>
      <c r="N324" s="245"/>
      <c r="O324" s="243"/>
      <c r="P324" s="244"/>
      <c r="R324" s="241"/>
      <c r="T324" s="245"/>
      <c r="U324" s="253"/>
      <c r="V324" s="253"/>
      <c r="W324" s="245"/>
      <c r="X324" s="243"/>
      <c r="Y324" s="244"/>
      <c r="AA324" s="320">
        <f t="shared" ref="AA324:AB325" si="133">SUM(C324,F324,I324,L324,O324,R324,U324,X324)</f>
        <v>0</v>
      </c>
      <c r="AB324" s="267">
        <f t="shared" si="133"/>
        <v>0</v>
      </c>
      <c r="AC324" s="245">
        <f t="shared" ref="AC324:AC325" si="134">SUM(AA324:AB324)</f>
        <v>0</v>
      </c>
    </row>
    <row r="325" spans="1:29" ht="13.5" thickBot="1" x14ac:dyDescent="0.25">
      <c r="A325" s="251" t="s">
        <v>196</v>
      </c>
      <c r="B325" s="252">
        <v>6005</v>
      </c>
      <c r="C325" s="243">
        <v>48</v>
      </c>
      <c r="D325" s="244">
        <v>14</v>
      </c>
      <c r="E325" s="245">
        <v>62</v>
      </c>
      <c r="F325" s="253">
        <v>4</v>
      </c>
      <c r="G325" s="253">
        <v>4</v>
      </c>
      <c r="H325" s="245">
        <v>8</v>
      </c>
      <c r="I325" s="243">
        <v>0</v>
      </c>
      <c r="J325" s="244">
        <v>0</v>
      </c>
      <c r="K325" s="245">
        <v>0</v>
      </c>
      <c r="L325" s="241">
        <v>5</v>
      </c>
      <c r="M325" s="251">
        <v>3</v>
      </c>
      <c r="N325" s="245">
        <v>8</v>
      </c>
      <c r="O325" s="243">
        <v>2</v>
      </c>
      <c r="P325" s="244">
        <v>2</v>
      </c>
      <c r="Q325" s="245">
        <v>4</v>
      </c>
      <c r="R325" s="241">
        <v>0</v>
      </c>
      <c r="S325" s="246">
        <v>0</v>
      </c>
      <c r="T325" s="245">
        <v>0</v>
      </c>
      <c r="U325" s="253">
        <v>0</v>
      </c>
      <c r="V325" s="253">
        <v>0</v>
      </c>
      <c r="W325" s="245">
        <v>0</v>
      </c>
      <c r="X325" s="243">
        <v>1</v>
      </c>
      <c r="Y325" s="244">
        <v>1</v>
      </c>
      <c r="Z325" s="245">
        <v>2</v>
      </c>
      <c r="AA325" s="320">
        <f t="shared" si="133"/>
        <v>60</v>
      </c>
      <c r="AB325" s="267">
        <f t="shared" si="133"/>
        <v>24</v>
      </c>
      <c r="AC325" s="245">
        <f t="shared" si="134"/>
        <v>84</v>
      </c>
    </row>
    <row r="326" spans="1:29" ht="13.5" thickBot="1" x14ac:dyDescent="0.25">
      <c r="A326" s="249" t="s">
        <v>197</v>
      </c>
      <c r="B326" s="234"/>
      <c r="C326" s="249">
        <f>SUBTOTAL(9,C324:C325)</f>
        <v>48</v>
      </c>
      <c r="D326" s="233">
        <f t="shared" ref="D326:Z326" si="135">SUBTOTAL(9,D324:D325)</f>
        <v>14</v>
      </c>
      <c r="E326" s="237">
        <f t="shared" si="135"/>
        <v>62</v>
      </c>
      <c r="F326" s="249">
        <f t="shared" si="135"/>
        <v>4</v>
      </c>
      <c r="G326" s="233">
        <f t="shared" si="135"/>
        <v>4</v>
      </c>
      <c r="H326" s="237">
        <f t="shared" si="135"/>
        <v>8</v>
      </c>
      <c r="I326" s="249">
        <f t="shared" si="135"/>
        <v>0</v>
      </c>
      <c r="J326" s="233">
        <f t="shared" si="135"/>
        <v>0</v>
      </c>
      <c r="K326" s="237">
        <f t="shared" si="135"/>
        <v>0</v>
      </c>
      <c r="L326" s="249">
        <f t="shared" si="135"/>
        <v>5</v>
      </c>
      <c r="M326" s="233">
        <f t="shared" si="135"/>
        <v>3</v>
      </c>
      <c r="N326" s="237">
        <f t="shared" si="135"/>
        <v>8</v>
      </c>
      <c r="O326" s="249">
        <f t="shared" si="135"/>
        <v>2</v>
      </c>
      <c r="P326" s="233">
        <f t="shared" si="135"/>
        <v>2</v>
      </c>
      <c r="Q326" s="233">
        <f t="shared" si="135"/>
        <v>4</v>
      </c>
      <c r="R326" s="249">
        <f t="shared" si="135"/>
        <v>0</v>
      </c>
      <c r="S326" s="233">
        <f t="shared" si="135"/>
        <v>0</v>
      </c>
      <c r="T326" s="233">
        <f t="shared" si="135"/>
        <v>0</v>
      </c>
      <c r="U326" s="233">
        <f t="shared" si="135"/>
        <v>0</v>
      </c>
      <c r="V326" s="233">
        <f t="shared" si="135"/>
        <v>0</v>
      </c>
      <c r="W326" s="237">
        <f t="shared" si="135"/>
        <v>0</v>
      </c>
      <c r="X326" s="249">
        <f t="shared" si="135"/>
        <v>1</v>
      </c>
      <c r="Y326" s="233">
        <f t="shared" si="135"/>
        <v>1</v>
      </c>
      <c r="Z326" s="237">
        <f t="shared" si="135"/>
        <v>2</v>
      </c>
      <c r="AA326" s="249">
        <f>C326+F326+I326+L326+O326+U326+X326</f>
        <v>60</v>
      </c>
      <c r="AB326" s="250">
        <f>D326+G326+J326+M326+P326+S326+V326+Y326</f>
        <v>24</v>
      </c>
      <c r="AC326" s="237">
        <f>SUBTOTAL(9,AC324:AC325)</f>
        <v>84</v>
      </c>
    </row>
    <row r="327" spans="1:29" x14ac:dyDescent="0.2">
      <c r="A327" s="256"/>
      <c r="B327" s="242"/>
      <c r="C327" s="263"/>
      <c r="D327" s="256"/>
      <c r="E327" s="245" t="str">
        <f>IF(C327+D327=0," ",C327+D327)</f>
        <v xml:space="preserve"> </v>
      </c>
      <c r="F327" s="256"/>
      <c r="G327" s="256"/>
      <c r="H327" s="256" t="str">
        <f>IF(F327+G327=0," ",F327+G327)</f>
        <v xml:space="preserve"> </v>
      </c>
      <c r="I327" s="263"/>
      <c r="J327" s="256"/>
      <c r="K327" s="245" t="str">
        <f>IF(I327+J327=0," ",I327+J327)</f>
        <v xml:space="preserve"> </v>
      </c>
      <c r="L327" s="263"/>
      <c r="M327" s="256"/>
      <c r="N327" s="256" t="str">
        <f>IF(L327+M327=0," ",L327+M327)</f>
        <v xml:space="preserve"> </v>
      </c>
      <c r="O327" s="263"/>
      <c r="P327" s="256"/>
      <c r="Q327" s="256" t="str">
        <f>IF(O327+P327=0," ",O327+P327)</f>
        <v xml:space="preserve"> </v>
      </c>
      <c r="R327" s="263"/>
      <c r="S327" s="256"/>
      <c r="T327" s="245"/>
      <c r="U327" s="256"/>
      <c r="V327" s="256"/>
      <c r="W327" s="256" t="str">
        <f>IF(U327+V327=0," ",U327+V327)</f>
        <v xml:space="preserve"> </v>
      </c>
      <c r="X327" s="263"/>
      <c r="Y327" s="256"/>
      <c r="Z327" s="245" t="str">
        <f>IF(X327+Y327=0," ",X327+Y327)</f>
        <v xml:space="preserve"> </v>
      </c>
      <c r="AA327" s="256"/>
      <c r="AB327" s="276"/>
      <c r="AC327" s="277"/>
    </row>
    <row r="328" spans="1:29" x14ac:dyDescent="0.2">
      <c r="A328" s="246" t="s">
        <v>198</v>
      </c>
      <c r="B328" s="242">
        <v>6049</v>
      </c>
      <c r="C328" s="241">
        <v>30</v>
      </c>
      <c r="D328" s="246">
        <v>5</v>
      </c>
      <c r="E328" s="245">
        <v>35</v>
      </c>
      <c r="F328" s="246">
        <v>4</v>
      </c>
      <c r="G328" s="246">
        <v>2</v>
      </c>
      <c r="H328" s="245">
        <v>6</v>
      </c>
      <c r="I328" s="241">
        <v>0</v>
      </c>
      <c r="J328" s="246">
        <v>0</v>
      </c>
      <c r="K328" s="245">
        <v>0</v>
      </c>
      <c r="L328" s="241">
        <v>1</v>
      </c>
      <c r="M328" s="246">
        <v>0</v>
      </c>
      <c r="N328" s="245">
        <v>1</v>
      </c>
      <c r="O328" s="241">
        <v>2</v>
      </c>
      <c r="P328" s="246">
        <v>0</v>
      </c>
      <c r="Q328" s="245">
        <v>2</v>
      </c>
      <c r="R328" s="241">
        <v>0</v>
      </c>
      <c r="S328" s="246">
        <v>0</v>
      </c>
      <c r="T328" s="245">
        <v>0</v>
      </c>
      <c r="U328" s="246">
        <v>0</v>
      </c>
      <c r="V328" s="246">
        <v>0</v>
      </c>
      <c r="W328" s="245">
        <v>0</v>
      </c>
      <c r="X328" s="241">
        <v>1</v>
      </c>
      <c r="Y328" s="246">
        <v>0</v>
      </c>
      <c r="Z328" s="245">
        <v>1</v>
      </c>
      <c r="AA328" s="320">
        <f t="shared" ref="AA328:AB329" si="136">SUM(C328,F328,I328,L328,O328,R328,U328,X328)</f>
        <v>38</v>
      </c>
      <c r="AB328" s="267">
        <f t="shared" si="136"/>
        <v>7</v>
      </c>
      <c r="AC328" s="245">
        <f t="shared" ref="AC328:AC329" si="137">SUM(AA328:AB328)</f>
        <v>45</v>
      </c>
    </row>
    <row r="329" spans="1:29" x14ac:dyDescent="0.2">
      <c r="A329" s="246" t="s">
        <v>199</v>
      </c>
      <c r="B329" s="242">
        <v>6050</v>
      </c>
      <c r="C329" s="241">
        <v>18</v>
      </c>
      <c r="D329" s="246">
        <v>2</v>
      </c>
      <c r="E329" s="245">
        <v>20</v>
      </c>
      <c r="F329" s="246">
        <v>0</v>
      </c>
      <c r="G329" s="246">
        <v>0</v>
      </c>
      <c r="H329" s="245">
        <v>0</v>
      </c>
      <c r="I329" s="241">
        <v>0</v>
      </c>
      <c r="J329" s="246">
        <v>0</v>
      </c>
      <c r="K329" s="245">
        <v>0</v>
      </c>
      <c r="L329" s="241">
        <v>0</v>
      </c>
      <c r="M329" s="246">
        <v>0</v>
      </c>
      <c r="N329" s="245">
        <v>0</v>
      </c>
      <c r="O329" s="241">
        <v>0</v>
      </c>
      <c r="P329" s="246">
        <v>0</v>
      </c>
      <c r="Q329" s="245">
        <v>0</v>
      </c>
      <c r="R329" s="241">
        <v>0</v>
      </c>
      <c r="S329" s="246">
        <v>0</v>
      </c>
      <c r="T329" s="245">
        <v>0</v>
      </c>
      <c r="U329" s="246">
        <v>0</v>
      </c>
      <c r="V329" s="246">
        <v>0</v>
      </c>
      <c r="W329" s="245">
        <v>0</v>
      </c>
      <c r="X329" s="241">
        <v>0</v>
      </c>
      <c r="Y329" s="246">
        <v>0</v>
      </c>
      <c r="Z329" s="245">
        <v>0</v>
      </c>
      <c r="AA329" s="320">
        <f t="shared" si="136"/>
        <v>18</v>
      </c>
      <c r="AB329" s="267">
        <f t="shared" si="136"/>
        <v>2</v>
      </c>
      <c r="AC329" s="245">
        <f t="shared" si="137"/>
        <v>20</v>
      </c>
    </row>
    <row r="330" spans="1:29" ht="13.5" thickBot="1" x14ac:dyDescent="0.25">
      <c r="A330" s="246" t="s">
        <v>379</v>
      </c>
      <c r="B330" s="242">
        <v>6051</v>
      </c>
      <c r="C330" s="241">
        <v>3</v>
      </c>
      <c r="D330" s="246">
        <v>0</v>
      </c>
      <c r="E330" s="245">
        <v>3</v>
      </c>
      <c r="F330" s="246">
        <v>0</v>
      </c>
      <c r="G330" s="246">
        <v>1</v>
      </c>
      <c r="H330" s="245">
        <v>1</v>
      </c>
      <c r="I330" s="241">
        <v>0</v>
      </c>
      <c r="J330" s="246">
        <v>0</v>
      </c>
      <c r="K330" s="245">
        <v>0</v>
      </c>
      <c r="L330" s="241">
        <v>0</v>
      </c>
      <c r="M330" s="246">
        <v>0</v>
      </c>
      <c r="N330" s="256">
        <v>0</v>
      </c>
      <c r="O330" s="241">
        <v>0</v>
      </c>
      <c r="P330" s="246">
        <v>0</v>
      </c>
      <c r="Q330" s="256">
        <v>0</v>
      </c>
      <c r="R330" s="241">
        <v>0</v>
      </c>
      <c r="S330" s="246">
        <v>0</v>
      </c>
      <c r="T330" s="245">
        <v>0</v>
      </c>
      <c r="U330" s="246">
        <v>0</v>
      </c>
      <c r="V330" s="246">
        <v>0</v>
      </c>
      <c r="W330" s="245">
        <v>0</v>
      </c>
      <c r="X330" s="241">
        <v>0</v>
      </c>
      <c r="Y330" s="246">
        <v>0</v>
      </c>
      <c r="Z330" s="245">
        <v>0</v>
      </c>
      <c r="AA330" s="267">
        <f t="shared" ref="AA330" si="138">SUM(C330,F330,I330,L330,O330,R330,U330,X330)</f>
        <v>3</v>
      </c>
      <c r="AB330" s="267">
        <f t="shared" ref="AB330" si="139">SUM(D330,G330,J330,M330,P330,S330,V330,Y330)</f>
        <v>1</v>
      </c>
      <c r="AC330" s="245">
        <f t="shared" ref="AC330" si="140">SUM(AA330:AB330)</f>
        <v>4</v>
      </c>
    </row>
    <row r="331" spans="1:29" ht="13.5" thickBot="1" x14ac:dyDescent="0.25">
      <c r="A331" s="233" t="s">
        <v>200</v>
      </c>
      <c r="B331" s="234"/>
      <c r="C331" s="268">
        <f>SUBTOTAL(9,C327:C330)</f>
        <v>51</v>
      </c>
      <c r="D331" s="269">
        <f t="shared" ref="D331:AC331" si="141">SUBTOTAL(9,D327:D330)</f>
        <v>7</v>
      </c>
      <c r="E331" s="237">
        <f t="shared" si="141"/>
        <v>58</v>
      </c>
      <c r="F331" s="269">
        <f t="shared" si="141"/>
        <v>4</v>
      </c>
      <c r="G331" s="269">
        <f t="shared" si="141"/>
        <v>3</v>
      </c>
      <c r="H331" s="237">
        <f t="shared" si="141"/>
        <v>7</v>
      </c>
      <c r="I331" s="268">
        <f t="shared" si="141"/>
        <v>0</v>
      </c>
      <c r="J331" s="269">
        <f t="shared" si="141"/>
        <v>0</v>
      </c>
      <c r="K331" s="237">
        <f t="shared" si="141"/>
        <v>0</v>
      </c>
      <c r="L331" s="249">
        <f t="shared" si="141"/>
        <v>1</v>
      </c>
      <c r="M331" s="233">
        <f t="shared" si="141"/>
        <v>0</v>
      </c>
      <c r="N331" s="233">
        <f t="shared" si="141"/>
        <v>1</v>
      </c>
      <c r="O331" s="268">
        <f t="shared" si="141"/>
        <v>2</v>
      </c>
      <c r="P331" s="269">
        <f t="shared" si="141"/>
        <v>0</v>
      </c>
      <c r="Q331" s="233">
        <f t="shared" si="141"/>
        <v>2</v>
      </c>
      <c r="R331" s="249">
        <f t="shared" si="141"/>
        <v>0</v>
      </c>
      <c r="S331" s="233">
        <f t="shared" si="141"/>
        <v>0</v>
      </c>
      <c r="T331" s="237">
        <f t="shared" si="141"/>
        <v>0</v>
      </c>
      <c r="U331" s="269">
        <f t="shared" si="141"/>
        <v>0</v>
      </c>
      <c r="V331" s="269">
        <f t="shared" si="141"/>
        <v>0</v>
      </c>
      <c r="W331" s="237">
        <f t="shared" si="141"/>
        <v>0</v>
      </c>
      <c r="X331" s="268">
        <f t="shared" si="141"/>
        <v>1</v>
      </c>
      <c r="Y331" s="269">
        <f t="shared" si="141"/>
        <v>0</v>
      </c>
      <c r="Z331" s="237">
        <f t="shared" si="141"/>
        <v>1</v>
      </c>
      <c r="AA331" s="233">
        <f t="shared" si="141"/>
        <v>59</v>
      </c>
      <c r="AB331" s="250">
        <f t="shared" si="141"/>
        <v>10</v>
      </c>
      <c r="AC331" s="257">
        <f t="shared" si="141"/>
        <v>69</v>
      </c>
    </row>
    <row r="332" spans="1:29" x14ac:dyDescent="0.2">
      <c r="A332" s="297"/>
      <c r="B332" s="266"/>
      <c r="C332" s="325"/>
      <c r="D332" s="326"/>
      <c r="E332" s="298"/>
      <c r="F332" s="326"/>
      <c r="G332" s="326"/>
      <c r="H332" s="298"/>
      <c r="I332" s="326"/>
      <c r="J332" s="326"/>
      <c r="K332" s="298"/>
      <c r="L332" s="256"/>
      <c r="M332" s="256"/>
      <c r="N332" s="297"/>
      <c r="O332" s="326"/>
      <c r="P332" s="326"/>
      <c r="Q332" s="297"/>
      <c r="R332" s="263"/>
      <c r="S332" s="256"/>
      <c r="T332" s="245"/>
      <c r="U332" s="326"/>
      <c r="V332" s="326"/>
      <c r="W332" s="298"/>
      <c r="X332" s="326"/>
      <c r="Y332" s="326"/>
      <c r="Z332" s="298"/>
      <c r="AA332" s="256"/>
      <c r="AB332" s="276"/>
      <c r="AC332" s="300"/>
    </row>
    <row r="333" spans="1:29" ht="13.5" hidden="1" thickBot="1" x14ac:dyDescent="0.25">
      <c r="A333" s="233" t="s">
        <v>236</v>
      </c>
      <c r="B333" s="327" t="s">
        <v>237</v>
      </c>
      <c r="C333" s="269"/>
      <c r="D333" s="269"/>
      <c r="E333" s="237"/>
      <c r="F333" s="269"/>
      <c r="G333" s="269"/>
      <c r="H333" s="237"/>
      <c r="I333" s="269"/>
      <c r="J333" s="269"/>
      <c r="K333" s="237"/>
      <c r="L333" s="233"/>
      <c r="M333" s="233"/>
      <c r="N333" s="237"/>
      <c r="O333" s="269"/>
      <c r="P333" s="269"/>
      <c r="Q333" s="237"/>
      <c r="R333" s="249"/>
      <c r="S333" s="233"/>
      <c r="T333" s="237"/>
      <c r="U333" s="269"/>
      <c r="V333" s="269"/>
      <c r="W333" s="237"/>
      <c r="X333" s="269"/>
      <c r="Y333" s="269"/>
      <c r="Z333" s="237"/>
      <c r="AA333" s="233">
        <f t="shared" ref="AA333:AB333" si="142">SUM(C333,F333,I333,L333,O333,R333,U333,X333)</f>
        <v>0</v>
      </c>
      <c r="AB333" s="250">
        <f t="shared" si="142"/>
        <v>0</v>
      </c>
      <c r="AC333" s="237">
        <f>SUM(AA333:AB333)</f>
        <v>0</v>
      </c>
    </row>
    <row r="334" spans="1:29" ht="13.5" thickBot="1" x14ac:dyDescent="0.25">
      <c r="A334" s="287"/>
      <c r="B334" s="313"/>
      <c r="C334" s="287"/>
      <c r="D334" s="227"/>
      <c r="E334" s="371"/>
      <c r="F334" s="227"/>
      <c r="G334" s="227"/>
      <c r="H334" s="371"/>
      <c r="I334" s="227"/>
      <c r="J334" s="227"/>
      <c r="K334" s="371"/>
      <c r="L334" s="227"/>
      <c r="M334" s="227"/>
      <c r="N334" s="371"/>
      <c r="O334" s="227"/>
      <c r="P334" s="227"/>
      <c r="Q334" s="260"/>
      <c r="R334" s="374"/>
      <c r="S334" s="375"/>
      <c r="T334" s="376"/>
      <c r="U334" s="227"/>
      <c r="V334" s="227"/>
      <c r="W334" s="371"/>
      <c r="X334" s="227"/>
      <c r="Y334" s="227"/>
      <c r="Z334" s="371"/>
      <c r="AA334" s="227"/>
      <c r="AB334" s="227"/>
      <c r="AC334" s="313"/>
    </row>
    <row r="335" spans="1:29" ht="13.5" thickBot="1" x14ac:dyDescent="0.25">
      <c r="A335" s="328" t="s">
        <v>153</v>
      </c>
      <c r="B335" s="329"/>
      <c r="C335" s="330">
        <f t="shared" ref="C335:AC335" si="143">C297+C298+C300+C304+C322+C326+C331+C333</f>
        <v>1050</v>
      </c>
      <c r="D335" s="330">
        <f t="shared" si="143"/>
        <v>451</v>
      </c>
      <c r="E335" s="331">
        <f t="shared" si="143"/>
        <v>1501</v>
      </c>
      <c r="F335" s="330">
        <f t="shared" si="143"/>
        <v>103</v>
      </c>
      <c r="G335" s="330">
        <f t="shared" si="143"/>
        <v>47</v>
      </c>
      <c r="H335" s="331">
        <f t="shared" si="143"/>
        <v>150</v>
      </c>
      <c r="I335" s="330">
        <f t="shared" si="143"/>
        <v>10</v>
      </c>
      <c r="J335" s="330">
        <f t="shared" si="143"/>
        <v>6</v>
      </c>
      <c r="K335" s="331">
        <f t="shared" si="143"/>
        <v>16</v>
      </c>
      <c r="L335" s="330">
        <f t="shared" si="143"/>
        <v>82</v>
      </c>
      <c r="M335" s="330">
        <f t="shared" si="143"/>
        <v>46</v>
      </c>
      <c r="N335" s="331">
        <f t="shared" si="143"/>
        <v>128</v>
      </c>
      <c r="O335" s="330">
        <f t="shared" si="143"/>
        <v>35</v>
      </c>
      <c r="P335" s="330">
        <f t="shared" si="143"/>
        <v>18</v>
      </c>
      <c r="Q335" s="331">
        <f t="shared" si="143"/>
        <v>53</v>
      </c>
      <c r="R335" s="330">
        <f t="shared" si="143"/>
        <v>2</v>
      </c>
      <c r="S335" s="330">
        <f t="shared" si="143"/>
        <v>2</v>
      </c>
      <c r="T335" s="331">
        <f t="shared" si="143"/>
        <v>4</v>
      </c>
      <c r="U335" s="330">
        <f t="shared" si="143"/>
        <v>31</v>
      </c>
      <c r="V335" s="330">
        <f t="shared" si="143"/>
        <v>6</v>
      </c>
      <c r="W335" s="331">
        <f t="shared" si="143"/>
        <v>37</v>
      </c>
      <c r="X335" s="330">
        <f t="shared" si="143"/>
        <v>50</v>
      </c>
      <c r="Y335" s="330">
        <f t="shared" si="143"/>
        <v>30</v>
      </c>
      <c r="Z335" s="331">
        <f t="shared" si="143"/>
        <v>80</v>
      </c>
      <c r="AA335" s="330">
        <f t="shared" si="143"/>
        <v>1363</v>
      </c>
      <c r="AB335" s="330">
        <f t="shared" si="143"/>
        <v>606</v>
      </c>
      <c r="AC335" s="331">
        <f t="shared" si="143"/>
        <v>1969</v>
      </c>
    </row>
    <row r="336" spans="1:29" ht="13.5" thickBot="1" x14ac:dyDescent="0.25">
      <c r="A336" s="227"/>
      <c r="B336" s="227"/>
      <c r="C336" s="227"/>
      <c r="D336" s="227"/>
      <c r="E336" s="272"/>
      <c r="F336" s="227"/>
      <c r="G336" s="227"/>
      <c r="H336" s="272"/>
      <c r="I336" s="227"/>
      <c r="J336" s="227"/>
      <c r="K336" s="272"/>
      <c r="L336" s="227"/>
      <c r="M336" s="227"/>
      <c r="N336" s="272"/>
      <c r="O336" s="227"/>
      <c r="P336" s="227"/>
      <c r="Q336" s="272"/>
      <c r="R336" s="227"/>
      <c r="S336" s="227"/>
      <c r="T336" s="227"/>
      <c r="U336" s="227"/>
      <c r="V336" s="227"/>
      <c r="W336" s="272"/>
      <c r="X336" s="227"/>
      <c r="Y336" s="227"/>
      <c r="Z336" s="272"/>
      <c r="AA336" s="227"/>
      <c r="AB336" s="227"/>
      <c r="AC336" s="227"/>
    </row>
    <row r="337" spans="1:29" ht="13.5" thickBot="1" x14ac:dyDescent="0.25">
      <c r="A337" s="527" t="s">
        <v>201</v>
      </c>
      <c r="B337" s="528"/>
      <c r="C337" s="528"/>
      <c r="D337" s="528"/>
      <c r="E337" s="528"/>
      <c r="F337" s="528"/>
      <c r="G337" s="528"/>
      <c r="H337" s="528"/>
      <c r="I337" s="528"/>
      <c r="J337" s="528"/>
      <c r="K337" s="528"/>
      <c r="L337" s="528"/>
      <c r="M337" s="528"/>
      <c r="N337" s="528"/>
      <c r="O337" s="528"/>
      <c r="P337" s="528"/>
      <c r="Q337" s="528"/>
      <c r="R337" s="528"/>
      <c r="S337" s="528"/>
      <c r="T337" s="528"/>
      <c r="U337" s="528"/>
      <c r="V337" s="528"/>
      <c r="W337" s="528"/>
      <c r="X337" s="528"/>
      <c r="Y337" s="528"/>
      <c r="Z337" s="528"/>
      <c r="AA337" s="528"/>
      <c r="AB337" s="528"/>
      <c r="AC337" s="529"/>
    </row>
    <row r="338" spans="1:29" ht="13.5" thickBot="1" x14ac:dyDescent="0.25">
      <c r="A338" s="261"/>
      <c r="B338" s="289"/>
      <c r="C338" s="261"/>
      <c r="D338" s="262"/>
      <c r="E338" s="271"/>
      <c r="F338" s="262"/>
      <c r="G338" s="262"/>
      <c r="H338" s="288"/>
      <c r="I338" s="261"/>
      <c r="J338" s="262"/>
      <c r="K338" s="271" t="str">
        <f>IF(I338+J338=0," ",I338+J338)</f>
        <v xml:space="preserve"> </v>
      </c>
      <c r="L338" s="261"/>
      <c r="M338" s="262"/>
      <c r="N338" s="288"/>
      <c r="O338" s="261"/>
      <c r="P338" s="262"/>
      <c r="Q338" s="271" t="str">
        <f>IF(O338+P338=0," ",O338+P338)</f>
        <v xml:space="preserve"> </v>
      </c>
      <c r="R338" s="262"/>
      <c r="S338" s="262"/>
      <c r="T338" s="262"/>
      <c r="U338" s="235"/>
      <c r="V338" s="236"/>
      <c r="W338" s="237" t="str">
        <f>IF(U338+V338=0," ",U338+V338)</f>
        <v xml:space="preserve"> </v>
      </c>
      <c r="X338" s="262"/>
      <c r="Y338" s="262"/>
      <c r="Z338" s="271" t="str">
        <f>IF(X338+Y338=0," ",X338+Y338)</f>
        <v xml:space="preserve"> </v>
      </c>
      <c r="AA338" s="235"/>
      <c r="AB338" s="239"/>
      <c r="AC338" s="240"/>
    </row>
    <row r="339" spans="1:29" ht="13.5" thickBot="1" x14ac:dyDescent="0.25">
      <c r="A339" s="301" t="s">
        <v>273</v>
      </c>
      <c r="B339" s="289">
        <v>7010</v>
      </c>
      <c r="C339" s="301">
        <v>15</v>
      </c>
      <c r="D339" s="288">
        <v>3</v>
      </c>
      <c r="E339" s="237">
        <v>18</v>
      </c>
      <c r="F339" s="288">
        <v>0</v>
      </c>
      <c r="G339" s="288">
        <v>0</v>
      </c>
      <c r="H339" s="237">
        <v>0</v>
      </c>
      <c r="I339" s="301">
        <v>0</v>
      </c>
      <c r="J339" s="288">
        <v>0</v>
      </c>
      <c r="K339" s="237">
        <v>0</v>
      </c>
      <c r="L339" s="301">
        <v>0</v>
      </c>
      <c r="M339" s="288">
        <v>0</v>
      </c>
      <c r="N339" s="237">
        <v>0</v>
      </c>
      <c r="O339" s="301">
        <v>1</v>
      </c>
      <c r="P339" s="288">
        <v>0</v>
      </c>
      <c r="Q339" s="237">
        <v>1</v>
      </c>
      <c r="R339" s="288">
        <v>0</v>
      </c>
      <c r="S339" s="288">
        <v>0</v>
      </c>
      <c r="T339" s="237">
        <v>0</v>
      </c>
      <c r="U339" s="249">
        <v>0</v>
      </c>
      <c r="V339" s="233">
        <v>0</v>
      </c>
      <c r="W339" s="237">
        <v>0</v>
      </c>
      <c r="X339" s="288">
        <v>0</v>
      </c>
      <c r="Y339" s="288">
        <v>0</v>
      </c>
      <c r="Z339" s="237">
        <v>0</v>
      </c>
      <c r="AA339" s="249">
        <f>C339+F339+I339+L339+O339+R339+U339+X339</f>
        <v>16</v>
      </c>
      <c r="AB339" s="250">
        <f>D339+G339+J339+M339+P339+S339+V339+Y339</f>
        <v>3</v>
      </c>
      <c r="AC339" s="237">
        <f>SUM(AA339:AB339)</f>
        <v>19</v>
      </c>
    </row>
    <row r="340" spans="1:29" ht="13.5" thickBot="1" x14ac:dyDescent="0.25">
      <c r="A340" s="261"/>
      <c r="B340" s="289"/>
      <c r="C340" s="261"/>
      <c r="D340" s="262"/>
      <c r="E340" s="271"/>
      <c r="F340" s="262"/>
      <c r="G340" s="262"/>
      <c r="H340" s="288"/>
      <c r="I340" s="261"/>
      <c r="J340" s="262"/>
      <c r="K340" s="271"/>
      <c r="L340" s="261"/>
      <c r="M340" s="262"/>
      <c r="N340" s="288"/>
      <c r="O340" s="261"/>
      <c r="P340" s="262"/>
      <c r="Q340" s="271"/>
      <c r="R340" s="262"/>
      <c r="S340" s="262"/>
      <c r="T340" s="262"/>
      <c r="U340" s="235"/>
      <c r="V340" s="236"/>
      <c r="W340" s="237"/>
      <c r="X340" s="262"/>
      <c r="Y340" s="262"/>
      <c r="Z340" s="271"/>
      <c r="AA340" s="235"/>
      <c r="AB340" s="239"/>
      <c r="AC340" s="240"/>
    </row>
    <row r="341" spans="1:29" ht="13.5" thickBot="1" x14ac:dyDescent="0.25">
      <c r="A341" s="249" t="s">
        <v>202</v>
      </c>
      <c r="B341" s="234">
        <v>7020</v>
      </c>
      <c r="C341" s="273">
        <v>335</v>
      </c>
      <c r="D341" s="259">
        <v>60</v>
      </c>
      <c r="E341" s="237">
        <v>395</v>
      </c>
      <c r="F341" s="259">
        <v>19</v>
      </c>
      <c r="G341" s="259">
        <v>5</v>
      </c>
      <c r="H341" s="237">
        <v>24</v>
      </c>
      <c r="I341" s="273">
        <v>4</v>
      </c>
      <c r="J341" s="259">
        <v>0</v>
      </c>
      <c r="K341" s="237">
        <v>4</v>
      </c>
      <c r="L341" s="249">
        <v>32</v>
      </c>
      <c r="M341" s="233">
        <v>6</v>
      </c>
      <c r="N341" s="237">
        <v>38</v>
      </c>
      <c r="O341" s="273">
        <v>8</v>
      </c>
      <c r="P341" s="259">
        <v>2</v>
      </c>
      <c r="Q341" s="237">
        <v>10</v>
      </c>
      <c r="R341" s="233">
        <v>0</v>
      </c>
      <c r="S341" s="233">
        <v>0</v>
      </c>
      <c r="T341" s="237">
        <v>0</v>
      </c>
      <c r="U341" s="273">
        <v>2</v>
      </c>
      <c r="V341" s="259">
        <v>0</v>
      </c>
      <c r="W341" s="237">
        <v>2</v>
      </c>
      <c r="X341" s="259">
        <v>9</v>
      </c>
      <c r="Y341" s="259">
        <v>6</v>
      </c>
      <c r="Z341" s="237">
        <v>15</v>
      </c>
      <c r="AA341" s="249">
        <f t="shared" ref="AA341:AB341" si="144">SUM(C341,F341,I341,L341,O341,R341,U341,X341)</f>
        <v>409</v>
      </c>
      <c r="AB341" s="233">
        <f t="shared" si="144"/>
        <v>79</v>
      </c>
      <c r="AC341" s="237">
        <f>SUM(AA341:AB341)</f>
        <v>488</v>
      </c>
    </row>
    <row r="342" spans="1:29" ht="13.5" thickBot="1" x14ac:dyDescent="0.25">
      <c r="U342" s="241"/>
      <c r="V342" s="246"/>
      <c r="W342" s="245"/>
      <c r="X342" s="246"/>
      <c r="AA342" s="241"/>
      <c r="AB342" s="267"/>
    </row>
    <row r="343" spans="1:29" ht="13.5" thickBot="1" x14ac:dyDescent="0.25">
      <c r="A343" s="249" t="s">
        <v>203</v>
      </c>
      <c r="B343" s="234">
        <v>7040</v>
      </c>
      <c r="C343" s="273">
        <v>60</v>
      </c>
      <c r="D343" s="259">
        <v>9</v>
      </c>
      <c r="E343" s="237">
        <v>69</v>
      </c>
      <c r="F343" s="259">
        <v>8</v>
      </c>
      <c r="G343" s="259">
        <v>0</v>
      </c>
      <c r="H343" s="237">
        <v>8</v>
      </c>
      <c r="I343" s="273">
        <v>1</v>
      </c>
      <c r="J343" s="259">
        <v>2</v>
      </c>
      <c r="K343" s="237">
        <v>3</v>
      </c>
      <c r="L343" s="249">
        <v>5</v>
      </c>
      <c r="M343" s="233">
        <v>0</v>
      </c>
      <c r="N343" s="237">
        <v>5</v>
      </c>
      <c r="O343" s="273">
        <v>2</v>
      </c>
      <c r="P343" s="259">
        <v>0</v>
      </c>
      <c r="Q343" s="237">
        <v>2</v>
      </c>
      <c r="R343" s="233">
        <v>0</v>
      </c>
      <c r="S343" s="233">
        <v>0</v>
      </c>
      <c r="T343" s="237">
        <v>0</v>
      </c>
      <c r="U343" s="273">
        <v>0</v>
      </c>
      <c r="V343" s="259">
        <v>0</v>
      </c>
      <c r="W343" s="237">
        <v>0</v>
      </c>
      <c r="X343" s="259">
        <v>7</v>
      </c>
      <c r="Y343" s="259">
        <v>1</v>
      </c>
      <c r="Z343" s="237">
        <v>8</v>
      </c>
      <c r="AA343" s="249">
        <f t="shared" ref="AA343:AB343" si="145">SUM(C343,F343,I343,L343,O343,R343,U343,X343)</f>
        <v>83</v>
      </c>
      <c r="AB343" s="233">
        <f t="shared" si="145"/>
        <v>12</v>
      </c>
      <c r="AC343" s="237">
        <f>SUM(AA343:AB343)</f>
        <v>95</v>
      </c>
    </row>
    <row r="344" spans="1:29" ht="13.5" thickBot="1" x14ac:dyDescent="0.25">
      <c r="U344" s="241"/>
      <c r="V344" s="246"/>
      <c r="W344" s="245"/>
      <c r="X344" s="246"/>
      <c r="AA344" s="241"/>
      <c r="AB344" s="267"/>
    </row>
    <row r="345" spans="1:29" ht="13.5" thickBot="1" x14ac:dyDescent="0.25">
      <c r="A345" s="249" t="s">
        <v>204</v>
      </c>
      <c r="B345" s="234">
        <v>7050</v>
      </c>
      <c r="C345" s="273">
        <v>103</v>
      </c>
      <c r="D345" s="259">
        <v>22</v>
      </c>
      <c r="E345" s="237">
        <v>125</v>
      </c>
      <c r="F345" s="259">
        <v>16</v>
      </c>
      <c r="G345" s="259">
        <v>4</v>
      </c>
      <c r="H345" s="237">
        <v>20</v>
      </c>
      <c r="I345" s="273">
        <v>1</v>
      </c>
      <c r="J345" s="259">
        <v>2</v>
      </c>
      <c r="K345" s="237">
        <v>3</v>
      </c>
      <c r="L345" s="249">
        <v>15</v>
      </c>
      <c r="M345" s="233">
        <v>0</v>
      </c>
      <c r="N345" s="237">
        <v>15</v>
      </c>
      <c r="O345" s="273">
        <v>4</v>
      </c>
      <c r="P345" s="259">
        <v>1</v>
      </c>
      <c r="Q345" s="237">
        <v>5</v>
      </c>
      <c r="R345" s="233">
        <v>1</v>
      </c>
      <c r="S345" s="233">
        <v>0</v>
      </c>
      <c r="T345" s="237">
        <v>1</v>
      </c>
      <c r="U345" s="273">
        <v>2</v>
      </c>
      <c r="V345" s="259">
        <v>0</v>
      </c>
      <c r="W345" s="237">
        <v>2</v>
      </c>
      <c r="X345" s="259">
        <v>4</v>
      </c>
      <c r="Y345" s="259">
        <v>1</v>
      </c>
      <c r="Z345" s="237">
        <v>5</v>
      </c>
      <c r="AA345" s="249">
        <f t="shared" ref="AA345:AB345" si="146">SUM(C345,F345,I345,L345,O345,R345,U345,X345)</f>
        <v>146</v>
      </c>
      <c r="AB345" s="233">
        <f t="shared" si="146"/>
        <v>30</v>
      </c>
      <c r="AC345" s="237">
        <f>SUM(AA345:AB345)</f>
        <v>176</v>
      </c>
    </row>
    <row r="346" spans="1:29" x14ac:dyDescent="0.2">
      <c r="U346" s="241"/>
      <c r="V346" s="246"/>
      <c r="W346" s="245"/>
      <c r="X346" s="246"/>
      <c r="AA346" s="364"/>
      <c r="AB346" s="366"/>
      <c r="AC346" s="367"/>
    </row>
    <row r="347" spans="1:29" x14ac:dyDescent="0.2">
      <c r="A347" s="251" t="s">
        <v>205</v>
      </c>
      <c r="B347" s="252">
        <v>7005</v>
      </c>
      <c r="C347" s="318">
        <v>283</v>
      </c>
      <c r="D347" s="227">
        <v>44</v>
      </c>
      <c r="E347" s="245">
        <v>327</v>
      </c>
      <c r="F347" s="227">
        <v>35</v>
      </c>
      <c r="G347" s="227">
        <v>5</v>
      </c>
      <c r="H347" s="245">
        <v>40</v>
      </c>
      <c r="I347" s="243">
        <v>1</v>
      </c>
      <c r="J347" s="244">
        <v>0</v>
      </c>
      <c r="K347" s="245">
        <v>1</v>
      </c>
      <c r="L347" s="241">
        <v>20</v>
      </c>
      <c r="M347" s="251">
        <v>6</v>
      </c>
      <c r="N347" s="245">
        <v>26</v>
      </c>
      <c r="O347" s="243">
        <v>14</v>
      </c>
      <c r="P347" s="244">
        <v>0</v>
      </c>
      <c r="Q347" s="245">
        <v>14</v>
      </c>
      <c r="R347" s="246">
        <v>0</v>
      </c>
      <c r="S347" s="246">
        <v>0</v>
      </c>
      <c r="T347" s="245">
        <v>0</v>
      </c>
      <c r="U347" s="243">
        <v>5</v>
      </c>
      <c r="V347" s="244">
        <v>0</v>
      </c>
      <c r="W347" s="245">
        <v>5</v>
      </c>
      <c r="X347" s="244">
        <v>4</v>
      </c>
      <c r="Y347" s="244">
        <v>4</v>
      </c>
      <c r="Z347" s="245">
        <v>8</v>
      </c>
      <c r="AA347" s="241">
        <f>SUM(C347,F347,I347,L347,O347,R347,U347,X347)</f>
        <v>362</v>
      </c>
      <c r="AB347" s="246">
        <f t="shared" ref="AB347:AB350" si="147">SUM(D347,G347,J347,M347,P347,S347,V347,Y347)</f>
        <v>59</v>
      </c>
      <c r="AC347" s="245">
        <f>SUM(AA347:AB347)</f>
        <v>421</v>
      </c>
    </row>
    <row r="348" spans="1:29" x14ac:dyDescent="0.2">
      <c r="A348" s="251" t="s">
        <v>206</v>
      </c>
      <c r="B348" s="252">
        <v>7002</v>
      </c>
      <c r="C348" s="318">
        <v>0</v>
      </c>
      <c r="D348" s="227">
        <v>1</v>
      </c>
      <c r="E348" s="245">
        <v>1</v>
      </c>
      <c r="F348" s="227">
        <v>0</v>
      </c>
      <c r="G348" s="227">
        <v>0</v>
      </c>
      <c r="H348" s="245">
        <v>0</v>
      </c>
      <c r="I348" s="243">
        <v>0</v>
      </c>
      <c r="J348" s="244">
        <v>0</v>
      </c>
      <c r="K348" s="245">
        <v>0</v>
      </c>
      <c r="L348" s="241">
        <v>0</v>
      </c>
      <c r="M348" s="251">
        <v>0</v>
      </c>
      <c r="N348" s="245">
        <v>0</v>
      </c>
      <c r="O348" s="243">
        <v>0</v>
      </c>
      <c r="P348" s="244">
        <v>0</v>
      </c>
      <c r="Q348" s="245">
        <v>0</v>
      </c>
      <c r="R348" s="246">
        <v>0</v>
      </c>
      <c r="S348" s="246">
        <v>0</v>
      </c>
      <c r="T348" s="245">
        <v>0</v>
      </c>
      <c r="U348" s="243">
        <v>0</v>
      </c>
      <c r="V348" s="244">
        <v>0</v>
      </c>
      <c r="W348" s="245">
        <v>0</v>
      </c>
      <c r="X348" s="244">
        <v>0</v>
      </c>
      <c r="Y348" s="244">
        <v>0</v>
      </c>
      <c r="Z348" s="245">
        <v>0</v>
      </c>
      <c r="AA348" s="241">
        <f t="shared" ref="AA348:AA350" si="148">SUM(C348,F348,I348,L348,O348,R348,U348,X348)</f>
        <v>0</v>
      </c>
      <c r="AB348" s="246">
        <f t="shared" si="147"/>
        <v>1</v>
      </c>
      <c r="AC348" s="245">
        <f t="shared" ref="AC348:AC350" si="149">SUM(AA348:AB348)</f>
        <v>1</v>
      </c>
    </row>
    <row r="349" spans="1:29" hidden="1" x14ac:dyDescent="0.2">
      <c r="A349" s="251" t="s">
        <v>207</v>
      </c>
      <c r="B349" s="252">
        <v>7001</v>
      </c>
      <c r="C349" s="318"/>
      <c r="D349" s="227"/>
      <c r="F349" s="227"/>
      <c r="G349" s="227"/>
      <c r="H349" s="245"/>
      <c r="I349" s="243"/>
      <c r="J349" s="244"/>
      <c r="N349" s="245"/>
      <c r="O349" s="243"/>
      <c r="P349" s="244"/>
      <c r="T349" s="245"/>
      <c r="U349" s="243"/>
      <c r="V349" s="244"/>
      <c r="W349" s="245"/>
      <c r="X349" s="244"/>
      <c r="Y349" s="244"/>
      <c r="AA349" s="241">
        <f t="shared" si="148"/>
        <v>0</v>
      </c>
      <c r="AB349" s="246">
        <f t="shared" si="147"/>
        <v>0</v>
      </c>
      <c r="AC349" s="245">
        <f t="shared" si="149"/>
        <v>0</v>
      </c>
    </row>
    <row r="350" spans="1:29" ht="13.5" thickBot="1" x14ac:dyDescent="0.25">
      <c r="A350" s="251" t="s">
        <v>208</v>
      </c>
      <c r="B350" s="252">
        <v>7008</v>
      </c>
      <c r="C350" s="332">
        <v>87</v>
      </c>
      <c r="D350" s="227">
        <v>22</v>
      </c>
      <c r="E350" s="245">
        <v>109</v>
      </c>
      <c r="F350" s="227">
        <v>13</v>
      </c>
      <c r="G350" s="319">
        <v>1</v>
      </c>
      <c r="H350" s="245">
        <v>14</v>
      </c>
      <c r="I350" s="243">
        <v>1</v>
      </c>
      <c r="J350" s="244">
        <v>0</v>
      </c>
      <c r="K350" s="245">
        <v>1</v>
      </c>
      <c r="L350" s="241">
        <v>4</v>
      </c>
      <c r="M350" s="251">
        <v>3</v>
      </c>
      <c r="N350" s="245">
        <v>7</v>
      </c>
      <c r="O350" s="243">
        <v>4</v>
      </c>
      <c r="P350" s="244">
        <v>2</v>
      </c>
      <c r="Q350" s="245">
        <v>6</v>
      </c>
      <c r="R350" s="246">
        <v>0</v>
      </c>
      <c r="S350" s="246">
        <v>0</v>
      </c>
      <c r="T350" s="245">
        <v>0</v>
      </c>
      <c r="U350" s="243">
        <v>3</v>
      </c>
      <c r="V350" s="244">
        <v>0</v>
      </c>
      <c r="W350" s="245">
        <v>3</v>
      </c>
      <c r="X350" s="244">
        <v>2</v>
      </c>
      <c r="Y350" s="244">
        <v>1</v>
      </c>
      <c r="Z350" s="245">
        <v>3</v>
      </c>
      <c r="AA350" s="241">
        <f t="shared" si="148"/>
        <v>114</v>
      </c>
      <c r="AB350" s="246">
        <f t="shared" si="147"/>
        <v>29</v>
      </c>
      <c r="AC350" s="245">
        <f t="shared" si="149"/>
        <v>143</v>
      </c>
    </row>
    <row r="351" spans="1:29" ht="13.5" thickBot="1" x14ac:dyDescent="0.25">
      <c r="A351" s="249" t="s">
        <v>197</v>
      </c>
      <c r="B351" s="234"/>
      <c r="C351" s="249">
        <f>SUBTOTAL(9,C347:C350)</f>
        <v>370</v>
      </c>
      <c r="D351" s="233">
        <f>SUBTOTAL(9,D347:D350)</f>
        <v>67</v>
      </c>
      <c r="E351" s="237">
        <f t="shared" ref="E351:AC351" si="150">SUBTOTAL(9,E347:E350)</f>
        <v>437</v>
      </c>
      <c r="F351" s="233">
        <f>SUBTOTAL(9,F347:F350)</f>
        <v>48</v>
      </c>
      <c r="G351" s="233">
        <f>SUBTOTAL(9,G347:G350)</f>
        <v>6</v>
      </c>
      <c r="H351" s="233">
        <f t="shared" si="150"/>
        <v>54</v>
      </c>
      <c r="I351" s="249">
        <f>SUBTOTAL(9,I347:I350)</f>
        <v>2</v>
      </c>
      <c r="J351" s="233">
        <f>SUBTOTAL(9,J347:J350)</f>
        <v>0</v>
      </c>
      <c r="K351" s="237">
        <f t="shared" si="150"/>
        <v>2</v>
      </c>
      <c r="L351" s="249">
        <f>SUBTOTAL(9,L347:L350)</f>
        <v>24</v>
      </c>
      <c r="M351" s="233">
        <f>SUBTOTAL(9,M347:M350)</f>
        <v>9</v>
      </c>
      <c r="N351" s="233">
        <f t="shared" si="150"/>
        <v>33</v>
      </c>
      <c r="O351" s="249">
        <f>SUBTOTAL(9,O347:O350)</f>
        <v>18</v>
      </c>
      <c r="P351" s="233">
        <f>SUBTOTAL(9,P347:P350)</f>
        <v>2</v>
      </c>
      <c r="Q351" s="237">
        <f t="shared" si="150"/>
        <v>20</v>
      </c>
      <c r="R351" s="249">
        <f>SUBTOTAL(9,R347:R350)</f>
        <v>0</v>
      </c>
      <c r="S351" s="233">
        <f>SUBTOTAL(9,S347:S350)</f>
        <v>0</v>
      </c>
      <c r="T351" s="237">
        <f t="shared" si="150"/>
        <v>0</v>
      </c>
      <c r="U351" s="249">
        <f>SUBTOTAL(9,U347:U350)</f>
        <v>8</v>
      </c>
      <c r="V351" s="233">
        <f>SUBTOTAL(9,V347:V350)</f>
        <v>0</v>
      </c>
      <c r="W351" s="237">
        <f t="shared" si="150"/>
        <v>8</v>
      </c>
      <c r="X351" s="233">
        <f t="shared" si="150"/>
        <v>6</v>
      </c>
      <c r="Y351" s="233">
        <f t="shared" si="150"/>
        <v>5</v>
      </c>
      <c r="Z351" s="237">
        <f t="shared" si="150"/>
        <v>11</v>
      </c>
      <c r="AA351" s="249">
        <f t="shared" si="150"/>
        <v>476</v>
      </c>
      <c r="AB351" s="250">
        <f t="shared" si="150"/>
        <v>89</v>
      </c>
      <c r="AC351" s="257">
        <f t="shared" si="150"/>
        <v>565</v>
      </c>
    </row>
    <row r="352" spans="1:29" ht="13.5" thickBot="1" x14ac:dyDescent="0.25">
      <c r="B352" s="333"/>
      <c r="C352" s="364"/>
      <c r="I352" s="246"/>
      <c r="L352" s="246"/>
      <c r="O352" s="235"/>
      <c r="U352" s="241"/>
      <c r="V352" s="246"/>
      <c r="W352" s="245"/>
      <c r="X352" s="246"/>
      <c r="AA352" s="241"/>
      <c r="AB352" s="267"/>
    </row>
    <row r="353" spans="1:29" ht="13.5" thickBot="1" x14ac:dyDescent="0.25">
      <c r="A353" s="334" t="s">
        <v>153</v>
      </c>
      <c r="B353" s="335"/>
      <c r="C353" s="336">
        <f>C341+C343+C345+C351+C339</f>
        <v>883</v>
      </c>
      <c r="D353" s="337">
        <f t="shared" ref="D353:AC353" si="151">D341+D343+D345+D351+D339</f>
        <v>161</v>
      </c>
      <c r="E353" s="338">
        <f t="shared" si="151"/>
        <v>1044</v>
      </c>
      <c r="F353" s="337">
        <f t="shared" si="151"/>
        <v>91</v>
      </c>
      <c r="G353" s="337">
        <f t="shared" si="151"/>
        <v>15</v>
      </c>
      <c r="H353" s="338">
        <f t="shared" si="151"/>
        <v>106</v>
      </c>
      <c r="I353" s="337">
        <f t="shared" si="151"/>
        <v>8</v>
      </c>
      <c r="J353" s="337">
        <f t="shared" si="151"/>
        <v>4</v>
      </c>
      <c r="K353" s="338">
        <f t="shared" si="151"/>
        <v>12</v>
      </c>
      <c r="L353" s="337">
        <f t="shared" si="151"/>
        <v>76</v>
      </c>
      <c r="M353" s="337">
        <f t="shared" si="151"/>
        <v>15</v>
      </c>
      <c r="N353" s="338">
        <f t="shared" si="151"/>
        <v>91</v>
      </c>
      <c r="O353" s="337">
        <f t="shared" si="151"/>
        <v>33</v>
      </c>
      <c r="P353" s="337">
        <f t="shared" si="151"/>
        <v>5</v>
      </c>
      <c r="Q353" s="338">
        <f t="shared" si="151"/>
        <v>38</v>
      </c>
      <c r="R353" s="337">
        <f t="shared" si="151"/>
        <v>1</v>
      </c>
      <c r="S353" s="337">
        <f t="shared" si="151"/>
        <v>0</v>
      </c>
      <c r="T353" s="338">
        <f t="shared" si="151"/>
        <v>1</v>
      </c>
      <c r="U353" s="336">
        <f t="shared" si="151"/>
        <v>12</v>
      </c>
      <c r="V353" s="337">
        <f t="shared" si="151"/>
        <v>0</v>
      </c>
      <c r="W353" s="338">
        <f t="shared" si="151"/>
        <v>12</v>
      </c>
      <c r="X353" s="337">
        <f t="shared" si="151"/>
        <v>26</v>
      </c>
      <c r="Y353" s="337">
        <f t="shared" si="151"/>
        <v>13</v>
      </c>
      <c r="Z353" s="338">
        <f t="shared" si="151"/>
        <v>39</v>
      </c>
      <c r="AA353" s="336">
        <f t="shared" si="151"/>
        <v>1130</v>
      </c>
      <c r="AB353" s="337">
        <f t="shared" si="151"/>
        <v>213</v>
      </c>
      <c r="AC353" s="338">
        <f t="shared" si="151"/>
        <v>1343</v>
      </c>
    </row>
    <row r="354" spans="1:29" ht="13.5" thickBot="1" x14ac:dyDescent="0.25">
      <c r="A354" s="227"/>
      <c r="B354" s="227"/>
      <c r="C354" s="227"/>
      <c r="D354" s="227"/>
      <c r="E354" s="272"/>
      <c r="F354" s="227"/>
      <c r="G354" s="227"/>
      <c r="H354" s="272"/>
      <c r="I354" s="227"/>
      <c r="J354" s="227"/>
      <c r="K354" s="272"/>
      <c r="L354" s="227"/>
      <c r="M354" s="227"/>
      <c r="N354" s="272"/>
      <c r="O354" s="227"/>
      <c r="P354" s="227"/>
      <c r="Q354" s="272"/>
      <c r="R354" s="227"/>
      <c r="S354" s="227"/>
      <c r="T354" s="227"/>
      <c r="U354" s="227"/>
      <c r="V354" s="227"/>
      <c r="W354" s="272"/>
      <c r="X354" s="227"/>
      <c r="Y354" s="227"/>
      <c r="Z354" s="272"/>
      <c r="AA354" s="227"/>
      <c r="AB354" s="227"/>
      <c r="AC354" s="313"/>
    </row>
    <row r="355" spans="1:29" ht="13.5" thickBot="1" x14ac:dyDescent="0.25">
      <c r="A355" s="233" t="s">
        <v>209</v>
      </c>
      <c r="B355" s="234"/>
      <c r="C355" s="249"/>
      <c r="D355" s="233"/>
      <c r="E355" s="237" t="str">
        <f>IF(C355+D355=0," ",C355+D355)</f>
        <v xml:space="preserve"> </v>
      </c>
      <c r="F355" s="233"/>
      <c r="G355" s="233"/>
      <c r="H355" s="233" t="str">
        <f>IF(F355+G355=0," ",F355+G355)</f>
        <v xml:space="preserve"> </v>
      </c>
      <c r="I355" s="249"/>
      <c r="J355" s="233"/>
      <c r="K355" s="237" t="str">
        <f>IF(I355+J355=0," ",I355+J355)</f>
        <v xml:space="preserve"> </v>
      </c>
      <c r="L355" s="249"/>
      <c r="M355" s="233"/>
      <c r="N355" s="233" t="str">
        <f>IF(L355+M355=0," ",L355+M355)</f>
        <v xml:space="preserve"> </v>
      </c>
      <c r="O355" s="249"/>
      <c r="P355" s="233"/>
      <c r="Q355" s="237" t="str">
        <f>IF(O355+P355=0," ",O355+P355)</f>
        <v xml:space="preserve"> </v>
      </c>
      <c r="R355" s="233"/>
      <c r="S355" s="233"/>
      <c r="T355" s="233"/>
      <c r="U355" s="249"/>
      <c r="V355" s="233"/>
      <c r="W355" s="237" t="str">
        <f>IF(U355+V355=0," ",U355+V355)</f>
        <v xml:space="preserve"> </v>
      </c>
      <c r="X355" s="233"/>
      <c r="Y355" s="233"/>
      <c r="Z355" s="237" t="str">
        <f>IF(X355+Y355=0," ",X355+Y355)</f>
        <v xml:space="preserve"> </v>
      </c>
      <c r="AA355" s="249"/>
      <c r="AB355" s="250"/>
      <c r="AC355" s="257"/>
    </row>
    <row r="356" spans="1:29" hidden="1" x14ac:dyDescent="0.2">
      <c r="A356" s="251" t="s">
        <v>210</v>
      </c>
      <c r="B356" s="252">
        <v>7505</v>
      </c>
      <c r="C356" s="243"/>
      <c r="D356" s="244"/>
      <c r="F356" s="253"/>
      <c r="G356" s="253"/>
      <c r="H356" s="245"/>
      <c r="I356" s="243"/>
      <c r="J356" s="244"/>
      <c r="N356" s="245"/>
      <c r="O356" s="243"/>
      <c r="P356" s="244"/>
      <c r="T356" s="245"/>
      <c r="U356" s="243"/>
      <c r="V356" s="244"/>
      <c r="W356" s="245"/>
      <c r="X356" s="244"/>
      <c r="Y356" s="244"/>
      <c r="AA356" s="241">
        <f t="shared" ref="AA356:AB358" si="152">SUM(C356,F356,I356,L356,O356,R356,U356,X356)</f>
        <v>0</v>
      </c>
      <c r="AB356" s="246">
        <f t="shared" si="152"/>
        <v>0</v>
      </c>
      <c r="AC356" s="245">
        <f>SUM(AA356:AB356)</f>
        <v>0</v>
      </c>
    </row>
    <row r="357" spans="1:29" x14ac:dyDescent="0.2">
      <c r="A357" s="251" t="s">
        <v>211</v>
      </c>
      <c r="B357" s="252">
        <v>7600</v>
      </c>
      <c r="C357" s="243">
        <v>31</v>
      </c>
      <c r="D357" s="244">
        <v>29</v>
      </c>
      <c r="E357" s="245">
        <v>60</v>
      </c>
      <c r="F357" s="253">
        <v>6</v>
      </c>
      <c r="G357" s="253">
        <v>5</v>
      </c>
      <c r="H357" s="245">
        <v>11</v>
      </c>
      <c r="I357" s="243">
        <v>2</v>
      </c>
      <c r="J357" s="244">
        <v>1</v>
      </c>
      <c r="K357" s="245">
        <v>3</v>
      </c>
      <c r="L357" s="241">
        <v>3</v>
      </c>
      <c r="M357" s="251">
        <v>3</v>
      </c>
      <c r="N357" s="245">
        <v>6</v>
      </c>
      <c r="O357" s="243">
        <v>1</v>
      </c>
      <c r="P357" s="244">
        <v>1</v>
      </c>
      <c r="Q357" s="245">
        <v>2</v>
      </c>
      <c r="R357" s="246">
        <v>0</v>
      </c>
      <c r="S357" s="246">
        <v>0</v>
      </c>
      <c r="T357" s="245">
        <v>0</v>
      </c>
      <c r="U357" s="243">
        <v>3</v>
      </c>
      <c r="V357" s="244">
        <v>3</v>
      </c>
      <c r="W357" s="245">
        <v>6</v>
      </c>
      <c r="X357" s="244">
        <v>3</v>
      </c>
      <c r="Y357" s="244">
        <v>2</v>
      </c>
      <c r="Z357" s="245">
        <v>5</v>
      </c>
      <c r="AA357" s="241">
        <f t="shared" si="152"/>
        <v>49</v>
      </c>
      <c r="AB357" s="246">
        <f t="shared" si="152"/>
        <v>44</v>
      </c>
      <c r="AC357" s="245">
        <f>SUM(AA357:AB357)</f>
        <v>93</v>
      </c>
    </row>
    <row r="358" spans="1:29" ht="13.5" thickBot="1" x14ac:dyDescent="0.25">
      <c r="A358" s="251" t="s">
        <v>212</v>
      </c>
      <c r="B358" s="252">
        <v>7605</v>
      </c>
      <c r="C358" s="243">
        <v>89</v>
      </c>
      <c r="D358" s="244">
        <v>36</v>
      </c>
      <c r="E358" s="245">
        <v>125</v>
      </c>
      <c r="F358" s="253">
        <v>20</v>
      </c>
      <c r="G358" s="253">
        <v>12</v>
      </c>
      <c r="H358" s="245">
        <v>32</v>
      </c>
      <c r="I358" s="243">
        <v>1</v>
      </c>
      <c r="J358" s="244">
        <v>1</v>
      </c>
      <c r="K358" s="245">
        <v>2</v>
      </c>
      <c r="L358" s="241">
        <v>5</v>
      </c>
      <c r="M358" s="251">
        <v>3</v>
      </c>
      <c r="N358" s="245">
        <v>8</v>
      </c>
      <c r="O358" s="243">
        <v>4</v>
      </c>
      <c r="P358" s="244">
        <v>1</v>
      </c>
      <c r="Q358" s="245">
        <v>5</v>
      </c>
      <c r="R358" s="246">
        <v>0</v>
      </c>
      <c r="S358" s="246">
        <v>0</v>
      </c>
      <c r="T358" s="245">
        <v>0</v>
      </c>
      <c r="U358" s="243">
        <v>2</v>
      </c>
      <c r="V358" s="244">
        <v>0</v>
      </c>
      <c r="W358" s="245">
        <v>2</v>
      </c>
      <c r="X358" s="244">
        <v>3</v>
      </c>
      <c r="Y358" s="244">
        <v>3</v>
      </c>
      <c r="Z358" s="245">
        <v>6</v>
      </c>
      <c r="AA358" s="241">
        <f t="shared" si="152"/>
        <v>124</v>
      </c>
      <c r="AB358" s="246">
        <f t="shared" si="152"/>
        <v>56</v>
      </c>
      <c r="AC358" s="245">
        <f>SUM(AA358:AB358)</f>
        <v>180</v>
      </c>
    </row>
    <row r="359" spans="1:29" ht="13.5" thickBot="1" x14ac:dyDescent="0.25">
      <c r="A359" s="249" t="s">
        <v>213</v>
      </c>
      <c r="B359" s="234"/>
      <c r="C359" s="249">
        <f>SUBTOTAL(9,C356:C358)</f>
        <v>120</v>
      </c>
      <c r="D359" s="233">
        <f t="shared" ref="D359:Z359" si="153">SUBTOTAL(9,D356:D358)</f>
        <v>65</v>
      </c>
      <c r="E359" s="237">
        <f t="shared" si="153"/>
        <v>185</v>
      </c>
      <c r="F359" s="233">
        <f>SUBTOTAL(9,F356:F358)</f>
        <v>26</v>
      </c>
      <c r="G359" s="233">
        <f>SUBTOTAL(9,G356:G358)</f>
        <v>17</v>
      </c>
      <c r="H359" s="237">
        <f>SUBTOTAL(9,H356:H358)</f>
        <v>43</v>
      </c>
      <c r="I359" s="249">
        <f t="shared" si="153"/>
        <v>3</v>
      </c>
      <c r="J359" s="233">
        <f t="shared" si="153"/>
        <v>2</v>
      </c>
      <c r="K359" s="237">
        <f t="shared" si="153"/>
        <v>5</v>
      </c>
      <c r="L359" s="249">
        <f t="shared" si="153"/>
        <v>8</v>
      </c>
      <c r="M359" s="233">
        <f t="shared" si="153"/>
        <v>6</v>
      </c>
      <c r="N359" s="237">
        <f t="shared" si="153"/>
        <v>14</v>
      </c>
      <c r="O359" s="249">
        <f t="shared" si="153"/>
        <v>5</v>
      </c>
      <c r="P359" s="233">
        <f t="shared" si="153"/>
        <v>2</v>
      </c>
      <c r="Q359" s="237">
        <f t="shared" si="153"/>
        <v>7</v>
      </c>
      <c r="R359" s="249">
        <f t="shared" si="153"/>
        <v>0</v>
      </c>
      <c r="S359" s="233">
        <f t="shared" si="153"/>
        <v>0</v>
      </c>
      <c r="T359" s="237">
        <f t="shared" si="153"/>
        <v>0</v>
      </c>
      <c r="U359" s="249">
        <f t="shared" si="153"/>
        <v>5</v>
      </c>
      <c r="V359" s="233">
        <f t="shared" si="153"/>
        <v>3</v>
      </c>
      <c r="W359" s="237">
        <f t="shared" si="153"/>
        <v>8</v>
      </c>
      <c r="X359" s="233">
        <f t="shared" si="153"/>
        <v>6</v>
      </c>
      <c r="Y359" s="233">
        <f t="shared" si="153"/>
        <v>5</v>
      </c>
      <c r="Z359" s="237">
        <f t="shared" si="153"/>
        <v>11</v>
      </c>
      <c r="AA359" s="249">
        <f>C359+F359+I359+L359+O359+U359+X359</f>
        <v>173</v>
      </c>
      <c r="AB359" s="250">
        <f>D359+G359+J359+M359+P359+V359+Y359</f>
        <v>100</v>
      </c>
      <c r="AC359" s="257">
        <f>SUBTOTAL(9,AC356:AC358)</f>
        <v>273</v>
      </c>
    </row>
    <row r="360" spans="1:29" ht="13.5" thickBot="1" x14ac:dyDescent="0.25">
      <c r="E360" s="245" t="str">
        <f>IF(C360+D360=0," ",C360+D360)</f>
        <v xml:space="preserve"> </v>
      </c>
      <c r="H360" s="274" t="str">
        <f>IF(F360+G360=0," ",F360+G360)</f>
        <v xml:space="preserve"> </v>
      </c>
      <c r="K360" s="245" t="str">
        <f>IF(I360+J360=0," ",I360+J360)</f>
        <v xml:space="preserve"> </v>
      </c>
      <c r="N360" s="274" t="str">
        <f>IF(L360+M360=0," ",L360+M360)</f>
        <v xml:space="preserve"> </v>
      </c>
      <c r="Q360" s="245" t="str">
        <f>IF(O360+P360=0," ",O360+P360)</f>
        <v xml:space="preserve"> </v>
      </c>
      <c r="U360" s="241"/>
      <c r="V360" s="246"/>
      <c r="W360" s="245" t="str">
        <f>IF(U360+V360=0," ",U360+V360)</f>
        <v xml:space="preserve"> </v>
      </c>
      <c r="X360" s="246"/>
      <c r="Z360" s="245" t="str">
        <f>IF(X360+Y360=0," ",X360+Y360)</f>
        <v xml:space="preserve"> </v>
      </c>
      <c r="AA360" s="241"/>
      <c r="AB360" s="267"/>
    </row>
    <row r="361" spans="1:29" ht="13.5" thickBot="1" x14ac:dyDescent="0.25">
      <c r="A361" s="249" t="s">
        <v>214</v>
      </c>
      <c r="B361" s="234"/>
      <c r="C361" s="249"/>
      <c r="D361" s="233"/>
      <c r="E361" s="237" t="str">
        <f>IF(C361+D361=0," ",C361+D361)</f>
        <v xml:space="preserve"> </v>
      </c>
      <c r="F361" s="233"/>
      <c r="G361" s="233"/>
      <c r="H361" s="233" t="str">
        <f>IF(F361+G361=0," ",F361+G361)</f>
        <v xml:space="preserve"> </v>
      </c>
      <c r="I361" s="249"/>
      <c r="J361" s="233"/>
      <c r="K361" s="237" t="str">
        <f>IF(I361+J361=0," ",I361+J361)</f>
        <v xml:space="preserve"> </v>
      </c>
      <c r="L361" s="249"/>
      <c r="M361" s="233"/>
      <c r="N361" s="233" t="str">
        <f>IF(L361+M361=0," ",L361+M361)</f>
        <v xml:space="preserve"> </v>
      </c>
      <c r="O361" s="249"/>
      <c r="P361" s="233"/>
      <c r="Q361" s="237" t="str">
        <f>IF(O361+P361=0," ",O361+P361)</f>
        <v xml:space="preserve"> </v>
      </c>
      <c r="R361" s="233"/>
      <c r="S361" s="233"/>
      <c r="T361" s="233"/>
      <c r="U361" s="249"/>
      <c r="V361" s="233"/>
      <c r="W361" s="237" t="str">
        <f>IF(U361+V361=0," ",U361+V361)</f>
        <v xml:space="preserve"> </v>
      </c>
      <c r="X361" s="233"/>
      <c r="Y361" s="233"/>
      <c r="Z361" s="237" t="str">
        <f>IF(X361+Y361=0," ",X361+Y361)</f>
        <v xml:space="preserve"> </v>
      </c>
      <c r="AA361" s="249"/>
      <c r="AB361" s="250"/>
      <c r="AC361" s="257"/>
    </row>
    <row r="362" spans="1:29" x14ac:dyDescent="0.2">
      <c r="A362" s="251" t="s">
        <v>215</v>
      </c>
      <c r="B362" s="264" t="s">
        <v>358</v>
      </c>
      <c r="C362" s="243">
        <v>113</v>
      </c>
      <c r="D362" s="244">
        <v>80</v>
      </c>
      <c r="E362" s="245">
        <v>193</v>
      </c>
      <c r="F362" s="253">
        <v>7</v>
      </c>
      <c r="G362" s="253">
        <v>6</v>
      </c>
      <c r="H362" s="245">
        <v>13</v>
      </c>
      <c r="I362" s="243">
        <v>1</v>
      </c>
      <c r="J362" s="244">
        <v>1</v>
      </c>
      <c r="K362" s="245">
        <v>2</v>
      </c>
      <c r="L362" s="241">
        <v>18</v>
      </c>
      <c r="M362" s="251">
        <v>11</v>
      </c>
      <c r="N362" s="245">
        <v>29</v>
      </c>
      <c r="O362" s="243">
        <v>6</v>
      </c>
      <c r="P362" s="244">
        <v>2</v>
      </c>
      <c r="Q362" s="245">
        <v>8</v>
      </c>
      <c r="R362" s="246">
        <v>0</v>
      </c>
      <c r="S362" s="246">
        <v>1</v>
      </c>
      <c r="T362" s="245">
        <v>1</v>
      </c>
      <c r="U362" s="243">
        <v>3</v>
      </c>
      <c r="V362" s="244">
        <v>11</v>
      </c>
      <c r="W362" s="245">
        <v>14</v>
      </c>
      <c r="X362" s="244">
        <v>37</v>
      </c>
      <c r="Y362" s="244">
        <v>39</v>
      </c>
      <c r="Z362" s="245">
        <v>76</v>
      </c>
      <c r="AA362" s="241">
        <f t="shared" ref="AA362:AB365" si="154">SUM(C362,F362,I362,L362,O362,R362,U362,X362)</f>
        <v>185</v>
      </c>
      <c r="AB362" s="246">
        <f t="shared" si="154"/>
        <v>151</v>
      </c>
      <c r="AC362" s="245">
        <f>SUM(AA362:AB362)</f>
        <v>336</v>
      </c>
    </row>
    <row r="363" spans="1:29" hidden="1" x14ac:dyDescent="0.2">
      <c r="A363" s="251" t="s">
        <v>216</v>
      </c>
      <c r="B363" s="264" t="s">
        <v>359</v>
      </c>
      <c r="C363" s="243"/>
      <c r="D363" s="244"/>
      <c r="F363" s="253"/>
      <c r="G363" s="253"/>
      <c r="H363" s="245"/>
      <c r="I363" s="243"/>
      <c r="J363" s="244"/>
      <c r="N363" s="245"/>
      <c r="O363" s="243"/>
      <c r="P363" s="244"/>
      <c r="T363" s="245"/>
      <c r="U363" s="243"/>
      <c r="V363" s="244"/>
      <c r="W363" s="245"/>
      <c r="X363" s="244"/>
      <c r="Y363" s="244"/>
      <c r="AA363" s="241">
        <f t="shared" ref="AA363:AB364" si="155">C363+F363+I363+L363+O363+R363+U363+X363</f>
        <v>0</v>
      </c>
      <c r="AB363" s="246">
        <f t="shared" si="155"/>
        <v>0</v>
      </c>
      <c r="AC363" s="245">
        <f t="shared" ref="AC363:AC366" si="156">SUM(AA363:AB363)</f>
        <v>0</v>
      </c>
    </row>
    <row r="364" spans="1:29" x14ac:dyDescent="0.2">
      <c r="A364" s="251" t="s">
        <v>217</v>
      </c>
      <c r="B364" s="264" t="s">
        <v>360</v>
      </c>
      <c r="C364" s="243">
        <v>3</v>
      </c>
      <c r="D364" s="244">
        <v>2</v>
      </c>
      <c r="E364" s="245">
        <v>5</v>
      </c>
      <c r="F364" s="253">
        <v>0</v>
      </c>
      <c r="G364" s="253">
        <v>0</v>
      </c>
      <c r="H364" s="245">
        <v>0</v>
      </c>
      <c r="I364" s="243">
        <v>0</v>
      </c>
      <c r="J364" s="244">
        <v>0</v>
      </c>
      <c r="K364" s="245">
        <v>0</v>
      </c>
      <c r="L364" s="241">
        <v>1</v>
      </c>
      <c r="M364" s="251">
        <v>0</v>
      </c>
      <c r="N364" s="245">
        <v>1</v>
      </c>
      <c r="O364" s="243">
        <v>1</v>
      </c>
      <c r="P364" s="244">
        <v>0</v>
      </c>
      <c r="Q364" s="245">
        <v>1</v>
      </c>
      <c r="R364" s="246">
        <v>0</v>
      </c>
      <c r="S364" s="246">
        <v>0</v>
      </c>
      <c r="T364" s="245">
        <v>0</v>
      </c>
      <c r="U364" s="243">
        <v>0</v>
      </c>
      <c r="V364" s="244">
        <v>0</v>
      </c>
      <c r="W364" s="245">
        <v>0</v>
      </c>
      <c r="X364" s="244">
        <v>0</v>
      </c>
      <c r="Y364" s="244">
        <v>0</v>
      </c>
      <c r="Z364" s="245">
        <v>0</v>
      </c>
      <c r="AA364" s="241">
        <f t="shared" si="155"/>
        <v>5</v>
      </c>
      <c r="AB364" s="246">
        <f t="shared" si="155"/>
        <v>2</v>
      </c>
      <c r="AC364" s="245">
        <f t="shared" si="156"/>
        <v>7</v>
      </c>
    </row>
    <row r="365" spans="1:29" x14ac:dyDescent="0.2">
      <c r="A365" s="251" t="s">
        <v>218</v>
      </c>
      <c r="B365" s="252">
        <v>7500</v>
      </c>
      <c r="C365" s="243">
        <v>103</v>
      </c>
      <c r="D365" s="244">
        <v>77</v>
      </c>
      <c r="E365" s="245">
        <v>180</v>
      </c>
      <c r="F365" s="253">
        <v>15</v>
      </c>
      <c r="G365" s="253">
        <v>9</v>
      </c>
      <c r="H365" s="245">
        <v>24</v>
      </c>
      <c r="I365" s="243">
        <v>2</v>
      </c>
      <c r="J365" s="244">
        <v>1</v>
      </c>
      <c r="K365" s="245">
        <v>3</v>
      </c>
      <c r="L365" s="241">
        <v>6</v>
      </c>
      <c r="M365" s="251">
        <v>7</v>
      </c>
      <c r="N365" s="245">
        <v>13</v>
      </c>
      <c r="O365" s="243">
        <v>7</v>
      </c>
      <c r="P365" s="244">
        <v>2</v>
      </c>
      <c r="Q365" s="245">
        <v>9</v>
      </c>
      <c r="R365" s="246">
        <v>0</v>
      </c>
      <c r="S365" s="246">
        <v>0</v>
      </c>
      <c r="T365" s="245">
        <v>0</v>
      </c>
      <c r="U365" s="243">
        <v>1</v>
      </c>
      <c r="V365" s="244">
        <v>1</v>
      </c>
      <c r="W365" s="245">
        <v>2</v>
      </c>
      <c r="X365" s="244">
        <v>2</v>
      </c>
      <c r="Y365" s="244">
        <v>3</v>
      </c>
      <c r="Z365" s="245">
        <v>5</v>
      </c>
      <c r="AA365" s="241">
        <f t="shared" si="154"/>
        <v>136</v>
      </c>
      <c r="AB365" s="246">
        <f t="shared" si="154"/>
        <v>100</v>
      </c>
      <c r="AC365" s="245">
        <f t="shared" si="156"/>
        <v>236</v>
      </c>
    </row>
    <row r="366" spans="1:29" ht="13.5" thickBot="1" x14ac:dyDescent="0.25">
      <c r="A366" s="251" t="s">
        <v>274</v>
      </c>
      <c r="B366" s="252">
        <v>7501</v>
      </c>
      <c r="C366" s="243">
        <v>103</v>
      </c>
      <c r="D366" s="244">
        <v>12</v>
      </c>
      <c r="E366" s="245">
        <v>115</v>
      </c>
      <c r="F366" s="253">
        <v>34</v>
      </c>
      <c r="G366" s="253">
        <v>3</v>
      </c>
      <c r="H366" s="245">
        <v>37</v>
      </c>
      <c r="I366" s="243">
        <v>3</v>
      </c>
      <c r="J366" s="244">
        <v>0</v>
      </c>
      <c r="K366" s="245">
        <v>3</v>
      </c>
      <c r="L366" s="241">
        <v>12</v>
      </c>
      <c r="M366" s="251">
        <v>2</v>
      </c>
      <c r="N366" s="245">
        <v>14</v>
      </c>
      <c r="O366" s="243">
        <v>13</v>
      </c>
      <c r="P366" s="244">
        <v>2</v>
      </c>
      <c r="Q366" s="245">
        <v>15</v>
      </c>
      <c r="R366" s="246">
        <v>0</v>
      </c>
      <c r="S366" s="246">
        <v>0</v>
      </c>
      <c r="T366" s="245">
        <v>0</v>
      </c>
      <c r="U366" s="243">
        <v>1</v>
      </c>
      <c r="V366" s="244">
        <v>0</v>
      </c>
      <c r="W366" s="245">
        <v>1</v>
      </c>
      <c r="X366" s="244">
        <v>6</v>
      </c>
      <c r="Y366" s="244">
        <v>3</v>
      </c>
      <c r="Z366" s="245">
        <v>9</v>
      </c>
      <c r="AA366" s="241">
        <f>C366+F366+I366+L366+O366+R366+U366+X366</f>
        <v>172</v>
      </c>
      <c r="AB366" s="246">
        <f>D366+G366+J366+M366+P366+S366+V366+Y366</f>
        <v>22</v>
      </c>
      <c r="AC366" s="245">
        <f t="shared" si="156"/>
        <v>194</v>
      </c>
    </row>
    <row r="367" spans="1:29" ht="13.5" thickBot="1" x14ac:dyDescent="0.25">
      <c r="A367" s="249" t="s">
        <v>219</v>
      </c>
      <c r="B367" s="234"/>
      <c r="C367" s="249">
        <f>SUBTOTAL(9,C362:C366)</f>
        <v>322</v>
      </c>
      <c r="D367" s="233">
        <f t="shared" ref="D367:AB367" si="157">SUBTOTAL(9,D362:D366)</f>
        <v>171</v>
      </c>
      <c r="E367" s="237">
        <f t="shared" si="157"/>
        <v>493</v>
      </c>
      <c r="F367" s="233">
        <f t="shared" si="157"/>
        <v>56</v>
      </c>
      <c r="G367" s="233">
        <f t="shared" si="157"/>
        <v>18</v>
      </c>
      <c r="H367" s="237">
        <f t="shared" si="157"/>
        <v>74</v>
      </c>
      <c r="I367" s="249">
        <f t="shared" si="157"/>
        <v>6</v>
      </c>
      <c r="J367" s="233">
        <f t="shared" si="157"/>
        <v>2</v>
      </c>
      <c r="K367" s="237">
        <f t="shared" si="157"/>
        <v>8</v>
      </c>
      <c r="L367" s="249">
        <f t="shared" si="157"/>
        <v>37</v>
      </c>
      <c r="M367" s="233">
        <f t="shared" si="157"/>
        <v>20</v>
      </c>
      <c r="N367" s="237">
        <f t="shared" si="157"/>
        <v>57</v>
      </c>
      <c r="O367" s="249">
        <f t="shared" si="157"/>
        <v>27</v>
      </c>
      <c r="P367" s="233">
        <f t="shared" si="157"/>
        <v>6</v>
      </c>
      <c r="Q367" s="237">
        <f t="shared" si="157"/>
        <v>33</v>
      </c>
      <c r="R367" s="233">
        <f t="shared" si="157"/>
        <v>0</v>
      </c>
      <c r="S367" s="233">
        <f t="shared" si="157"/>
        <v>1</v>
      </c>
      <c r="T367" s="233">
        <f t="shared" si="157"/>
        <v>1</v>
      </c>
      <c r="U367" s="249">
        <f t="shared" si="157"/>
        <v>5</v>
      </c>
      <c r="V367" s="233">
        <f t="shared" si="157"/>
        <v>12</v>
      </c>
      <c r="W367" s="237">
        <f t="shared" si="157"/>
        <v>17</v>
      </c>
      <c r="X367" s="233">
        <f t="shared" si="157"/>
        <v>45</v>
      </c>
      <c r="Y367" s="233">
        <f t="shared" si="157"/>
        <v>45</v>
      </c>
      <c r="Z367" s="237">
        <f t="shared" si="157"/>
        <v>90</v>
      </c>
      <c r="AA367" s="249">
        <f t="shared" si="157"/>
        <v>498</v>
      </c>
      <c r="AB367" s="250">
        <f t="shared" si="157"/>
        <v>275</v>
      </c>
      <c r="AC367" s="257">
        <f>SUBTOTAL(9,AC362:AC366)</f>
        <v>773</v>
      </c>
    </row>
    <row r="368" spans="1:29" ht="13.5" thickBot="1" x14ac:dyDescent="0.25">
      <c r="E368" s="245" t="str">
        <f>IF(C368+D368=0," ",C368+D368)</f>
        <v xml:space="preserve"> </v>
      </c>
      <c r="H368" s="274" t="str">
        <f>IF(F368+G368=0," ",F368+G368)</f>
        <v xml:space="preserve"> </v>
      </c>
      <c r="K368" s="245" t="str">
        <f>IF(I368+J368=0," ",I368+J368)</f>
        <v xml:space="preserve"> </v>
      </c>
      <c r="N368" s="274" t="str">
        <f>IF(L368+M368=0," ",L368+M368)</f>
        <v xml:space="preserve"> </v>
      </c>
      <c r="Q368" s="245" t="str">
        <f>IF(O368+P368=0," ",O368+P368)</f>
        <v xml:space="preserve"> </v>
      </c>
      <c r="U368" s="241"/>
      <c r="V368" s="246"/>
      <c r="W368" s="245" t="str">
        <f>IF(U368+V368=0," ",U368+V368)</f>
        <v xml:space="preserve"> </v>
      </c>
      <c r="X368" s="246"/>
      <c r="Z368" s="245" t="str">
        <f>IF(X368+Y368=0," ",X368+Y368)</f>
        <v xml:space="preserve"> </v>
      </c>
      <c r="AA368" s="261"/>
      <c r="AB368" s="339"/>
      <c r="AC368" s="340"/>
    </row>
    <row r="369" spans="1:29" ht="13.5" thickBot="1" x14ac:dyDescent="0.25">
      <c r="A369" s="341" t="s">
        <v>220</v>
      </c>
      <c r="B369" s="342"/>
      <c r="C369" s="341">
        <f t="shared" ref="C369:AC369" si="158">C367+C359+C353+C335+C293+C262+C240+C205</f>
        <v>6658</v>
      </c>
      <c r="D369" s="343">
        <f t="shared" si="158"/>
        <v>5238</v>
      </c>
      <c r="E369" s="344">
        <f t="shared" si="158"/>
        <v>11896</v>
      </c>
      <c r="F369" s="341">
        <f t="shared" si="158"/>
        <v>841</v>
      </c>
      <c r="G369" s="343">
        <f t="shared" si="158"/>
        <v>469</v>
      </c>
      <c r="H369" s="344">
        <f t="shared" si="158"/>
        <v>1310</v>
      </c>
      <c r="I369" s="341">
        <f t="shared" si="158"/>
        <v>99</v>
      </c>
      <c r="J369" s="343">
        <f t="shared" si="158"/>
        <v>68</v>
      </c>
      <c r="K369" s="344">
        <f t="shared" si="158"/>
        <v>167</v>
      </c>
      <c r="L369" s="341">
        <f t="shared" si="158"/>
        <v>498</v>
      </c>
      <c r="M369" s="343">
        <f t="shared" si="158"/>
        <v>435</v>
      </c>
      <c r="N369" s="344">
        <f t="shared" si="158"/>
        <v>933</v>
      </c>
      <c r="O369" s="341">
        <f t="shared" si="158"/>
        <v>329</v>
      </c>
      <c r="P369" s="343">
        <f t="shared" si="158"/>
        <v>244</v>
      </c>
      <c r="Q369" s="344">
        <f t="shared" si="158"/>
        <v>573</v>
      </c>
      <c r="R369" s="341">
        <f t="shared" si="158"/>
        <v>13</v>
      </c>
      <c r="S369" s="343">
        <f t="shared" si="158"/>
        <v>12</v>
      </c>
      <c r="T369" s="344">
        <f t="shared" si="158"/>
        <v>25</v>
      </c>
      <c r="U369" s="341">
        <f t="shared" si="158"/>
        <v>146</v>
      </c>
      <c r="V369" s="343">
        <f t="shared" si="158"/>
        <v>204</v>
      </c>
      <c r="W369" s="344">
        <f t="shared" si="158"/>
        <v>350</v>
      </c>
      <c r="X369" s="343">
        <f t="shared" si="158"/>
        <v>324</v>
      </c>
      <c r="Y369" s="343">
        <f t="shared" si="158"/>
        <v>323</v>
      </c>
      <c r="Z369" s="344">
        <f t="shared" si="158"/>
        <v>647</v>
      </c>
      <c r="AA369" s="343">
        <f t="shared" si="158"/>
        <v>8908</v>
      </c>
      <c r="AB369" s="343">
        <f t="shared" si="158"/>
        <v>6993</v>
      </c>
      <c r="AC369" s="344">
        <f t="shared" si="158"/>
        <v>15901</v>
      </c>
    </row>
    <row r="370" spans="1:29" x14ac:dyDescent="0.2">
      <c r="E370" s="277"/>
    </row>
  </sheetData>
  <sheetProtection insertColumns="0" insertRows="0" selectLockedCells="1"/>
  <mergeCells count="14">
    <mergeCell ref="A295:AC295"/>
    <mergeCell ref="A337:AC337"/>
    <mergeCell ref="R1:T1"/>
    <mergeCell ref="U1:W1"/>
    <mergeCell ref="X1:Z1"/>
    <mergeCell ref="AA1:AC1"/>
    <mergeCell ref="A3:AC3"/>
    <mergeCell ref="A242:AC242"/>
    <mergeCell ref="B1:B2"/>
    <mergeCell ref="C1:E1"/>
    <mergeCell ref="F1:H1"/>
    <mergeCell ref="I1:K1"/>
    <mergeCell ref="L1:N1"/>
    <mergeCell ref="O1:Q1"/>
  </mergeCells>
  <pageMargins left="0.2" right="0.2" top="0.82" bottom="0.5" header="0.37" footer="0.5"/>
  <pageSetup scale="48" fitToHeight="5" orientation="landscape" horizontalDpi="1200" verticalDpi="1200" r:id="rId1"/>
  <headerFooter alignWithMargins="0">
    <oddHeader>&amp;C&amp;"Arial,Bold"&amp;12 FALL 2009 ENROLLMENT BY PROGRAMS, GENDER AND ETHNICITY</oddHeader>
    <oddFooter>&amp;ROIRA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365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 x14ac:dyDescent="0.2"/>
  <cols>
    <col min="1" max="1" width="32" style="251" customWidth="1"/>
    <col min="2" max="2" width="7.42578125" style="252" customWidth="1"/>
    <col min="3" max="3" width="6.7109375" style="241" customWidth="1"/>
    <col min="4" max="4" width="6.7109375" style="246" customWidth="1"/>
    <col min="5" max="5" width="6.7109375" style="245" customWidth="1"/>
    <col min="6" max="7" width="6.7109375" style="251" customWidth="1"/>
    <col min="8" max="8" width="6.7109375" style="274" customWidth="1"/>
    <col min="9" max="9" width="6.7109375" style="241" customWidth="1"/>
    <col min="10" max="10" width="6.7109375" style="246" customWidth="1"/>
    <col min="11" max="11" width="6.7109375" style="245" customWidth="1"/>
    <col min="12" max="12" width="6.7109375" style="241" customWidth="1"/>
    <col min="13" max="13" width="6.7109375" style="251" customWidth="1"/>
    <col min="14" max="14" width="6.7109375" style="274" customWidth="1"/>
    <col min="15" max="15" width="6.7109375" style="241" customWidth="1"/>
    <col min="16" max="16" width="6.7109375" style="246" customWidth="1"/>
    <col min="17" max="17" width="6.7109375" style="245" customWidth="1"/>
    <col min="18" max="20" width="6.7109375" style="246" customWidth="1"/>
    <col min="21" max="22" width="6.7109375" style="251" customWidth="1"/>
    <col min="23" max="23" width="6.7109375" style="274" customWidth="1"/>
    <col min="24" max="24" width="6.7109375" style="241" customWidth="1"/>
    <col min="25" max="25" width="6.7109375" style="246" customWidth="1"/>
    <col min="26" max="26" width="6.7109375" style="245" customWidth="1"/>
    <col min="27" max="27" width="6.7109375" style="251" customWidth="1"/>
    <col min="28" max="28" width="6.7109375" style="345" customWidth="1"/>
    <col min="29" max="29" width="6.7109375" style="346" customWidth="1"/>
    <col min="30" max="16384" width="9.140625" style="227"/>
  </cols>
  <sheetData>
    <row r="1" spans="1:29" x14ac:dyDescent="0.2">
      <c r="A1" s="226"/>
      <c r="B1" s="540" t="s">
        <v>0</v>
      </c>
      <c r="C1" s="530" t="s">
        <v>1</v>
      </c>
      <c r="D1" s="531"/>
      <c r="E1" s="532"/>
      <c r="F1" s="533" t="s">
        <v>2</v>
      </c>
      <c r="G1" s="533"/>
      <c r="H1" s="533"/>
      <c r="I1" s="530" t="s">
        <v>3</v>
      </c>
      <c r="J1" s="531"/>
      <c r="K1" s="532"/>
      <c r="L1" s="533" t="s">
        <v>4</v>
      </c>
      <c r="M1" s="533"/>
      <c r="N1" s="533"/>
      <c r="O1" s="530" t="s">
        <v>5</v>
      </c>
      <c r="P1" s="531"/>
      <c r="Q1" s="532"/>
      <c r="R1" s="530" t="s">
        <v>6</v>
      </c>
      <c r="S1" s="531"/>
      <c r="T1" s="532"/>
      <c r="U1" s="533" t="s">
        <v>7</v>
      </c>
      <c r="V1" s="533"/>
      <c r="W1" s="533"/>
      <c r="X1" s="530" t="s">
        <v>8</v>
      </c>
      <c r="Y1" s="531"/>
      <c r="Z1" s="532"/>
      <c r="AA1" s="530" t="s">
        <v>9</v>
      </c>
      <c r="AB1" s="531"/>
      <c r="AC1" s="532"/>
    </row>
    <row r="2" spans="1:29" ht="24.75" thickBot="1" x14ac:dyDescent="0.25">
      <c r="A2" s="226"/>
      <c r="B2" s="541"/>
      <c r="C2" s="503" t="s">
        <v>10</v>
      </c>
      <c r="D2" s="504" t="s">
        <v>11</v>
      </c>
      <c r="E2" s="505" t="s">
        <v>9</v>
      </c>
      <c r="F2" s="228" t="s">
        <v>10</v>
      </c>
      <c r="G2" s="228" t="s">
        <v>12</v>
      </c>
      <c r="H2" s="228" t="s">
        <v>9</v>
      </c>
      <c r="I2" s="229" t="s">
        <v>10</v>
      </c>
      <c r="J2" s="230" t="s">
        <v>12</v>
      </c>
      <c r="K2" s="507" t="s">
        <v>9</v>
      </c>
      <c r="L2" s="503" t="s">
        <v>10</v>
      </c>
      <c r="M2" s="506" t="s">
        <v>12</v>
      </c>
      <c r="N2" s="506" t="s">
        <v>9</v>
      </c>
      <c r="O2" s="503" t="s">
        <v>10</v>
      </c>
      <c r="P2" s="504" t="s">
        <v>12</v>
      </c>
      <c r="Q2" s="505" t="s">
        <v>9</v>
      </c>
      <c r="R2" s="503" t="s">
        <v>10</v>
      </c>
      <c r="S2" s="504" t="s">
        <v>12</v>
      </c>
      <c r="T2" s="505" t="s">
        <v>9</v>
      </c>
      <c r="U2" s="506" t="s">
        <v>10</v>
      </c>
      <c r="V2" s="506" t="s">
        <v>12</v>
      </c>
      <c r="W2" s="506" t="s">
        <v>9</v>
      </c>
      <c r="X2" s="229" t="s">
        <v>10</v>
      </c>
      <c r="Y2" s="230" t="s">
        <v>12</v>
      </c>
      <c r="Z2" s="507" t="s">
        <v>9</v>
      </c>
      <c r="AA2" s="506" t="s">
        <v>10</v>
      </c>
      <c r="AB2" s="231" t="s">
        <v>12</v>
      </c>
      <c r="AC2" s="232" t="s">
        <v>9</v>
      </c>
    </row>
    <row r="3" spans="1:29" ht="13.5" thickBot="1" x14ac:dyDescent="0.25">
      <c r="A3" s="534" t="s">
        <v>13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6"/>
    </row>
    <row r="4" spans="1:29" ht="13.5" thickBot="1" x14ac:dyDescent="0.25">
      <c r="A4" s="233"/>
      <c r="B4" s="234"/>
      <c r="C4" s="235"/>
      <c r="D4" s="236"/>
      <c r="E4" s="237"/>
      <c r="F4" s="236"/>
      <c r="G4" s="236"/>
      <c r="H4" s="233"/>
      <c r="I4" s="235"/>
      <c r="J4" s="236"/>
      <c r="K4" s="237"/>
      <c r="L4" s="235"/>
      <c r="M4" s="236"/>
      <c r="N4" s="233"/>
      <c r="O4" s="235"/>
      <c r="P4" s="236"/>
      <c r="Q4" s="233"/>
      <c r="R4" s="235"/>
      <c r="S4" s="236"/>
      <c r="T4" s="238"/>
      <c r="U4" s="236"/>
      <c r="V4" s="236"/>
      <c r="W4" s="233"/>
      <c r="X4" s="235"/>
      <c r="Y4" s="236"/>
      <c r="Z4" s="237"/>
      <c r="AA4" s="235"/>
      <c r="AB4" s="239"/>
      <c r="AC4" s="240"/>
    </row>
    <row r="5" spans="1:29" ht="12.75" customHeight="1" x14ac:dyDescent="0.2">
      <c r="A5" s="241" t="s">
        <v>14</v>
      </c>
      <c r="B5" s="242">
        <v>1055</v>
      </c>
      <c r="C5" s="243">
        <v>14</v>
      </c>
      <c r="D5" s="244">
        <v>1</v>
      </c>
      <c r="E5" s="245">
        <v>15</v>
      </c>
      <c r="F5" s="244">
        <v>0</v>
      </c>
      <c r="G5" s="244">
        <v>0</v>
      </c>
      <c r="H5" s="245">
        <v>0</v>
      </c>
      <c r="I5" s="243">
        <v>0</v>
      </c>
      <c r="J5" s="244">
        <v>0</v>
      </c>
      <c r="K5" s="245">
        <v>0</v>
      </c>
      <c r="L5" s="241">
        <v>1</v>
      </c>
      <c r="M5" s="246">
        <v>1</v>
      </c>
      <c r="N5" s="245">
        <v>2</v>
      </c>
      <c r="O5" s="243">
        <v>0</v>
      </c>
      <c r="P5" s="244">
        <v>0</v>
      </c>
      <c r="Q5" s="245">
        <v>0</v>
      </c>
      <c r="R5" s="241">
        <v>0</v>
      </c>
      <c r="S5" s="246">
        <v>0</v>
      </c>
      <c r="T5" s="245">
        <v>0</v>
      </c>
      <c r="U5" s="247">
        <v>0</v>
      </c>
      <c r="V5" s="244">
        <v>0</v>
      </c>
      <c r="W5" s="245">
        <v>0</v>
      </c>
      <c r="X5" s="243">
        <v>0</v>
      </c>
      <c r="Y5" s="244">
        <v>0</v>
      </c>
      <c r="Z5" s="245">
        <v>0</v>
      </c>
      <c r="AA5" s="241">
        <f>C5+F5+I5+L5+O5+R5+U5+X5</f>
        <v>15</v>
      </c>
      <c r="AB5" s="246">
        <f>D5+G5+J5+M5+P5+S5+V5+Y5</f>
        <v>2</v>
      </c>
      <c r="AC5" s="245">
        <f>SUM(AA5:AB5)</f>
        <v>17</v>
      </c>
    </row>
    <row r="6" spans="1:29" ht="12.75" customHeight="1" x14ac:dyDescent="0.2">
      <c r="A6" s="241" t="s">
        <v>15</v>
      </c>
      <c r="B6" s="242">
        <v>1070</v>
      </c>
      <c r="C6" s="243">
        <v>3</v>
      </c>
      <c r="D6" s="244">
        <v>0</v>
      </c>
      <c r="E6" s="245">
        <v>3</v>
      </c>
      <c r="F6" s="244">
        <v>1</v>
      </c>
      <c r="G6" s="244">
        <v>0</v>
      </c>
      <c r="H6" s="245">
        <v>1</v>
      </c>
      <c r="I6" s="243">
        <v>0</v>
      </c>
      <c r="J6" s="244">
        <v>0</v>
      </c>
      <c r="K6" s="245">
        <v>0</v>
      </c>
      <c r="L6" s="241">
        <v>1</v>
      </c>
      <c r="M6" s="246">
        <v>0</v>
      </c>
      <c r="N6" s="245">
        <v>1</v>
      </c>
      <c r="O6" s="243">
        <v>0</v>
      </c>
      <c r="P6" s="244">
        <v>0</v>
      </c>
      <c r="Q6" s="245">
        <v>0</v>
      </c>
      <c r="R6" s="241">
        <v>0</v>
      </c>
      <c r="S6" s="246">
        <v>0</v>
      </c>
      <c r="T6" s="245">
        <v>0</v>
      </c>
      <c r="U6" s="243">
        <v>0</v>
      </c>
      <c r="V6" s="244">
        <v>0</v>
      </c>
      <c r="W6" s="245">
        <v>0</v>
      </c>
      <c r="X6" s="243">
        <v>1</v>
      </c>
      <c r="Y6" s="244">
        <v>0</v>
      </c>
      <c r="Z6" s="245">
        <v>1</v>
      </c>
      <c r="AA6" s="241">
        <f t="shared" ref="AA6:AB23" si="0">C6+F6+I6+L6+O6+R6+U6+X6</f>
        <v>6</v>
      </c>
      <c r="AB6" s="246">
        <f t="shared" si="0"/>
        <v>0</v>
      </c>
      <c r="AC6" s="245">
        <f t="shared" ref="AC6:AC23" si="1">SUM(AA6:AB6)</f>
        <v>6</v>
      </c>
    </row>
    <row r="7" spans="1:29" ht="12.75" customHeight="1" x14ac:dyDescent="0.2">
      <c r="A7" s="241" t="s">
        <v>16</v>
      </c>
      <c r="B7" s="242">
        <v>1071</v>
      </c>
      <c r="C7" s="243">
        <v>8</v>
      </c>
      <c r="D7" s="244">
        <v>1</v>
      </c>
      <c r="E7" s="245">
        <v>9</v>
      </c>
      <c r="F7" s="244">
        <v>0</v>
      </c>
      <c r="G7" s="244">
        <v>0</v>
      </c>
      <c r="H7" s="245">
        <v>0</v>
      </c>
      <c r="I7" s="243">
        <v>0</v>
      </c>
      <c r="J7" s="244">
        <v>0</v>
      </c>
      <c r="K7" s="245">
        <v>0</v>
      </c>
      <c r="L7" s="241">
        <v>0</v>
      </c>
      <c r="M7" s="246">
        <v>0</v>
      </c>
      <c r="N7" s="245">
        <v>0</v>
      </c>
      <c r="O7" s="243">
        <v>1</v>
      </c>
      <c r="P7" s="244">
        <v>0</v>
      </c>
      <c r="Q7" s="245">
        <v>1</v>
      </c>
      <c r="R7" s="241">
        <v>0</v>
      </c>
      <c r="S7" s="246">
        <v>0</v>
      </c>
      <c r="T7" s="245">
        <v>0</v>
      </c>
      <c r="U7" s="243">
        <v>0</v>
      </c>
      <c r="V7" s="244">
        <v>0</v>
      </c>
      <c r="W7" s="245">
        <v>0</v>
      </c>
      <c r="X7" s="243">
        <v>0</v>
      </c>
      <c r="Y7" s="244">
        <v>0</v>
      </c>
      <c r="Z7" s="245">
        <v>0</v>
      </c>
      <c r="AA7" s="241">
        <f t="shared" si="0"/>
        <v>9</v>
      </c>
      <c r="AB7" s="246">
        <f t="shared" si="0"/>
        <v>1</v>
      </c>
      <c r="AC7" s="245">
        <f t="shared" si="1"/>
        <v>10</v>
      </c>
    </row>
    <row r="8" spans="1:29" ht="12.75" customHeight="1" x14ac:dyDescent="0.2">
      <c r="A8" s="241" t="s">
        <v>17</v>
      </c>
      <c r="B8" s="242">
        <v>1072</v>
      </c>
      <c r="C8" s="243"/>
      <c r="D8" s="244"/>
      <c r="F8" s="244"/>
      <c r="G8" s="244"/>
      <c r="H8" s="245"/>
      <c r="I8" s="243"/>
      <c r="J8" s="244"/>
      <c r="M8" s="246"/>
      <c r="N8" s="245"/>
      <c r="O8" s="243"/>
      <c r="P8" s="244"/>
      <c r="R8" s="241"/>
      <c r="T8" s="245"/>
      <c r="U8" s="243"/>
      <c r="V8" s="244"/>
      <c r="W8" s="245"/>
      <c r="X8" s="243"/>
      <c r="Y8" s="244"/>
      <c r="AA8" s="241">
        <f t="shared" si="0"/>
        <v>0</v>
      </c>
      <c r="AB8" s="246">
        <f t="shared" si="0"/>
        <v>0</v>
      </c>
      <c r="AC8" s="245">
        <f t="shared" si="1"/>
        <v>0</v>
      </c>
    </row>
    <row r="9" spans="1:29" ht="12.75" customHeight="1" x14ac:dyDescent="0.2">
      <c r="A9" s="241" t="s">
        <v>18</v>
      </c>
      <c r="B9" s="242">
        <v>1075</v>
      </c>
      <c r="C9" s="243">
        <v>21</v>
      </c>
      <c r="D9" s="244">
        <v>3</v>
      </c>
      <c r="E9" s="245">
        <v>24</v>
      </c>
      <c r="F9" s="244">
        <v>1</v>
      </c>
      <c r="G9" s="244">
        <v>2</v>
      </c>
      <c r="H9" s="245">
        <v>3</v>
      </c>
      <c r="I9" s="243">
        <v>0</v>
      </c>
      <c r="J9" s="244">
        <v>0</v>
      </c>
      <c r="K9" s="245">
        <v>0</v>
      </c>
      <c r="L9" s="241">
        <v>1</v>
      </c>
      <c r="M9" s="246">
        <v>0</v>
      </c>
      <c r="N9" s="245">
        <v>1</v>
      </c>
      <c r="O9" s="243">
        <v>0</v>
      </c>
      <c r="P9" s="244">
        <v>0</v>
      </c>
      <c r="Q9" s="245">
        <v>0</v>
      </c>
      <c r="R9" s="241">
        <v>0</v>
      </c>
      <c r="S9" s="246">
        <v>0</v>
      </c>
      <c r="T9" s="245">
        <v>0</v>
      </c>
      <c r="U9" s="243">
        <v>0</v>
      </c>
      <c r="V9" s="244">
        <v>0</v>
      </c>
      <c r="W9" s="245">
        <v>0</v>
      </c>
      <c r="X9" s="243">
        <v>1</v>
      </c>
      <c r="Y9" s="244">
        <v>0</v>
      </c>
      <c r="Z9" s="245">
        <v>1</v>
      </c>
      <c r="AA9" s="241">
        <f t="shared" si="0"/>
        <v>24</v>
      </c>
      <c r="AB9" s="246">
        <f t="shared" si="0"/>
        <v>5</v>
      </c>
      <c r="AC9" s="245">
        <f t="shared" si="1"/>
        <v>29</v>
      </c>
    </row>
    <row r="10" spans="1:29" ht="12.75" customHeight="1" x14ac:dyDescent="0.2">
      <c r="A10" s="241" t="s">
        <v>19</v>
      </c>
      <c r="B10" s="242">
        <v>1076</v>
      </c>
      <c r="C10" s="243">
        <v>5</v>
      </c>
      <c r="D10" s="244">
        <v>0</v>
      </c>
      <c r="E10" s="245">
        <v>5</v>
      </c>
      <c r="F10" s="244">
        <v>1</v>
      </c>
      <c r="G10" s="244">
        <v>0</v>
      </c>
      <c r="H10" s="245">
        <v>1</v>
      </c>
      <c r="I10" s="243">
        <v>0</v>
      </c>
      <c r="J10" s="244">
        <v>0</v>
      </c>
      <c r="K10" s="245">
        <v>0</v>
      </c>
      <c r="L10" s="241">
        <v>1</v>
      </c>
      <c r="M10" s="246">
        <v>0</v>
      </c>
      <c r="N10" s="245">
        <v>1</v>
      </c>
      <c r="O10" s="243">
        <v>2</v>
      </c>
      <c r="P10" s="244">
        <v>0</v>
      </c>
      <c r="Q10" s="245">
        <v>2</v>
      </c>
      <c r="R10" s="241">
        <v>0</v>
      </c>
      <c r="S10" s="246">
        <v>0</v>
      </c>
      <c r="T10" s="245">
        <v>0</v>
      </c>
      <c r="U10" s="243">
        <v>0</v>
      </c>
      <c r="V10" s="244">
        <v>0</v>
      </c>
      <c r="W10" s="245">
        <v>0</v>
      </c>
      <c r="X10" s="243">
        <v>1</v>
      </c>
      <c r="Y10" s="244">
        <v>0</v>
      </c>
      <c r="Z10" s="245">
        <v>1</v>
      </c>
      <c r="AA10" s="241">
        <f t="shared" si="0"/>
        <v>10</v>
      </c>
      <c r="AB10" s="246">
        <f t="shared" si="0"/>
        <v>0</v>
      </c>
      <c r="AC10" s="245">
        <f t="shared" si="1"/>
        <v>10</v>
      </c>
    </row>
    <row r="11" spans="1:29" ht="12.75" customHeight="1" x14ac:dyDescent="0.2">
      <c r="A11" s="241" t="s">
        <v>20</v>
      </c>
      <c r="B11" s="242">
        <v>1077</v>
      </c>
      <c r="C11" s="243">
        <v>1</v>
      </c>
      <c r="D11" s="244">
        <v>0</v>
      </c>
      <c r="E11" s="245">
        <v>1</v>
      </c>
      <c r="F11" s="244">
        <v>0</v>
      </c>
      <c r="G11" s="244">
        <v>0</v>
      </c>
      <c r="H11" s="245">
        <v>0</v>
      </c>
      <c r="I11" s="243">
        <v>0</v>
      </c>
      <c r="J11" s="244">
        <v>0</v>
      </c>
      <c r="K11" s="245">
        <v>0</v>
      </c>
      <c r="L11" s="241">
        <v>0</v>
      </c>
      <c r="M11" s="246">
        <v>0</v>
      </c>
      <c r="N11" s="245">
        <v>0</v>
      </c>
      <c r="O11" s="243">
        <v>0</v>
      </c>
      <c r="P11" s="244">
        <v>0</v>
      </c>
      <c r="Q11" s="245">
        <v>0</v>
      </c>
      <c r="R11" s="241">
        <v>0</v>
      </c>
      <c r="S11" s="246">
        <v>0</v>
      </c>
      <c r="T11" s="245">
        <v>0</v>
      </c>
      <c r="U11" s="243">
        <v>0</v>
      </c>
      <c r="V11" s="244">
        <v>0</v>
      </c>
      <c r="W11" s="245">
        <v>0</v>
      </c>
      <c r="X11" s="243">
        <v>0</v>
      </c>
      <c r="Y11" s="244">
        <v>0</v>
      </c>
      <c r="Z11" s="245">
        <v>0</v>
      </c>
      <c r="AA11" s="241">
        <f t="shared" si="0"/>
        <v>1</v>
      </c>
      <c r="AB11" s="246">
        <f t="shared" si="0"/>
        <v>0</v>
      </c>
      <c r="AC11" s="245">
        <f t="shared" si="1"/>
        <v>1</v>
      </c>
    </row>
    <row r="12" spans="1:29" ht="12.75" customHeight="1" x14ac:dyDescent="0.2">
      <c r="A12" s="241" t="s">
        <v>21</v>
      </c>
      <c r="B12" s="242">
        <v>1080</v>
      </c>
      <c r="C12" s="243">
        <v>8</v>
      </c>
      <c r="D12" s="244">
        <v>1</v>
      </c>
      <c r="E12" s="245">
        <v>9</v>
      </c>
      <c r="F12" s="244">
        <v>0</v>
      </c>
      <c r="G12" s="244">
        <v>0</v>
      </c>
      <c r="H12" s="245">
        <v>0</v>
      </c>
      <c r="I12" s="243">
        <v>0</v>
      </c>
      <c r="J12" s="244">
        <v>0</v>
      </c>
      <c r="K12" s="245">
        <v>0</v>
      </c>
      <c r="L12" s="241">
        <v>1</v>
      </c>
      <c r="M12" s="246">
        <v>0</v>
      </c>
      <c r="N12" s="245">
        <v>1</v>
      </c>
      <c r="O12" s="243">
        <v>0</v>
      </c>
      <c r="P12" s="244">
        <v>0</v>
      </c>
      <c r="Q12" s="245">
        <v>0</v>
      </c>
      <c r="R12" s="241">
        <v>0</v>
      </c>
      <c r="S12" s="246">
        <v>0</v>
      </c>
      <c r="T12" s="245">
        <v>0</v>
      </c>
      <c r="U12" s="243">
        <v>0</v>
      </c>
      <c r="V12" s="244">
        <v>0</v>
      </c>
      <c r="W12" s="245">
        <v>0</v>
      </c>
      <c r="X12" s="243">
        <v>2</v>
      </c>
      <c r="Y12" s="244">
        <v>0</v>
      </c>
      <c r="Z12" s="245">
        <v>2</v>
      </c>
      <c r="AA12" s="241">
        <f t="shared" si="0"/>
        <v>11</v>
      </c>
      <c r="AB12" s="246">
        <f t="shared" si="0"/>
        <v>1</v>
      </c>
      <c r="AC12" s="245">
        <f t="shared" si="1"/>
        <v>12</v>
      </c>
    </row>
    <row r="13" spans="1:29" ht="12.75" customHeight="1" x14ac:dyDescent="0.2">
      <c r="A13" s="241" t="s">
        <v>22</v>
      </c>
      <c r="B13" s="242">
        <v>1081</v>
      </c>
      <c r="C13" s="243">
        <v>6</v>
      </c>
      <c r="D13" s="244">
        <v>0</v>
      </c>
      <c r="E13" s="245">
        <v>6</v>
      </c>
      <c r="F13" s="244">
        <v>0</v>
      </c>
      <c r="G13" s="244">
        <v>0</v>
      </c>
      <c r="H13" s="245">
        <v>0</v>
      </c>
      <c r="I13" s="243">
        <v>0</v>
      </c>
      <c r="J13" s="244">
        <v>0</v>
      </c>
      <c r="K13" s="245">
        <v>0</v>
      </c>
      <c r="L13" s="241">
        <v>0</v>
      </c>
      <c r="M13" s="246">
        <v>0</v>
      </c>
      <c r="N13" s="245">
        <v>0</v>
      </c>
      <c r="O13" s="243">
        <v>0</v>
      </c>
      <c r="P13" s="244">
        <v>0</v>
      </c>
      <c r="Q13" s="245">
        <v>0</v>
      </c>
      <c r="R13" s="241">
        <v>0</v>
      </c>
      <c r="S13" s="246">
        <v>0</v>
      </c>
      <c r="T13" s="245">
        <v>0</v>
      </c>
      <c r="U13" s="243">
        <v>0</v>
      </c>
      <c r="V13" s="244">
        <v>0</v>
      </c>
      <c r="W13" s="245">
        <v>0</v>
      </c>
      <c r="X13" s="243">
        <v>0</v>
      </c>
      <c r="Y13" s="244">
        <v>0</v>
      </c>
      <c r="Z13" s="245">
        <v>0</v>
      </c>
      <c r="AA13" s="241">
        <f t="shared" si="0"/>
        <v>6</v>
      </c>
      <c r="AB13" s="246">
        <f t="shared" si="0"/>
        <v>0</v>
      </c>
      <c r="AC13" s="245">
        <f t="shared" si="1"/>
        <v>6</v>
      </c>
    </row>
    <row r="14" spans="1:29" ht="12.75" customHeight="1" x14ac:dyDescent="0.2">
      <c r="A14" s="241" t="s">
        <v>238</v>
      </c>
      <c r="B14" s="242">
        <v>1082</v>
      </c>
      <c r="C14" s="243">
        <v>1</v>
      </c>
      <c r="D14" s="244">
        <v>0</v>
      </c>
      <c r="E14" s="245">
        <v>1</v>
      </c>
      <c r="F14" s="244">
        <v>0</v>
      </c>
      <c r="G14" s="244">
        <v>0</v>
      </c>
      <c r="H14" s="245">
        <v>0</v>
      </c>
      <c r="I14" s="243">
        <v>0</v>
      </c>
      <c r="J14" s="244">
        <v>0</v>
      </c>
      <c r="K14" s="245">
        <v>0</v>
      </c>
      <c r="L14" s="241">
        <v>0</v>
      </c>
      <c r="M14" s="246">
        <v>0</v>
      </c>
      <c r="N14" s="245">
        <v>0</v>
      </c>
      <c r="O14" s="243">
        <v>0</v>
      </c>
      <c r="P14" s="244">
        <v>0</v>
      </c>
      <c r="Q14" s="245">
        <v>0</v>
      </c>
      <c r="R14" s="241">
        <v>0</v>
      </c>
      <c r="S14" s="246">
        <v>0</v>
      </c>
      <c r="T14" s="245">
        <v>0</v>
      </c>
      <c r="U14" s="243">
        <v>0</v>
      </c>
      <c r="V14" s="244">
        <v>0</v>
      </c>
      <c r="W14" s="245">
        <v>0</v>
      </c>
      <c r="X14" s="243">
        <v>1</v>
      </c>
      <c r="Y14" s="244">
        <v>0</v>
      </c>
      <c r="Z14" s="245">
        <v>1</v>
      </c>
      <c r="AA14" s="241">
        <f t="shared" si="0"/>
        <v>2</v>
      </c>
      <c r="AB14" s="246">
        <f t="shared" si="0"/>
        <v>0</v>
      </c>
      <c r="AC14" s="245">
        <f t="shared" si="1"/>
        <v>2</v>
      </c>
    </row>
    <row r="15" spans="1:29" ht="12.75" customHeight="1" x14ac:dyDescent="0.2">
      <c r="A15" s="241" t="s">
        <v>23</v>
      </c>
      <c r="B15" s="242">
        <v>1085</v>
      </c>
      <c r="C15" s="243">
        <v>13</v>
      </c>
      <c r="D15" s="244">
        <v>1</v>
      </c>
      <c r="E15" s="245">
        <v>14</v>
      </c>
      <c r="F15" s="244">
        <v>2</v>
      </c>
      <c r="G15" s="244">
        <v>2</v>
      </c>
      <c r="H15" s="245">
        <v>4</v>
      </c>
      <c r="I15" s="243">
        <v>1</v>
      </c>
      <c r="J15" s="244">
        <v>0</v>
      </c>
      <c r="K15" s="245">
        <v>1</v>
      </c>
      <c r="L15" s="241">
        <v>0</v>
      </c>
      <c r="M15" s="246">
        <v>0</v>
      </c>
      <c r="N15" s="245">
        <v>0</v>
      </c>
      <c r="O15" s="243">
        <v>2</v>
      </c>
      <c r="P15" s="244">
        <v>1</v>
      </c>
      <c r="Q15" s="245">
        <v>3</v>
      </c>
      <c r="R15" s="241">
        <v>0</v>
      </c>
      <c r="S15" s="246">
        <v>0</v>
      </c>
      <c r="T15" s="245">
        <v>0</v>
      </c>
      <c r="U15" s="243">
        <v>0</v>
      </c>
      <c r="V15" s="244">
        <v>0</v>
      </c>
      <c r="W15" s="245">
        <v>0</v>
      </c>
      <c r="X15" s="243">
        <v>1</v>
      </c>
      <c r="Y15" s="244">
        <v>0</v>
      </c>
      <c r="Z15" s="245">
        <v>1</v>
      </c>
      <c r="AA15" s="241">
        <f t="shared" si="0"/>
        <v>19</v>
      </c>
      <c r="AB15" s="246">
        <f t="shared" si="0"/>
        <v>4</v>
      </c>
      <c r="AC15" s="245">
        <f t="shared" si="1"/>
        <v>23</v>
      </c>
    </row>
    <row r="16" spans="1:29" ht="12.75" customHeight="1" x14ac:dyDescent="0.2">
      <c r="A16" s="241" t="s">
        <v>24</v>
      </c>
      <c r="B16" s="242">
        <v>1086</v>
      </c>
      <c r="C16" s="243">
        <v>1</v>
      </c>
      <c r="D16" s="244">
        <v>0</v>
      </c>
      <c r="E16" s="245">
        <v>1</v>
      </c>
      <c r="F16" s="244">
        <v>0</v>
      </c>
      <c r="G16" s="244">
        <v>0</v>
      </c>
      <c r="H16" s="245">
        <v>0</v>
      </c>
      <c r="I16" s="243">
        <v>0</v>
      </c>
      <c r="J16" s="244">
        <v>0</v>
      </c>
      <c r="K16" s="245">
        <v>0</v>
      </c>
      <c r="L16" s="241">
        <v>0</v>
      </c>
      <c r="M16" s="246">
        <v>0</v>
      </c>
      <c r="N16" s="245">
        <v>0</v>
      </c>
      <c r="O16" s="243">
        <v>0</v>
      </c>
      <c r="P16" s="244">
        <v>0</v>
      </c>
      <c r="Q16" s="245">
        <v>0</v>
      </c>
      <c r="R16" s="241">
        <v>0</v>
      </c>
      <c r="S16" s="246">
        <v>0</v>
      </c>
      <c r="T16" s="245">
        <v>0</v>
      </c>
      <c r="U16" s="243">
        <v>0</v>
      </c>
      <c r="V16" s="244">
        <v>0</v>
      </c>
      <c r="W16" s="245">
        <v>0</v>
      </c>
      <c r="X16" s="243">
        <v>0</v>
      </c>
      <c r="Y16" s="244">
        <v>0</v>
      </c>
      <c r="Z16" s="245">
        <v>0</v>
      </c>
      <c r="AA16" s="241">
        <f t="shared" si="0"/>
        <v>1</v>
      </c>
      <c r="AB16" s="246">
        <f t="shared" si="0"/>
        <v>0</v>
      </c>
      <c r="AC16" s="245">
        <f t="shared" si="1"/>
        <v>1</v>
      </c>
    </row>
    <row r="17" spans="1:29" ht="12.75" customHeight="1" x14ac:dyDescent="0.2">
      <c r="A17" s="241" t="s">
        <v>25</v>
      </c>
      <c r="B17" s="242">
        <v>1087</v>
      </c>
      <c r="C17" s="243">
        <v>2</v>
      </c>
      <c r="D17" s="244">
        <v>0</v>
      </c>
      <c r="E17" s="245">
        <v>2</v>
      </c>
      <c r="F17" s="244">
        <v>0</v>
      </c>
      <c r="G17" s="244">
        <v>0</v>
      </c>
      <c r="H17" s="245">
        <v>0</v>
      </c>
      <c r="I17" s="243">
        <v>0</v>
      </c>
      <c r="J17" s="244">
        <v>0</v>
      </c>
      <c r="K17" s="245">
        <v>0</v>
      </c>
      <c r="L17" s="241">
        <v>0</v>
      </c>
      <c r="M17" s="246">
        <v>0</v>
      </c>
      <c r="N17" s="245">
        <v>0</v>
      </c>
      <c r="O17" s="243">
        <v>0</v>
      </c>
      <c r="P17" s="244">
        <v>0</v>
      </c>
      <c r="Q17" s="245">
        <v>0</v>
      </c>
      <c r="R17" s="241">
        <v>0</v>
      </c>
      <c r="S17" s="246">
        <v>0</v>
      </c>
      <c r="T17" s="245">
        <v>0</v>
      </c>
      <c r="U17" s="243">
        <v>0</v>
      </c>
      <c r="V17" s="244">
        <v>0</v>
      </c>
      <c r="W17" s="245">
        <v>0</v>
      </c>
      <c r="X17" s="243">
        <v>0</v>
      </c>
      <c r="Y17" s="244">
        <v>0</v>
      </c>
      <c r="Z17" s="245">
        <v>0</v>
      </c>
      <c r="AA17" s="241">
        <f t="shared" si="0"/>
        <v>2</v>
      </c>
      <c r="AB17" s="246">
        <f t="shared" si="0"/>
        <v>0</v>
      </c>
      <c r="AC17" s="245">
        <f t="shared" si="1"/>
        <v>2</v>
      </c>
    </row>
    <row r="18" spans="1:29" ht="12.75" customHeight="1" x14ac:dyDescent="0.2">
      <c r="A18" s="241" t="s">
        <v>26</v>
      </c>
      <c r="B18" s="242">
        <v>1090</v>
      </c>
      <c r="C18" s="243">
        <v>4</v>
      </c>
      <c r="D18" s="244">
        <v>1</v>
      </c>
      <c r="E18" s="245">
        <v>5</v>
      </c>
      <c r="F18" s="244">
        <v>0</v>
      </c>
      <c r="G18" s="244">
        <v>1</v>
      </c>
      <c r="H18" s="245">
        <v>1</v>
      </c>
      <c r="I18" s="243">
        <v>0</v>
      </c>
      <c r="J18" s="244">
        <v>0</v>
      </c>
      <c r="K18" s="245">
        <v>0</v>
      </c>
      <c r="L18" s="241">
        <v>1</v>
      </c>
      <c r="M18" s="246">
        <v>0</v>
      </c>
      <c r="N18" s="245">
        <v>1</v>
      </c>
      <c r="O18" s="243">
        <v>0</v>
      </c>
      <c r="P18" s="244">
        <v>1</v>
      </c>
      <c r="Q18" s="245">
        <v>1</v>
      </c>
      <c r="R18" s="241">
        <v>0</v>
      </c>
      <c r="S18" s="246">
        <v>0</v>
      </c>
      <c r="T18" s="245">
        <v>0</v>
      </c>
      <c r="U18" s="243">
        <v>2</v>
      </c>
      <c r="V18" s="244">
        <v>0</v>
      </c>
      <c r="W18" s="245">
        <v>2</v>
      </c>
      <c r="X18" s="243">
        <v>1</v>
      </c>
      <c r="Y18" s="244">
        <v>0</v>
      </c>
      <c r="Z18" s="245">
        <v>1</v>
      </c>
      <c r="AA18" s="241">
        <f t="shared" si="0"/>
        <v>8</v>
      </c>
      <c r="AB18" s="246">
        <f t="shared" si="0"/>
        <v>3</v>
      </c>
      <c r="AC18" s="245">
        <f t="shared" si="1"/>
        <v>11</v>
      </c>
    </row>
    <row r="19" spans="1:29" ht="12.75" customHeight="1" x14ac:dyDescent="0.2">
      <c r="A19" s="246" t="s">
        <v>27</v>
      </c>
      <c r="B19" s="242">
        <v>1091</v>
      </c>
      <c r="C19" s="243">
        <v>1</v>
      </c>
      <c r="D19" s="244">
        <v>0</v>
      </c>
      <c r="E19" s="245">
        <v>1</v>
      </c>
      <c r="F19" s="244">
        <v>0</v>
      </c>
      <c r="G19" s="244">
        <v>0</v>
      </c>
      <c r="H19" s="245">
        <v>0</v>
      </c>
      <c r="I19" s="243">
        <v>0</v>
      </c>
      <c r="J19" s="244">
        <v>1</v>
      </c>
      <c r="K19" s="245">
        <v>1</v>
      </c>
      <c r="L19" s="241">
        <v>0</v>
      </c>
      <c r="M19" s="246">
        <v>0</v>
      </c>
      <c r="N19" s="245">
        <v>0</v>
      </c>
      <c r="O19" s="243">
        <v>0</v>
      </c>
      <c r="P19" s="244">
        <v>0</v>
      </c>
      <c r="Q19" s="245">
        <v>0</v>
      </c>
      <c r="R19" s="241">
        <v>0</v>
      </c>
      <c r="S19" s="246">
        <v>0</v>
      </c>
      <c r="T19" s="245">
        <v>0</v>
      </c>
      <c r="U19" s="243">
        <v>0</v>
      </c>
      <c r="V19" s="244">
        <v>0</v>
      </c>
      <c r="W19" s="245">
        <v>0</v>
      </c>
      <c r="X19" s="243">
        <v>0</v>
      </c>
      <c r="Y19" s="244">
        <v>0</v>
      </c>
      <c r="Z19" s="245">
        <v>0</v>
      </c>
      <c r="AA19" s="241">
        <f t="shared" si="0"/>
        <v>1</v>
      </c>
      <c r="AB19" s="246">
        <f t="shared" si="0"/>
        <v>1</v>
      </c>
      <c r="AC19" s="245">
        <f t="shared" si="1"/>
        <v>2</v>
      </c>
    </row>
    <row r="20" spans="1:29" ht="12.75" customHeight="1" x14ac:dyDescent="0.2">
      <c r="A20" s="246" t="s">
        <v>28</v>
      </c>
      <c r="B20" s="242">
        <v>1092</v>
      </c>
      <c r="C20" s="243"/>
      <c r="D20" s="244"/>
      <c r="F20" s="244"/>
      <c r="G20" s="244"/>
      <c r="H20" s="245"/>
      <c r="I20" s="243"/>
      <c r="J20" s="244"/>
      <c r="M20" s="246"/>
      <c r="N20" s="245"/>
      <c r="O20" s="243"/>
      <c r="P20" s="244"/>
      <c r="R20" s="241"/>
      <c r="T20" s="245"/>
      <c r="U20" s="243"/>
      <c r="V20" s="244"/>
      <c r="W20" s="245"/>
      <c r="X20" s="243"/>
      <c r="Y20" s="244"/>
      <c r="AA20" s="241">
        <f t="shared" si="0"/>
        <v>0</v>
      </c>
      <c r="AB20" s="246">
        <f t="shared" si="0"/>
        <v>0</v>
      </c>
      <c r="AC20" s="245">
        <f t="shared" si="1"/>
        <v>0</v>
      </c>
    </row>
    <row r="21" spans="1:29" ht="12.75" customHeight="1" x14ac:dyDescent="0.2">
      <c r="A21" s="246" t="s">
        <v>265</v>
      </c>
      <c r="B21" s="242">
        <v>1093</v>
      </c>
      <c r="C21" s="243">
        <v>3</v>
      </c>
      <c r="D21" s="244">
        <v>4</v>
      </c>
      <c r="E21" s="245">
        <v>7</v>
      </c>
      <c r="F21" s="244">
        <v>1</v>
      </c>
      <c r="G21" s="244">
        <v>0</v>
      </c>
      <c r="H21" s="245">
        <v>1</v>
      </c>
      <c r="I21" s="243">
        <v>0</v>
      </c>
      <c r="J21" s="244">
        <v>0</v>
      </c>
      <c r="K21" s="245">
        <v>0</v>
      </c>
      <c r="L21" s="241">
        <v>0</v>
      </c>
      <c r="M21" s="246">
        <v>0</v>
      </c>
      <c r="N21" s="245">
        <v>0</v>
      </c>
      <c r="O21" s="243">
        <v>0</v>
      </c>
      <c r="P21" s="244">
        <v>0</v>
      </c>
      <c r="Q21" s="245">
        <v>0</v>
      </c>
      <c r="R21" s="241">
        <v>0</v>
      </c>
      <c r="S21" s="246">
        <v>0</v>
      </c>
      <c r="T21" s="245">
        <v>0</v>
      </c>
      <c r="U21" s="243">
        <v>0</v>
      </c>
      <c r="V21" s="244">
        <v>0</v>
      </c>
      <c r="W21" s="245">
        <v>0</v>
      </c>
      <c r="X21" s="243">
        <v>0</v>
      </c>
      <c r="Y21" s="244">
        <v>0</v>
      </c>
      <c r="Z21" s="245">
        <v>0</v>
      </c>
      <c r="AA21" s="241">
        <f t="shared" si="0"/>
        <v>4</v>
      </c>
      <c r="AB21" s="246">
        <f t="shared" si="0"/>
        <v>4</v>
      </c>
      <c r="AC21" s="245">
        <f t="shared" si="1"/>
        <v>8</v>
      </c>
    </row>
    <row r="22" spans="1:29" ht="12.75" customHeight="1" x14ac:dyDescent="0.2">
      <c r="A22" s="246" t="s">
        <v>239</v>
      </c>
      <c r="B22" s="242">
        <v>1095</v>
      </c>
      <c r="C22" s="243">
        <v>5</v>
      </c>
      <c r="D22" s="244">
        <v>4</v>
      </c>
      <c r="E22" s="245">
        <v>9</v>
      </c>
      <c r="F22" s="244">
        <v>2</v>
      </c>
      <c r="G22" s="244">
        <v>0</v>
      </c>
      <c r="H22" s="245">
        <v>2</v>
      </c>
      <c r="I22" s="243">
        <v>0</v>
      </c>
      <c r="J22" s="244">
        <v>0</v>
      </c>
      <c r="K22" s="245">
        <v>0</v>
      </c>
      <c r="L22" s="241">
        <v>1</v>
      </c>
      <c r="M22" s="246">
        <v>0</v>
      </c>
      <c r="N22" s="245">
        <v>1</v>
      </c>
      <c r="O22" s="243">
        <v>0</v>
      </c>
      <c r="P22" s="244">
        <v>0</v>
      </c>
      <c r="Q22" s="245">
        <v>0</v>
      </c>
      <c r="R22" s="241">
        <v>1</v>
      </c>
      <c r="S22" s="246">
        <v>0</v>
      </c>
      <c r="T22" s="245">
        <v>1</v>
      </c>
      <c r="U22" s="243">
        <v>0</v>
      </c>
      <c r="V22" s="244">
        <v>0</v>
      </c>
      <c r="W22" s="245">
        <v>0</v>
      </c>
      <c r="X22" s="243">
        <v>0</v>
      </c>
      <c r="Y22" s="244">
        <v>0</v>
      </c>
      <c r="Z22" s="245">
        <v>0</v>
      </c>
      <c r="AA22" s="241">
        <f t="shared" si="0"/>
        <v>9</v>
      </c>
      <c r="AB22" s="246">
        <f t="shared" si="0"/>
        <v>4</v>
      </c>
      <c r="AC22" s="245">
        <f t="shared" si="1"/>
        <v>13</v>
      </c>
    </row>
    <row r="23" spans="1:29" ht="12.75" customHeight="1" thickBot="1" x14ac:dyDescent="0.25">
      <c r="A23" s="246" t="s">
        <v>240</v>
      </c>
      <c r="B23" s="242">
        <v>1096</v>
      </c>
      <c r="C23" s="243">
        <v>94</v>
      </c>
      <c r="D23" s="244">
        <v>56</v>
      </c>
      <c r="E23" s="245">
        <v>150</v>
      </c>
      <c r="F23" s="244">
        <v>10</v>
      </c>
      <c r="G23" s="244">
        <v>13</v>
      </c>
      <c r="H23" s="245">
        <v>23</v>
      </c>
      <c r="I23" s="243">
        <v>0</v>
      </c>
      <c r="J23" s="244">
        <v>0</v>
      </c>
      <c r="K23" s="245">
        <v>0</v>
      </c>
      <c r="L23" s="241">
        <v>8</v>
      </c>
      <c r="M23" s="246">
        <v>10</v>
      </c>
      <c r="N23" s="245">
        <v>18</v>
      </c>
      <c r="O23" s="243">
        <v>6</v>
      </c>
      <c r="P23" s="244">
        <v>4</v>
      </c>
      <c r="Q23" s="245">
        <v>10</v>
      </c>
      <c r="R23" s="241">
        <v>1</v>
      </c>
      <c r="S23" s="246">
        <v>0</v>
      </c>
      <c r="T23" s="245">
        <v>1</v>
      </c>
      <c r="U23" s="248">
        <v>2</v>
      </c>
      <c r="V23" s="244">
        <v>1</v>
      </c>
      <c r="W23" s="245">
        <v>3</v>
      </c>
      <c r="X23" s="243">
        <v>5</v>
      </c>
      <c r="Y23" s="244">
        <v>2</v>
      </c>
      <c r="Z23" s="245">
        <v>7</v>
      </c>
      <c r="AA23" s="241">
        <f t="shared" si="0"/>
        <v>126</v>
      </c>
      <c r="AB23" s="246">
        <f t="shared" si="0"/>
        <v>86</v>
      </c>
      <c r="AC23" s="245">
        <f t="shared" si="1"/>
        <v>212</v>
      </c>
    </row>
    <row r="24" spans="1:29" ht="12.75" customHeight="1" thickBot="1" x14ac:dyDescent="0.25">
      <c r="A24" s="233" t="s">
        <v>29</v>
      </c>
      <c r="B24" s="234"/>
      <c r="C24" s="249">
        <f>SUM(C5:C23)</f>
        <v>190</v>
      </c>
      <c r="D24" s="233">
        <f t="shared" ref="D24:L24" si="2">SUM(D5:D23)</f>
        <v>72</v>
      </c>
      <c r="E24" s="237">
        <f t="shared" ref="E24:E64" si="3">SUM(C24:D24)</f>
        <v>262</v>
      </c>
      <c r="F24" s="233">
        <f>SUM(F5:F23)</f>
        <v>18</v>
      </c>
      <c r="G24" s="233">
        <f t="shared" si="2"/>
        <v>18</v>
      </c>
      <c r="H24" s="233">
        <f>SUM(H5:H23)</f>
        <v>36</v>
      </c>
      <c r="I24" s="249">
        <f t="shared" si="2"/>
        <v>1</v>
      </c>
      <c r="J24" s="233">
        <f t="shared" si="2"/>
        <v>1</v>
      </c>
      <c r="K24" s="237">
        <f>SUM(K5:K23)</f>
        <v>2</v>
      </c>
      <c r="L24" s="249">
        <f t="shared" si="2"/>
        <v>15</v>
      </c>
      <c r="M24" s="233">
        <f>SUM(M5:M23)</f>
        <v>11</v>
      </c>
      <c r="N24" s="233">
        <f>SUM(N5:N23)</f>
        <v>26</v>
      </c>
      <c r="O24" s="249">
        <f t="shared" ref="O24:Y24" si="4">SUM(O5:O23)</f>
        <v>11</v>
      </c>
      <c r="P24" s="233">
        <f t="shared" si="4"/>
        <v>6</v>
      </c>
      <c r="Q24" s="233">
        <f>SUM(Q5:Q23)</f>
        <v>17</v>
      </c>
      <c r="R24" s="249">
        <f t="shared" si="4"/>
        <v>2</v>
      </c>
      <c r="S24" s="233">
        <f t="shared" si="4"/>
        <v>0</v>
      </c>
      <c r="T24" s="233">
        <f>SUM(T5:T23)</f>
        <v>2</v>
      </c>
      <c r="U24" s="233">
        <f t="shared" si="4"/>
        <v>4</v>
      </c>
      <c r="V24" s="233">
        <f t="shared" si="4"/>
        <v>1</v>
      </c>
      <c r="W24" s="233">
        <f>SUM(W5:W23)</f>
        <v>5</v>
      </c>
      <c r="X24" s="249">
        <f t="shared" si="4"/>
        <v>13</v>
      </c>
      <c r="Y24" s="233">
        <f t="shared" si="4"/>
        <v>2</v>
      </c>
      <c r="Z24" s="233">
        <f>SUM(Z5:Z23)</f>
        <v>15</v>
      </c>
      <c r="AA24" s="249">
        <f>SUM(AA5:AA23)</f>
        <v>254</v>
      </c>
      <c r="AB24" s="250">
        <f t="shared" ref="AB24:AC24" si="5">SUM(AB5:AB23)</f>
        <v>111</v>
      </c>
      <c r="AC24" s="237">
        <f t="shared" si="5"/>
        <v>365</v>
      </c>
    </row>
    <row r="25" spans="1:29" x14ac:dyDescent="0.2">
      <c r="H25" s="245" t="str">
        <f>IF(F25+G25=0," ",F25+G25)</f>
        <v xml:space="preserve"> </v>
      </c>
      <c r="K25" s="245" t="str">
        <f>IF(I25+J25=0," ",I25+J25)</f>
        <v xml:space="preserve"> </v>
      </c>
      <c r="N25" s="274" t="str">
        <f>IF(L25+M25=0," ",L25+M25)</f>
        <v xml:space="preserve"> </v>
      </c>
      <c r="Q25" s="256" t="str">
        <f>IF(O25+P25=0," ",O25+P25)</f>
        <v xml:space="preserve"> </v>
      </c>
      <c r="R25" s="364"/>
      <c r="S25" s="265"/>
      <c r="T25" s="365"/>
      <c r="W25" s="274" t="str">
        <f>IF(U25+V25=0," ",U25+V25)</f>
        <v xml:space="preserve"> </v>
      </c>
      <c r="Z25" s="245" t="str">
        <f>IF(X25+Y25=0," ",X25+Y25)</f>
        <v xml:space="preserve"> </v>
      </c>
      <c r="AA25" s="241"/>
      <c r="AB25" s="267"/>
    </row>
    <row r="26" spans="1:29" x14ac:dyDescent="0.2">
      <c r="A26" s="251" t="s">
        <v>30</v>
      </c>
      <c r="B26" s="252">
        <v>1105</v>
      </c>
      <c r="C26" s="243">
        <v>378</v>
      </c>
      <c r="D26" s="244">
        <v>236</v>
      </c>
      <c r="E26" s="245">
        <v>614</v>
      </c>
      <c r="F26" s="253">
        <v>57</v>
      </c>
      <c r="G26" s="253">
        <v>20</v>
      </c>
      <c r="H26" s="245">
        <v>77</v>
      </c>
      <c r="I26" s="243">
        <v>3</v>
      </c>
      <c r="J26" s="244">
        <v>4</v>
      </c>
      <c r="K26" s="245">
        <v>7</v>
      </c>
      <c r="L26" s="241">
        <v>43</v>
      </c>
      <c r="M26" s="251">
        <v>32</v>
      </c>
      <c r="N26" s="245">
        <v>75</v>
      </c>
      <c r="O26" s="243">
        <v>12</v>
      </c>
      <c r="P26" s="244">
        <v>14</v>
      </c>
      <c r="Q26" s="245">
        <v>26</v>
      </c>
      <c r="R26" s="241">
        <v>1</v>
      </c>
      <c r="S26" s="246">
        <v>1</v>
      </c>
      <c r="T26" s="245">
        <v>2</v>
      </c>
      <c r="U26" s="253">
        <v>2</v>
      </c>
      <c r="V26" s="253">
        <v>3</v>
      </c>
      <c r="W26" s="245">
        <v>5</v>
      </c>
      <c r="X26" s="243">
        <v>19</v>
      </c>
      <c r="Y26" s="244">
        <v>8</v>
      </c>
      <c r="Z26" s="245">
        <v>27</v>
      </c>
      <c r="AA26" s="241">
        <f t="shared" ref="AA26:AB33" si="6">C26+F26+I26+L26+O26+R26+U26+X26</f>
        <v>515</v>
      </c>
      <c r="AB26" s="246">
        <f t="shared" si="6"/>
        <v>318</v>
      </c>
      <c r="AC26" s="245">
        <f t="shared" ref="AC26:AC33" si="7">SUM(AA26:AB26)</f>
        <v>833</v>
      </c>
    </row>
    <row r="27" spans="1:29" x14ac:dyDescent="0.2">
      <c r="A27" s="251" t="s">
        <v>241</v>
      </c>
      <c r="B27" s="252">
        <v>1108</v>
      </c>
      <c r="C27" s="243">
        <v>50</v>
      </c>
      <c r="D27" s="244">
        <v>40</v>
      </c>
      <c r="E27" s="245">
        <v>90</v>
      </c>
      <c r="F27" s="253">
        <v>3</v>
      </c>
      <c r="G27" s="253">
        <v>2</v>
      </c>
      <c r="H27" s="245">
        <v>5</v>
      </c>
      <c r="I27" s="243">
        <v>2</v>
      </c>
      <c r="J27" s="244">
        <v>0</v>
      </c>
      <c r="K27" s="245">
        <v>2</v>
      </c>
      <c r="L27" s="241">
        <v>4</v>
      </c>
      <c r="M27" s="251">
        <v>6</v>
      </c>
      <c r="N27" s="245">
        <v>10</v>
      </c>
      <c r="O27" s="243">
        <v>3</v>
      </c>
      <c r="P27" s="244">
        <v>1</v>
      </c>
      <c r="Q27" s="245">
        <v>4</v>
      </c>
      <c r="R27" s="241">
        <v>0</v>
      </c>
      <c r="S27" s="246">
        <v>0</v>
      </c>
      <c r="T27" s="245">
        <v>0</v>
      </c>
      <c r="U27" s="253">
        <v>1</v>
      </c>
      <c r="V27" s="253">
        <v>0</v>
      </c>
      <c r="W27" s="245">
        <v>1</v>
      </c>
      <c r="X27" s="243">
        <v>0</v>
      </c>
      <c r="Y27" s="244">
        <v>1</v>
      </c>
      <c r="Z27" s="245">
        <v>1</v>
      </c>
      <c r="AA27" s="241">
        <f t="shared" si="6"/>
        <v>63</v>
      </c>
      <c r="AB27" s="246">
        <f t="shared" si="6"/>
        <v>50</v>
      </c>
      <c r="AC27" s="245">
        <f t="shared" si="7"/>
        <v>113</v>
      </c>
    </row>
    <row r="28" spans="1:29" x14ac:dyDescent="0.2">
      <c r="A28" s="251" t="s">
        <v>266</v>
      </c>
      <c r="B28" s="252">
        <v>1109</v>
      </c>
      <c r="C28" s="243">
        <v>28</v>
      </c>
      <c r="D28" s="244">
        <v>33</v>
      </c>
      <c r="E28" s="245">
        <v>61</v>
      </c>
      <c r="F28" s="253">
        <v>0</v>
      </c>
      <c r="G28" s="253">
        <v>0</v>
      </c>
      <c r="H28" s="245">
        <v>0</v>
      </c>
      <c r="I28" s="243">
        <v>0</v>
      </c>
      <c r="J28" s="244">
        <v>0</v>
      </c>
      <c r="K28" s="245">
        <v>0</v>
      </c>
      <c r="L28" s="241">
        <v>4</v>
      </c>
      <c r="M28" s="251">
        <v>4</v>
      </c>
      <c r="N28" s="245">
        <v>8</v>
      </c>
      <c r="O28" s="243">
        <v>1</v>
      </c>
      <c r="P28" s="244">
        <v>0</v>
      </c>
      <c r="Q28" s="245">
        <v>1</v>
      </c>
      <c r="R28" s="241">
        <v>0</v>
      </c>
      <c r="S28" s="246">
        <v>0</v>
      </c>
      <c r="T28" s="245">
        <v>0</v>
      </c>
      <c r="U28" s="253">
        <v>3</v>
      </c>
      <c r="V28" s="253">
        <v>1</v>
      </c>
      <c r="W28" s="245">
        <v>4</v>
      </c>
      <c r="X28" s="243">
        <v>4</v>
      </c>
      <c r="Y28" s="244">
        <v>3</v>
      </c>
      <c r="Z28" s="245">
        <v>7</v>
      </c>
      <c r="AA28" s="241">
        <f t="shared" si="6"/>
        <v>40</v>
      </c>
      <c r="AB28" s="246">
        <f t="shared" si="6"/>
        <v>41</v>
      </c>
      <c r="AC28" s="245">
        <f t="shared" si="7"/>
        <v>81</v>
      </c>
    </row>
    <row r="29" spans="1:29" ht="25.5" x14ac:dyDescent="0.2">
      <c r="A29" s="254" t="s">
        <v>31</v>
      </c>
      <c r="B29" s="252">
        <v>1120</v>
      </c>
      <c r="C29" s="243">
        <v>2</v>
      </c>
      <c r="D29" s="244">
        <v>1</v>
      </c>
      <c r="E29" s="245">
        <v>3</v>
      </c>
      <c r="F29" s="253">
        <v>0</v>
      </c>
      <c r="G29" s="253">
        <v>0</v>
      </c>
      <c r="H29" s="245">
        <v>0</v>
      </c>
      <c r="I29" s="243">
        <v>0</v>
      </c>
      <c r="J29" s="244">
        <v>0</v>
      </c>
      <c r="K29" s="245">
        <v>0</v>
      </c>
      <c r="L29" s="241">
        <v>0</v>
      </c>
      <c r="M29" s="251">
        <v>0</v>
      </c>
      <c r="N29" s="245">
        <v>0</v>
      </c>
      <c r="O29" s="243">
        <v>0</v>
      </c>
      <c r="P29" s="244">
        <v>0</v>
      </c>
      <c r="Q29" s="245">
        <v>0</v>
      </c>
      <c r="R29" s="241">
        <v>0</v>
      </c>
      <c r="S29" s="246">
        <v>0</v>
      </c>
      <c r="T29" s="245">
        <v>0</v>
      </c>
      <c r="U29" s="253">
        <v>0</v>
      </c>
      <c r="V29" s="253">
        <v>0</v>
      </c>
      <c r="W29" s="245">
        <v>0</v>
      </c>
      <c r="X29" s="243">
        <v>0</v>
      </c>
      <c r="Y29" s="244">
        <v>0</v>
      </c>
      <c r="Z29" s="245">
        <v>0</v>
      </c>
      <c r="AA29" s="241">
        <f t="shared" si="6"/>
        <v>2</v>
      </c>
      <c r="AB29" s="246">
        <f t="shared" si="6"/>
        <v>1</v>
      </c>
      <c r="AC29" s="245">
        <f t="shared" si="7"/>
        <v>3</v>
      </c>
    </row>
    <row r="30" spans="1:29" ht="13.5" customHeight="1" x14ac:dyDescent="0.2">
      <c r="A30" s="254" t="s">
        <v>32</v>
      </c>
      <c r="B30" s="255">
        <v>1125</v>
      </c>
      <c r="C30" s="243">
        <v>6</v>
      </c>
      <c r="D30" s="244">
        <v>1</v>
      </c>
      <c r="E30" s="245">
        <v>7</v>
      </c>
      <c r="F30" s="253">
        <v>0</v>
      </c>
      <c r="G30" s="253">
        <v>0</v>
      </c>
      <c r="H30" s="245">
        <v>0</v>
      </c>
      <c r="I30" s="243">
        <v>0</v>
      </c>
      <c r="J30" s="244">
        <v>0</v>
      </c>
      <c r="K30" s="245">
        <v>0</v>
      </c>
      <c r="L30" s="241">
        <v>1</v>
      </c>
      <c r="M30" s="251">
        <v>1</v>
      </c>
      <c r="N30" s="245">
        <v>2</v>
      </c>
      <c r="O30" s="243">
        <v>1</v>
      </c>
      <c r="P30" s="244">
        <v>0</v>
      </c>
      <c r="Q30" s="245">
        <v>1</v>
      </c>
      <c r="R30" s="241">
        <v>0</v>
      </c>
      <c r="S30" s="246">
        <v>0</v>
      </c>
      <c r="T30" s="245">
        <v>0</v>
      </c>
      <c r="U30" s="253">
        <v>0</v>
      </c>
      <c r="V30" s="253">
        <v>0</v>
      </c>
      <c r="W30" s="245">
        <v>0</v>
      </c>
      <c r="X30" s="243">
        <v>0</v>
      </c>
      <c r="Y30" s="244">
        <v>0</v>
      </c>
      <c r="Z30" s="245">
        <v>0</v>
      </c>
      <c r="AA30" s="241">
        <f t="shared" si="6"/>
        <v>8</v>
      </c>
      <c r="AB30" s="246">
        <f t="shared" si="6"/>
        <v>2</v>
      </c>
      <c r="AC30" s="245">
        <f t="shared" si="7"/>
        <v>10</v>
      </c>
    </row>
    <row r="31" spans="1:29" ht="13.5" customHeight="1" x14ac:dyDescent="0.2">
      <c r="A31" s="254" t="s">
        <v>33</v>
      </c>
      <c r="B31" s="255">
        <v>1130</v>
      </c>
      <c r="C31" s="243">
        <v>1</v>
      </c>
      <c r="D31" s="244">
        <v>2</v>
      </c>
      <c r="E31" s="245">
        <v>3</v>
      </c>
      <c r="F31" s="253">
        <v>0</v>
      </c>
      <c r="G31" s="253">
        <v>0</v>
      </c>
      <c r="H31" s="245">
        <v>0</v>
      </c>
      <c r="I31" s="243">
        <v>0</v>
      </c>
      <c r="J31" s="244">
        <v>0</v>
      </c>
      <c r="K31" s="245">
        <v>0</v>
      </c>
      <c r="L31" s="241">
        <v>0</v>
      </c>
      <c r="M31" s="251">
        <v>0</v>
      </c>
      <c r="N31" s="245">
        <v>0</v>
      </c>
      <c r="O31" s="243">
        <v>0</v>
      </c>
      <c r="P31" s="244">
        <v>0</v>
      </c>
      <c r="Q31" s="245">
        <v>0</v>
      </c>
      <c r="R31" s="241">
        <v>0</v>
      </c>
      <c r="S31" s="246">
        <v>0</v>
      </c>
      <c r="T31" s="245">
        <v>0</v>
      </c>
      <c r="U31" s="253">
        <v>0</v>
      </c>
      <c r="V31" s="253">
        <v>0</v>
      </c>
      <c r="W31" s="245">
        <v>0</v>
      </c>
      <c r="X31" s="243">
        <v>1</v>
      </c>
      <c r="Y31" s="244">
        <v>0</v>
      </c>
      <c r="Z31" s="245">
        <v>1</v>
      </c>
      <c r="AA31" s="241">
        <f t="shared" si="6"/>
        <v>2</v>
      </c>
      <c r="AB31" s="246">
        <f t="shared" si="6"/>
        <v>2</v>
      </c>
      <c r="AC31" s="245">
        <f t="shared" si="7"/>
        <v>4</v>
      </c>
    </row>
    <row r="32" spans="1:29" ht="14.25" customHeight="1" x14ac:dyDescent="0.2">
      <c r="A32" s="251" t="s">
        <v>34</v>
      </c>
      <c r="B32" s="252">
        <v>1140</v>
      </c>
      <c r="C32" s="243">
        <v>19</v>
      </c>
      <c r="D32" s="244">
        <v>6</v>
      </c>
      <c r="E32" s="245">
        <v>25</v>
      </c>
      <c r="F32" s="253">
        <v>0</v>
      </c>
      <c r="G32" s="253">
        <v>0</v>
      </c>
      <c r="H32" s="245">
        <v>0</v>
      </c>
      <c r="I32" s="243">
        <v>0</v>
      </c>
      <c r="J32" s="244">
        <v>0</v>
      </c>
      <c r="K32" s="245">
        <v>0</v>
      </c>
      <c r="L32" s="241">
        <v>1</v>
      </c>
      <c r="M32" s="251">
        <v>0</v>
      </c>
      <c r="N32" s="245">
        <v>1</v>
      </c>
      <c r="O32" s="243">
        <v>1</v>
      </c>
      <c r="P32" s="244">
        <v>1</v>
      </c>
      <c r="Q32" s="245">
        <v>2</v>
      </c>
      <c r="R32" s="241">
        <v>0</v>
      </c>
      <c r="S32" s="246">
        <v>0</v>
      </c>
      <c r="T32" s="245">
        <v>0</v>
      </c>
      <c r="U32" s="253">
        <v>1</v>
      </c>
      <c r="V32" s="253">
        <v>0</v>
      </c>
      <c r="W32" s="245">
        <v>1</v>
      </c>
      <c r="X32" s="243">
        <v>1</v>
      </c>
      <c r="Y32" s="244">
        <v>0</v>
      </c>
      <c r="Z32" s="245">
        <v>1</v>
      </c>
      <c r="AA32" s="241">
        <f t="shared" si="6"/>
        <v>23</v>
      </c>
      <c r="AB32" s="246">
        <f t="shared" si="6"/>
        <v>7</v>
      </c>
      <c r="AC32" s="245">
        <f t="shared" si="7"/>
        <v>30</v>
      </c>
    </row>
    <row r="33" spans="1:29" ht="14.25" customHeight="1" thickBot="1" x14ac:dyDescent="0.25">
      <c r="A33" s="251" t="s">
        <v>267</v>
      </c>
      <c r="B33" s="252">
        <v>1141</v>
      </c>
      <c r="C33" s="243">
        <v>4</v>
      </c>
      <c r="D33" s="244">
        <v>0</v>
      </c>
      <c r="E33" s="245">
        <v>4</v>
      </c>
      <c r="F33" s="253">
        <v>0</v>
      </c>
      <c r="G33" s="253">
        <v>0</v>
      </c>
      <c r="H33" s="256">
        <v>0</v>
      </c>
      <c r="I33" s="243">
        <v>0</v>
      </c>
      <c r="J33" s="244">
        <v>0</v>
      </c>
      <c r="K33" s="245">
        <v>0</v>
      </c>
      <c r="L33" s="241">
        <v>0</v>
      </c>
      <c r="M33" s="251">
        <v>0</v>
      </c>
      <c r="N33" s="256">
        <v>0</v>
      </c>
      <c r="O33" s="243">
        <v>0</v>
      </c>
      <c r="P33" s="244">
        <v>0</v>
      </c>
      <c r="Q33" s="256">
        <v>0</v>
      </c>
      <c r="R33" s="241">
        <v>0</v>
      </c>
      <c r="S33" s="246">
        <v>0</v>
      </c>
      <c r="T33" s="245">
        <v>0</v>
      </c>
      <c r="U33" s="253">
        <v>0</v>
      </c>
      <c r="V33" s="253">
        <v>0</v>
      </c>
      <c r="W33" s="256">
        <v>0</v>
      </c>
      <c r="X33" s="243">
        <v>0</v>
      </c>
      <c r="Y33" s="244">
        <v>0</v>
      </c>
      <c r="Z33" s="245">
        <v>0</v>
      </c>
      <c r="AA33" s="241">
        <f t="shared" si="6"/>
        <v>4</v>
      </c>
      <c r="AB33" s="246">
        <f t="shared" si="6"/>
        <v>0</v>
      </c>
      <c r="AC33" s="245">
        <f t="shared" si="7"/>
        <v>4</v>
      </c>
    </row>
    <row r="34" spans="1:29" ht="13.5" thickBot="1" x14ac:dyDescent="0.25">
      <c r="A34" s="249" t="s">
        <v>35</v>
      </c>
      <c r="B34" s="234"/>
      <c r="C34" s="249">
        <f>SUM(C26:C33)</f>
        <v>488</v>
      </c>
      <c r="D34" s="233">
        <f>SUM(D26:D33)</f>
        <v>319</v>
      </c>
      <c r="E34" s="237">
        <f t="shared" si="3"/>
        <v>807</v>
      </c>
      <c r="F34" s="233">
        <f>SUM(F26:F33)</f>
        <v>60</v>
      </c>
      <c r="G34" s="233">
        <f>SUM(G26:G33)</f>
        <v>22</v>
      </c>
      <c r="H34" s="233">
        <f t="shared" ref="H34:Z34" si="8">SUM(H26:H32)</f>
        <v>82</v>
      </c>
      <c r="I34" s="249">
        <f>SUM(I26:I33)</f>
        <v>5</v>
      </c>
      <c r="J34" s="233">
        <f>SUM(J26:J33)</f>
        <v>4</v>
      </c>
      <c r="K34" s="237">
        <f t="shared" si="8"/>
        <v>9</v>
      </c>
      <c r="L34" s="249">
        <f>SUM(L26:L33)</f>
        <v>53</v>
      </c>
      <c r="M34" s="233">
        <f>SUM(M26:M33)</f>
        <v>43</v>
      </c>
      <c r="N34" s="233">
        <f t="shared" si="8"/>
        <v>96</v>
      </c>
      <c r="O34" s="249">
        <f>SUM(O26:O33)</f>
        <v>18</v>
      </c>
      <c r="P34" s="233">
        <f>SUM(P26:P33)</f>
        <v>16</v>
      </c>
      <c r="Q34" s="233">
        <f t="shared" si="8"/>
        <v>34</v>
      </c>
      <c r="R34" s="249">
        <f>SUM(R26:R33)</f>
        <v>1</v>
      </c>
      <c r="S34" s="233">
        <f>SUM(S26:S33)</f>
        <v>1</v>
      </c>
      <c r="T34" s="237">
        <f>SUM(T26:T33)</f>
        <v>2</v>
      </c>
      <c r="U34" s="233">
        <f>SUM(U26:U33)</f>
        <v>7</v>
      </c>
      <c r="V34" s="233">
        <f>SUM(V26:V33)</f>
        <v>4</v>
      </c>
      <c r="W34" s="233">
        <f t="shared" si="8"/>
        <v>11</v>
      </c>
      <c r="X34" s="249">
        <f>SUM(X26:X33)</f>
        <v>25</v>
      </c>
      <c r="Y34" s="233">
        <f>SUM(Y26:Y33)</f>
        <v>12</v>
      </c>
      <c r="Z34" s="237">
        <f t="shared" si="8"/>
        <v>37</v>
      </c>
      <c r="AA34" s="249">
        <f>SUM(AA26:AA33)</f>
        <v>657</v>
      </c>
      <c r="AB34" s="250">
        <f>SUM(AB26:AB33)</f>
        <v>421</v>
      </c>
      <c r="AC34" s="257">
        <f>SUM(AC26:AC33)</f>
        <v>1078</v>
      </c>
    </row>
    <row r="35" spans="1:29" ht="13.5" thickBot="1" x14ac:dyDescent="0.25">
      <c r="H35" s="245" t="str">
        <f>IF(F35+G35=0," ",F35+G35)</f>
        <v xml:space="preserve"> </v>
      </c>
      <c r="K35" s="245" t="str">
        <f>IF(I35+J35=0," ",I35+J35)</f>
        <v xml:space="preserve"> </v>
      </c>
      <c r="N35" s="274" t="str">
        <f>IF(L35+M35=0," ",L35+M35)</f>
        <v xml:space="preserve"> </v>
      </c>
      <c r="Q35" s="256" t="str">
        <f>IF(O35+P35=0," ",O35+P35)</f>
        <v xml:space="preserve"> </v>
      </c>
      <c r="R35" s="241"/>
      <c r="T35" s="275"/>
      <c r="W35" s="274" t="str">
        <f>IF(U35+V35=0," ",U35+V35)</f>
        <v xml:space="preserve"> </v>
      </c>
      <c r="Z35" s="245" t="str">
        <f>IF(X35+Y35=0," ",X35+Y35)</f>
        <v xml:space="preserve"> </v>
      </c>
      <c r="AA35" s="241"/>
      <c r="AB35" s="267"/>
    </row>
    <row r="36" spans="1:29" s="260" customFormat="1" ht="13.5" thickBot="1" x14ac:dyDescent="0.25">
      <c r="A36" s="233" t="s">
        <v>36</v>
      </c>
      <c r="B36" s="258">
        <v>1225</v>
      </c>
      <c r="C36" s="259">
        <v>27</v>
      </c>
      <c r="D36" s="259">
        <v>45</v>
      </c>
      <c r="E36" s="237">
        <v>72</v>
      </c>
      <c r="F36" s="259">
        <v>4</v>
      </c>
      <c r="G36" s="259">
        <v>2</v>
      </c>
      <c r="H36" s="237">
        <v>6</v>
      </c>
      <c r="I36" s="259">
        <v>1</v>
      </c>
      <c r="J36" s="259">
        <v>0</v>
      </c>
      <c r="K36" s="237">
        <v>1</v>
      </c>
      <c r="L36" s="233">
        <v>6</v>
      </c>
      <c r="M36" s="233">
        <v>1</v>
      </c>
      <c r="N36" s="237">
        <v>7</v>
      </c>
      <c r="O36" s="259">
        <v>1</v>
      </c>
      <c r="P36" s="259">
        <v>4</v>
      </c>
      <c r="Q36" s="237">
        <v>5</v>
      </c>
      <c r="R36" s="233">
        <v>1</v>
      </c>
      <c r="S36" s="233">
        <v>0</v>
      </c>
      <c r="T36" s="237">
        <v>1</v>
      </c>
      <c r="U36" s="259">
        <v>0</v>
      </c>
      <c r="V36" s="259">
        <v>0</v>
      </c>
      <c r="W36" s="237">
        <v>0</v>
      </c>
      <c r="X36" s="259">
        <v>1</v>
      </c>
      <c r="Y36" s="259">
        <v>4</v>
      </c>
      <c r="Z36" s="237">
        <v>5</v>
      </c>
      <c r="AA36" s="233">
        <f>C36+F36+I36+L36+O36+R36+U36+X36</f>
        <v>41</v>
      </c>
      <c r="AB36" s="233">
        <f>D36+G36+J36+M36+P36+S36+V36+Y36</f>
        <v>56</v>
      </c>
      <c r="AC36" s="237">
        <f>SUM(AA36:AB36)</f>
        <v>97</v>
      </c>
    </row>
    <row r="37" spans="1:29" x14ac:dyDescent="0.2">
      <c r="C37" s="243"/>
      <c r="D37" s="244"/>
      <c r="F37" s="253"/>
      <c r="G37" s="253"/>
      <c r="H37" s="245"/>
      <c r="I37" s="244"/>
      <c r="J37" s="244"/>
      <c r="K37" s="256"/>
      <c r="O37" s="243"/>
      <c r="P37" s="244"/>
      <c r="Q37" s="256"/>
      <c r="R37" s="263"/>
      <c r="S37" s="256"/>
      <c r="T37" s="245"/>
      <c r="U37" s="253"/>
      <c r="V37" s="253"/>
      <c r="W37" s="245"/>
      <c r="X37" s="244"/>
      <c r="Y37" s="244"/>
      <c r="AA37" s="241"/>
      <c r="AB37" s="267"/>
      <c r="AC37" s="277"/>
    </row>
    <row r="38" spans="1:29" ht="15" customHeight="1" x14ac:dyDescent="0.2">
      <c r="A38" s="251" t="s">
        <v>37</v>
      </c>
      <c r="B38" s="252">
        <v>1230</v>
      </c>
      <c r="C38" s="243">
        <v>19</v>
      </c>
      <c r="D38" s="244">
        <v>16</v>
      </c>
      <c r="E38" s="245">
        <v>35</v>
      </c>
      <c r="F38" s="243">
        <v>4</v>
      </c>
      <c r="G38" s="244">
        <v>1</v>
      </c>
      <c r="H38" s="245">
        <v>5</v>
      </c>
      <c r="I38" s="253">
        <v>0</v>
      </c>
      <c r="J38" s="253">
        <v>0</v>
      </c>
      <c r="K38" s="245">
        <v>0</v>
      </c>
      <c r="L38" s="241">
        <v>1</v>
      </c>
      <c r="M38" s="246">
        <v>3</v>
      </c>
      <c r="N38" s="245">
        <v>4</v>
      </c>
      <c r="O38" s="243">
        <v>1</v>
      </c>
      <c r="P38" s="253">
        <v>2</v>
      </c>
      <c r="Q38" s="245">
        <v>3</v>
      </c>
      <c r="R38" s="241">
        <v>0</v>
      </c>
      <c r="S38" s="246">
        <v>0</v>
      </c>
      <c r="T38" s="245">
        <v>0</v>
      </c>
      <c r="U38" s="244">
        <v>1</v>
      </c>
      <c r="V38" s="244">
        <v>0</v>
      </c>
      <c r="W38" s="245">
        <v>1</v>
      </c>
      <c r="X38" s="253">
        <v>2</v>
      </c>
      <c r="Y38" s="253">
        <v>1</v>
      </c>
      <c r="Z38" s="245">
        <v>3</v>
      </c>
      <c r="AA38" s="241">
        <f t="shared" ref="AA38:AB44" si="9">C38+F38+I38+L38+O38+R38+U38+X38</f>
        <v>28</v>
      </c>
      <c r="AB38" s="246">
        <f t="shared" si="9"/>
        <v>23</v>
      </c>
      <c r="AC38" s="245">
        <f t="shared" ref="AC38:AC44" si="10">SUM(AA38:AB38)</f>
        <v>51</v>
      </c>
    </row>
    <row r="39" spans="1:29" x14ac:dyDescent="0.2">
      <c r="A39" s="251" t="s">
        <v>38</v>
      </c>
      <c r="B39" s="252" t="s">
        <v>39</v>
      </c>
      <c r="C39" s="243">
        <v>1</v>
      </c>
      <c r="D39" s="244">
        <v>0</v>
      </c>
      <c r="E39" s="245">
        <v>1</v>
      </c>
      <c r="F39" s="253">
        <v>0</v>
      </c>
      <c r="G39" s="253">
        <v>0</v>
      </c>
      <c r="H39" s="245">
        <v>0</v>
      </c>
      <c r="I39" s="243">
        <v>0</v>
      </c>
      <c r="J39" s="244">
        <v>0</v>
      </c>
      <c r="K39" s="245">
        <v>0</v>
      </c>
      <c r="L39" s="241">
        <v>0</v>
      </c>
      <c r="M39" s="251">
        <v>0</v>
      </c>
      <c r="N39" s="245">
        <v>0</v>
      </c>
      <c r="O39" s="243">
        <v>0</v>
      </c>
      <c r="P39" s="244">
        <v>0</v>
      </c>
      <c r="Q39" s="245">
        <v>0</v>
      </c>
      <c r="R39" s="241">
        <v>0</v>
      </c>
      <c r="S39" s="246">
        <v>0</v>
      </c>
      <c r="T39" s="245">
        <v>0</v>
      </c>
      <c r="U39" s="253">
        <v>0</v>
      </c>
      <c r="V39" s="253">
        <v>0</v>
      </c>
      <c r="W39" s="245">
        <v>0</v>
      </c>
      <c r="X39" s="243">
        <v>1</v>
      </c>
      <c r="Y39" s="244">
        <v>0</v>
      </c>
      <c r="Z39" s="245">
        <v>1</v>
      </c>
      <c r="AA39" s="241">
        <f t="shared" si="9"/>
        <v>2</v>
      </c>
      <c r="AB39" s="246">
        <f t="shared" si="9"/>
        <v>0</v>
      </c>
      <c r="AC39" s="245">
        <f t="shared" si="10"/>
        <v>2</v>
      </c>
    </row>
    <row r="40" spans="1:29" x14ac:dyDescent="0.2">
      <c r="A40" s="251" t="s">
        <v>242</v>
      </c>
      <c r="B40" s="252">
        <v>1245</v>
      </c>
      <c r="C40" s="243"/>
      <c r="D40" s="244"/>
      <c r="F40" s="253"/>
      <c r="G40" s="253"/>
      <c r="H40" s="245"/>
      <c r="I40" s="243"/>
      <c r="J40" s="244"/>
      <c r="N40" s="245"/>
      <c r="O40" s="243"/>
      <c r="P40" s="244"/>
      <c r="R40" s="241"/>
      <c r="T40" s="245"/>
      <c r="U40" s="253"/>
      <c r="V40" s="253"/>
      <c r="W40" s="245"/>
      <c r="X40" s="243"/>
      <c r="Y40" s="244"/>
      <c r="AA40" s="241">
        <f t="shared" si="9"/>
        <v>0</v>
      </c>
      <c r="AB40" s="246">
        <f t="shared" si="9"/>
        <v>0</v>
      </c>
      <c r="AC40" s="245">
        <f t="shared" si="10"/>
        <v>0</v>
      </c>
    </row>
    <row r="41" spans="1:29" x14ac:dyDescent="0.2">
      <c r="A41" s="251" t="s">
        <v>243</v>
      </c>
      <c r="B41" s="252">
        <v>1251</v>
      </c>
      <c r="C41" s="243"/>
      <c r="D41" s="244"/>
      <c r="F41" s="253"/>
      <c r="G41" s="253"/>
      <c r="H41" s="245"/>
      <c r="I41" s="243"/>
      <c r="J41" s="244"/>
      <c r="N41" s="245"/>
      <c r="O41" s="243"/>
      <c r="P41" s="244"/>
      <c r="R41" s="241"/>
      <c r="T41" s="245"/>
      <c r="U41" s="253"/>
      <c r="V41" s="253"/>
      <c r="W41" s="245"/>
      <c r="X41" s="243"/>
      <c r="Y41" s="244"/>
      <c r="AA41" s="241">
        <f t="shared" si="9"/>
        <v>0</v>
      </c>
      <c r="AB41" s="246">
        <f t="shared" si="9"/>
        <v>0</v>
      </c>
      <c r="AC41" s="245">
        <f t="shared" si="10"/>
        <v>0</v>
      </c>
    </row>
    <row r="42" spans="1:29" x14ac:dyDescent="0.2">
      <c r="A42" s="251" t="s">
        <v>221</v>
      </c>
      <c r="B42" s="252">
        <v>1252</v>
      </c>
      <c r="C42" s="243">
        <v>54</v>
      </c>
      <c r="D42" s="244">
        <v>47</v>
      </c>
      <c r="E42" s="245">
        <v>101</v>
      </c>
      <c r="F42" s="253">
        <v>1</v>
      </c>
      <c r="G42" s="253">
        <v>0</v>
      </c>
      <c r="H42" s="245">
        <v>1</v>
      </c>
      <c r="I42" s="243">
        <v>1</v>
      </c>
      <c r="J42" s="244">
        <v>0</v>
      </c>
      <c r="K42" s="245">
        <v>1</v>
      </c>
      <c r="L42" s="241">
        <v>0</v>
      </c>
      <c r="M42" s="251">
        <v>2</v>
      </c>
      <c r="N42" s="245">
        <v>2</v>
      </c>
      <c r="O42" s="243">
        <v>2</v>
      </c>
      <c r="P42" s="244">
        <v>1</v>
      </c>
      <c r="Q42" s="245">
        <v>3</v>
      </c>
      <c r="R42" s="241">
        <v>0</v>
      </c>
      <c r="S42" s="246">
        <v>0</v>
      </c>
      <c r="T42" s="245">
        <v>0</v>
      </c>
      <c r="U42" s="253">
        <v>1</v>
      </c>
      <c r="V42" s="253">
        <v>0</v>
      </c>
      <c r="W42" s="245">
        <v>1</v>
      </c>
      <c r="X42" s="243">
        <v>0</v>
      </c>
      <c r="Y42" s="244">
        <v>0</v>
      </c>
      <c r="Z42" s="245">
        <v>0</v>
      </c>
      <c r="AA42" s="241">
        <f t="shared" si="9"/>
        <v>59</v>
      </c>
      <c r="AB42" s="246">
        <f t="shared" si="9"/>
        <v>50</v>
      </c>
      <c r="AC42" s="245">
        <f t="shared" si="10"/>
        <v>109</v>
      </c>
    </row>
    <row r="43" spans="1:29" x14ac:dyDescent="0.2">
      <c r="A43" s="251" t="s">
        <v>222</v>
      </c>
      <c r="B43" s="252">
        <v>1257</v>
      </c>
      <c r="C43" s="243">
        <v>14</v>
      </c>
      <c r="D43" s="244">
        <v>3</v>
      </c>
      <c r="E43" s="245">
        <v>17</v>
      </c>
      <c r="F43" s="253">
        <v>0</v>
      </c>
      <c r="G43" s="253">
        <v>0</v>
      </c>
      <c r="H43" s="245">
        <v>0</v>
      </c>
      <c r="I43" s="243">
        <v>0</v>
      </c>
      <c r="J43" s="244">
        <v>0</v>
      </c>
      <c r="K43" s="245">
        <v>0</v>
      </c>
      <c r="L43" s="241">
        <v>2</v>
      </c>
      <c r="M43" s="251">
        <v>0</v>
      </c>
      <c r="N43" s="245">
        <v>2</v>
      </c>
      <c r="O43" s="243">
        <v>0</v>
      </c>
      <c r="P43" s="244">
        <v>0</v>
      </c>
      <c r="Q43" s="245">
        <v>0</v>
      </c>
      <c r="R43" s="241">
        <v>0</v>
      </c>
      <c r="S43" s="246">
        <v>0</v>
      </c>
      <c r="T43" s="245">
        <v>0</v>
      </c>
      <c r="U43" s="253">
        <v>0</v>
      </c>
      <c r="V43" s="253">
        <v>0</v>
      </c>
      <c r="W43" s="245">
        <v>0</v>
      </c>
      <c r="X43" s="243">
        <v>0</v>
      </c>
      <c r="Y43" s="244">
        <v>0</v>
      </c>
      <c r="Z43" s="245">
        <v>0</v>
      </c>
      <c r="AA43" s="241">
        <f t="shared" si="9"/>
        <v>16</v>
      </c>
      <c r="AB43" s="246">
        <f t="shared" si="9"/>
        <v>3</v>
      </c>
      <c r="AC43" s="245">
        <f t="shared" si="10"/>
        <v>19</v>
      </c>
    </row>
    <row r="44" spans="1:29" ht="13.5" thickBot="1" x14ac:dyDescent="0.25">
      <c r="A44" s="251" t="s">
        <v>40</v>
      </c>
      <c r="B44" s="252" t="s">
        <v>41</v>
      </c>
      <c r="C44" s="243">
        <v>0</v>
      </c>
      <c r="D44" s="244">
        <v>2</v>
      </c>
      <c r="E44" s="245">
        <v>2</v>
      </c>
      <c r="F44" s="253">
        <v>0</v>
      </c>
      <c r="G44" s="253">
        <v>0</v>
      </c>
      <c r="H44" s="245">
        <v>0</v>
      </c>
      <c r="I44" s="243">
        <v>1</v>
      </c>
      <c r="J44" s="244">
        <v>0</v>
      </c>
      <c r="K44" s="245">
        <v>1</v>
      </c>
      <c r="L44" s="241">
        <v>0</v>
      </c>
      <c r="M44" s="251">
        <v>0</v>
      </c>
      <c r="N44" s="245">
        <v>0</v>
      </c>
      <c r="O44" s="243">
        <v>0</v>
      </c>
      <c r="P44" s="244">
        <v>0</v>
      </c>
      <c r="Q44" s="245">
        <v>0</v>
      </c>
      <c r="R44" s="261">
        <v>0</v>
      </c>
      <c r="S44" s="262">
        <v>0</v>
      </c>
      <c r="T44" s="245">
        <v>0</v>
      </c>
      <c r="U44" s="253">
        <v>0</v>
      </c>
      <c r="V44" s="253">
        <v>0</v>
      </c>
      <c r="W44" s="245">
        <v>0</v>
      </c>
      <c r="X44" s="243">
        <v>0</v>
      </c>
      <c r="Y44" s="244">
        <v>0</v>
      </c>
      <c r="Z44" s="245">
        <v>0</v>
      </c>
      <c r="AA44" s="241">
        <f t="shared" si="9"/>
        <v>1</v>
      </c>
      <c r="AB44" s="246">
        <f t="shared" si="9"/>
        <v>2</v>
      </c>
      <c r="AC44" s="245">
        <f t="shared" si="10"/>
        <v>3</v>
      </c>
    </row>
    <row r="45" spans="1:29" ht="13.5" thickBot="1" x14ac:dyDescent="0.25">
      <c r="A45" s="249" t="s">
        <v>42</v>
      </c>
      <c r="B45" s="234"/>
      <c r="C45" s="249">
        <f t="shared" ref="C45:Z45" si="11">SUM(C38:C44)</f>
        <v>88</v>
      </c>
      <c r="D45" s="233">
        <f t="shared" si="11"/>
        <v>68</v>
      </c>
      <c r="E45" s="237">
        <f t="shared" si="3"/>
        <v>156</v>
      </c>
      <c r="F45" s="249">
        <f t="shared" si="11"/>
        <v>5</v>
      </c>
      <c r="G45" s="233">
        <f t="shared" si="11"/>
        <v>1</v>
      </c>
      <c r="H45" s="237">
        <f t="shared" si="11"/>
        <v>6</v>
      </c>
      <c r="I45" s="249">
        <f t="shared" si="11"/>
        <v>2</v>
      </c>
      <c r="J45" s="233">
        <f t="shared" si="11"/>
        <v>0</v>
      </c>
      <c r="K45" s="237">
        <f t="shared" si="11"/>
        <v>2</v>
      </c>
      <c r="L45" s="249">
        <f t="shared" si="11"/>
        <v>3</v>
      </c>
      <c r="M45" s="233">
        <f t="shared" si="11"/>
        <v>5</v>
      </c>
      <c r="N45" s="237">
        <f t="shared" si="11"/>
        <v>8</v>
      </c>
      <c r="O45" s="249">
        <f t="shared" si="11"/>
        <v>3</v>
      </c>
      <c r="P45" s="233">
        <f t="shared" si="11"/>
        <v>3</v>
      </c>
      <c r="Q45" s="233">
        <f t="shared" si="11"/>
        <v>6</v>
      </c>
      <c r="R45" s="249">
        <f t="shared" si="11"/>
        <v>0</v>
      </c>
      <c r="S45" s="233">
        <f t="shared" si="11"/>
        <v>0</v>
      </c>
      <c r="T45" s="233">
        <f t="shared" si="11"/>
        <v>0</v>
      </c>
      <c r="U45" s="249">
        <f t="shared" si="11"/>
        <v>2</v>
      </c>
      <c r="V45" s="233">
        <f t="shared" si="11"/>
        <v>0</v>
      </c>
      <c r="W45" s="237">
        <f t="shared" si="11"/>
        <v>2</v>
      </c>
      <c r="X45" s="249">
        <f t="shared" si="11"/>
        <v>3</v>
      </c>
      <c r="Y45" s="233">
        <f t="shared" si="11"/>
        <v>1</v>
      </c>
      <c r="Z45" s="237">
        <f t="shared" si="11"/>
        <v>4</v>
      </c>
      <c r="AA45" s="249">
        <f>SUM(AA38:AA44)</f>
        <v>106</v>
      </c>
      <c r="AB45" s="233">
        <f>SUM(AB38:AB44)</f>
        <v>78</v>
      </c>
      <c r="AC45" s="257">
        <f>SUM(AC38:AC44)</f>
        <v>184</v>
      </c>
    </row>
    <row r="46" spans="1:29" x14ac:dyDescent="0.2">
      <c r="H46" s="245"/>
      <c r="K46" s="245" t="str">
        <f>IF(I46+J46=0," ",I46+J46)</f>
        <v xml:space="preserve"> </v>
      </c>
      <c r="N46" s="274" t="str">
        <f>IF(L46+M46=0," ",L46+M46)</f>
        <v xml:space="preserve"> </v>
      </c>
      <c r="Q46" s="256" t="str">
        <f>IF(O46+P46=0," ",O46+P46)</f>
        <v xml:space="preserve"> </v>
      </c>
      <c r="R46" s="241"/>
      <c r="T46" s="275"/>
      <c r="W46" s="274" t="str">
        <f>IF(U46+V46=0," ",U46+V46)</f>
        <v xml:space="preserve"> </v>
      </c>
      <c r="Z46" s="245" t="str">
        <f>IF(X46+Y46=0," ",X46+Y46)</f>
        <v xml:space="preserve"> </v>
      </c>
      <c r="AA46" s="241"/>
      <c r="AB46" s="267"/>
    </row>
    <row r="47" spans="1:29" x14ac:dyDescent="0.2">
      <c r="A47" s="251" t="s">
        <v>43</v>
      </c>
      <c r="B47" s="252">
        <v>2705</v>
      </c>
      <c r="C47" s="243">
        <v>245</v>
      </c>
      <c r="D47" s="244">
        <v>126</v>
      </c>
      <c r="E47" s="245">
        <v>371</v>
      </c>
      <c r="F47" s="253">
        <v>42</v>
      </c>
      <c r="G47" s="253">
        <v>29</v>
      </c>
      <c r="H47" s="245">
        <v>71</v>
      </c>
      <c r="I47" s="243">
        <v>2</v>
      </c>
      <c r="J47" s="244">
        <v>1</v>
      </c>
      <c r="K47" s="245">
        <v>3</v>
      </c>
      <c r="L47" s="241">
        <v>6</v>
      </c>
      <c r="M47" s="251">
        <v>0</v>
      </c>
      <c r="N47" s="245">
        <v>6</v>
      </c>
      <c r="O47" s="243">
        <v>11</v>
      </c>
      <c r="P47" s="244">
        <v>7</v>
      </c>
      <c r="Q47" s="245">
        <v>18</v>
      </c>
      <c r="R47" s="263">
        <v>0</v>
      </c>
      <c r="S47" s="256">
        <v>0</v>
      </c>
      <c r="T47" s="245">
        <v>0</v>
      </c>
      <c r="U47" s="253">
        <v>1</v>
      </c>
      <c r="V47" s="253">
        <v>0</v>
      </c>
      <c r="W47" s="245">
        <v>1</v>
      </c>
      <c r="X47" s="243">
        <v>18</v>
      </c>
      <c r="Y47" s="244">
        <v>9</v>
      </c>
      <c r="Z47" s="245">
        <v>27</v>
      </c>
      <c r="AA47" s="241">
        <f t="shared" ref="AA47:AB50" si="12">C47+F47+I47+L47+O47+R47+U47+X47</f>
        <v>325</v>
      </c>
      <c r="AB47" s="246">
        <f t="shared" si="12"/>
        <v>172</v>
      </c>
      <c r="AC47" s="245">
        <f t="shared" ref="AC47:AC50" si="13">SUM(AA47:AB47)</f>
        <v>497</v>
      </c>
    </row>
    <row r="48" spans="1:29" x14ac:dyDescent="0.2">
      <c r="A48" s="251" t="s">
        <v>270</v>
      </c>
      <c r="B48" s="252">
        <v>2715</v>
      </c>
      <c r="C48" s="243"/>
      <c r="D48" s="244"/>
      <c r="F48" s="253"/>
      <c r="G48" s="253"/>
      <c r="H48" s="245"/>
      <c r="I48" s="243"/>
      <c r="J48" s="244"/>
      <c r="N48" s="245"/>
      <c r="O48" s="243"/>
      <c r="P48" s="244"/>
      <c r="R48" s="263"/>
      <c r="S48" s="256"/>
      <c r="T48" s="245"/>
      <c r="U48" s="253"/>
      <c r="V48" s="253"/>
      <c r="W48" s="245"/>
      <c r="X48" s="243"/>
      <c r="Y48" s="244"/>
      <c r="AA48" s="241">
        <f t="shared" si="12"/>
        <v>0</v>
      </c>
      <c r="AB48" s="246">
        <f t="shared" si="12"/>
        <v>0</v>
      </c>
      <c r="AC48" s="245">
        <f t="shared" si="13"/>
        <v>0</v>
      </c>
    </row>
    <row r="49" spans="1:29" x14ac:dyDescent="0.2">
      <c r="A49" s="251" t="s">
        <v>44</v>
      </c>
      <c r="B49" s="252">
        <v>2725</v>
      </c>
      <c r="C49" s="243"/>
      <c r="D49" s="244"/>
      <c r="F49" s="253"/>
      <c r="G49" s="253"/>
      <c r="H49" s="245"/>
      <c r="I49" s="243"/>
      <c r="J49" s="244"/>
      <c r="N49" s="245"/>
      <c r="O49" s="243"/>
      <c r="P49" s="244"/>
      <c r="R49" s="241"/>
      <c r="T49" s="245"/>
      <c r="U49" s="253"/>
      <c r="V49" s="253"/>
      <c r="W49" s="245"/>
      <c r="X49" s="243"/>
      <c r="Y49" s="244"/>
      <c r="AA49" s="241">
        <f t="shared" si="12"/>
        <v>0</v>
      </c>
      <c r="AB49" s="246">
        <f t="shared" si="12"/>
        <v>0</v>
      </c>
      <c r="AC49" s="245">
        <f t="shared" si="13"/>
        <v>0</v>
      </c>
    </row>
    <row r="50" spans="1:29" ht="13.5" thickBot="1" x14ac:dyDescent="0.25">
      <c r="A50" s="251" t="s">
        <v>45</v>
      </c>
      <c r="B50" s="252">
        <v>2735</v>
      </c>
      <c r="C50" s="243">
        <v>68</v>
      </c>
      <c r="D50" s="244">
        <v>38</v>
      </c>
      <c r="E50" s="245">
        <v>106</v>
      </c>
      <c r="F50" s="253">
        <v>13</v>
      </c>
      <c r="G50" s="253">
        <v>6</v>
      </c>
      <c r="H50" s="245">
        <v>19</v>
      </c>
      <c r="I50" s="243">
        <v>3</v>
      </c>
      <c r="J50" s="244">
        <v>1</v>
      </c>
      <c r="K50" s="245">
        <v>4</v>
      </c>
      <c r="L50" s="241">
        <v>1</v>
      </c>
      <c r="M50" s="251">
        <v>3</v>
      </c>
      <c r="N50" s="245">
        <v>4</v>
      </c>
      <c r="O50" s="243">
        <v>3</v>
      </c>
      <c r="P50" s="244">
        <v>2</v>
      </c>
      <c r="Q50" s="245">
        <v>5</v>
      </c>
      <c r="R50" s="241">
        <v>0</v>
      </c>
      <c r="S50" s="246">
        <v>0</v>
      </c>
      <c r="T50" s="245">
        <v>0</v>
      </c>
      <c r="U50" s="253">
        <v>0</v>
      </c>
      <c r="V50" s="253">
        <v>0</v>
      </c>
      <c r="W50" s="245">
        <v>0</v>
      </c>
      <c r="X50" s="243">
        <v>2</v>
      </c>
      <c r="Y50" s="244">
        <v>2</v>
      </c>
      <c r="Z50" s="245">
        <v>4</v>
      </c>
      <c r="AA50" s="241">
        <f t="shared" si="12"/>
        <v>90</v>
      </c>
      <c r="AB50" s="246">
        <f t="shared" si="12"/>
        <v>52</v>
      </c>
      <c r="AC50" s="245">
        <f t="shared" si="13"/>
        <v>142</v>
      </c>
    </row>
    <row r="51" spans="1:29" ht="13.5" thickBot="1" x14ac:dyDescent="0.25">
      <c r="A51" s="249" t="s">
        <v>46</v>
      </c>
      <c r="B51" s="234"/>
      <c r="C51" s="249">
        <f t="shared" ref="C51:AC51" si="14">SUM(C47:C50)</f>
        <v>313</v>
      </c>
      <c r="D51" s="233">
        <f t="shared" si="14"/>
        <v>164</v>
      </c>
      <c r="E51" s="237">
        <f t="shared" si="3"/>
        <v>477</v>
      </c>
      <c r="F51" s="233">
        <f t="shared" si="14"/>
        <v>55</v>
      </c>
      <c r="G51" s="233">
        <f t="shared" si="14"/>
        <v>35</v>
      </c>
      <c r="H51" s="233">
        <f t="shared" si="14"/>
        <v>90</v>
      </c>
      <c r="I51" s="249">
        <f t="shared" si="14"/>
        <v>5</v>
      </c>
      <c r="J51" s="233">
        <f t="shared" si="14"/>
        <v>2</v>
      </c>
      <c r="K51" s="237">
        <f t="shared" si="14"/>
        <v>7</v>
      </c>
      <c r="L51" s="249">
        <f t="shared" si="14"/>
        <v>7</v>
      </c>
      <c r="M51" s="233">
        <f t="shared" si="14"/>
        <v>3</v>
      </c>
      <c r="N51" s="233">
        <f t="shared" si="14"/>
        <v>10</v>
      </c>
      <c r="O51" s="249">
        <f t="shared" si="14"/>
        <v>14</v>
      </c>
      <c r="P51" s="233">
        <f t="shared" si="14"/>
        <v>9</v>
      </c>
      <c r="Q51" s="233">
        <f t="shared" si="14"/>
        <v>23</v>
      </c>
      <c r="R51" s="249">
        <f t="shared" si="14"/>
        <v>0</v>
      </c>
      <c r="S51" s="233">
        <f t="shared" si="14"/>
        <v>0</v>
      </c>
      <c r="T51" s="233">
        <f t="shared" si="14"/>
        <v>0</v>
      </c>
      <c r="U51" s="249">
        <f t="shared" si="14"/>
        <v>1</v>
      </c>
      <c r="V51" s="233">
        <f t="shared" si="14"/>
        <v>0</v>
      </c>
      <c r="W51" s="233">
        <f t="shared" si="14"/>
        <v>1</v>
      </c>
      <c r="X51" s="249">
        <f t="shared" si="14"/>
        <v>20</v>
      </c>
      <c r="Y51" s="233">
        <f t="shared" si="14"/>
        <v>11</v>
      </c>
      <c r="Z51" s="237">
        <f t="shared" si="14"/>
        <v>31</v>
      </c>
      <c r="AA51" s="249">
        <f>SUM(AA47:AA50)</f>
        <v>415</v>
      </c>
      <c r="AB51" s="250">
        <f>SUM(AB47:AB50)</f>
        <v>224</v>
      </c>
      <c r="AC51" s="257">
        <f t="shared" si="14"/>
        <v>639</v>
      </c>
    </row>
    <row r="52" spans="1:29" x14ac:dyDescent="0.2">
      <c r="E52" s="245">
        <f>SUM(C52:D52)</f>
        <v>0</v>
      </c>
      <c r="H52" s="245"/>
      <c r="Q52" s="256"/>
      <c r="R52" s="241"/>
      <c r="T52" s="275"/>
      <c r="AA52" s="241"/>
      <c r="AB52" s="267"/>
    </row>
    <row r="53" spans="1:29" ht="13.5" customHeight="1" x14ac:dyDescent="0.2">
      <c r="A53" s="251" t="s">
        <v>47</v>
      </c>
      <c r="B53" s="252">
        <v>1405</v>
      </c>
      <c r="C53" s="243">
        <v>82</v>
      </c>
      <c r="D53" s="244">
        <v>34</v>
      </c>
      <c r="E53" s="245">
        <v>116</v>
      </c>
      <c r="F53" s="253">
        <v>8</v>
      </c>
      <c r="G53" s="253">
        <v>2</v>
      </c>
      <c r="H53" s="245">
        <v>10</v>
      </c>
      <c r="I53" s="243">
        <v>4</v>
      </c>
      <c r="J53" s="244">
        <v>1</v>
      </c>
      <c r="K53" s="245">
        <v>5</v>
      </c>
      <c r="L53" s="241">
        <v>5</v>
      </c>
      <c r="M53" s="251">
        <v>1</v>
      </c>
      <c r="N53" s="245">
        <v>6</v>
      </c>
      <c r="O53" s="243">
        <v>5</v>
      </c>
      <c r="P53" s="244">
        <v>0</v>
      </c>
      <c r="Q53" s="245">
        <v>5</v>
      </c>
      <c r="R53" s="241">
        <v>0</v>
      </c>
      <c r="S53" s="246">
        <v>0</v>
      </c>
      <c r="T53" s="245">
        <v>0</v>
      </c>
      <c r="U53" s="253">
        <v>1</v>
      </c>
      <c r="V53" s="253">
        <v>1</v>
      </c>
      <c r="W53" s="245">
        <v>2</v>
      </c>
      <c r="X53" s="243">
        <v>4</v>
      </c>
      <c r="Y53" s="244">
        <v>1</v>
      </c>
      <c r="Z53" s="245">
        <v>5</v>
      </c>
      <c r="AA53" s="241">
        <f t="shared" ref="AA53:AB58" si="15">C53+F53+I53+L53+O53+R53+U53+X53</f>
        <v>109</v>
      </c>
      <c r="AB53" s="246">
        <f t="shared" si="15"/>
        <v>40</v>
      </c>
      <c r="AC53" s="245">
        <f t="shared" ref="AC53:AC58" si="16">SUM(AA53:AB53)</f>
        <v>149</v>
      </c>
    </row>
    <row r="54" spans="1:29" ht="13.5" customHeight="1" x14ac:dyDescent="0.2">
      <c r="A54" s="251" t="s">
        <v>244</v>
      </c>
      <c r="B54" s="252">
        <v>1410</v>
      </c>
      <c r="C54" s="243">
        <v>1</v>
      </c>
      <c r="D54" s="244">
        <v>0</v>
      </c>
      <c r="E54" s="245">
        <v>1</v>
      </c>
      <c r="F54" s="253">
        <v>1</v>
      </c>
      <c r="G54" s="253">
        <v>0</v>
      </c>
      <c r="H54" s="245">
        <v>1</v>
      </c>
      <c r="I54" s="243">
        <v>0</v>
      </c>
      <c r="J54" s="244">
        <v>0</v>
      </c>
      <c r="K54" s="245">
        <v>0</v>
      </c>
      <c r="L54" s="241">
        <v>0</v>
      </c>
      <c r="M54" s="251">
        <v>0</v>
      </c>
      <c r="N54" s="245">
        <v>0</v>
      </c>
      <c r="O54" s="243">
        <v>0</v>
      </c>
      <c r="P54" s="244">
        <v>0</v>
      </c>
      <c r="Q54" s="245">
        <v>0</v>
      </c>
      <c r="R54" s="241">
        <v>0</v>
      </c>
      <c r="S54" s="246">
        <v>0</v>
      </c>
      <c r="T54" s="245">
        <v>0</v>
      </c>
      <c r="U54" s="253">
        <v>0</v>
      </c>
      <c r="V54" s="253">
        <v>0</v>
      </c>
      <c r="W54" s="245">
        <v>0</v>
      </c>
      <c r="X54" s="243">
        <v>0</v>
      </c>
      <c r="Y54" s="244">
        <v>0</v>
      </c>
      <c r="Z54" s="245">
        <v>0</v>
      </c>
      <c r="AA54" s="241">
        <f t="shared" si="15"/>
        <v>2</v>
      </c>
      <c r="AB54" s="246">
        <f t="shared" si="15"/>
        <v>0</v>
      </c>
      <c r="AC54" s="245">
        <f t="shared" si="16"/>
        <v>2</v>
      </c>
    </row>
    <row r="55" spans="1:29" ht="13.5" customHeight="1" x14ac:dyDescent="0.2">
      <c r="A55" s="251" t="s">
        <v>245</v>
      </c>
      <c r="B55" s="252">
        <v>1420</v>
      </c>
      <c r="C55" s="243">
        <v>38</v>
      </c>
      <c r="D55" s="244">
        <v>25</v>
      </c>
      <c r="E55" s="245">
        <v>63</v>
      </c>
      <c r="F55" s="253">
        <v>4</v>
      </c>
      <c r="G55" s="253">
        <v>5</v>
      </c>
      <c r="H55" s="245">
        <v>9</v>
      </c>
      <c r="I55" s="243">
        <v>0</v>
      </c>
      <c r="J55" s="244">
        <v>1</v>
      </c>
      <c r="K55" s="245">
        <v>1</v>
      </c>
      <c r="L55" s="241">
        <v>5</v>
      </c>
      <c r="M55" s="251">
        <v>1</v>
      </c>
      <c r="N55" s="245">
        <v>6</v>
      </c>
      <c r="O55" s="243">
        <v>2</v>
      </c>
      <c r="P55" s="244">
        <v>3</v>
      </c>
      <c r="Q55" s="245">
        <v>5</v>
      </c>
      <c r="R55" s="241">
        <v>0</v>
      </c>
      <c r="S55" s="246">
        <v>0</v>
      </c>
      <c r="T55" s="245">
        <v>0</v>
      </c>
      <c r="U55" s="253">
        <v>1</v>
      </c>
      <c r="V55" s="253">
        <v>0</v>
      </c>
      <c r="W55" s="245">
        <v>1</v>
      </c>
      <c r="X55" s="243">
        <v>9</v>
      </c>
      <c r="Y55" s="244">
        <v>3</v>
      </c>
      <c r="Z55" s="245">
        <v>12</v>
      </c>
      <c r="AA55" s="241">
        <f t="shared" si="15"/>
        <v>59</v>
      </c>
      <c r="AB55" s="246">
        <f t="shared" si="15"/>
        <v>38</v>
      </c>
      <c r="AC55" s="245">
        <f t="shared" si="16"/>
        <v>97</v>
      </c>
    </row>
    <row r="56" spans="1:29" ht="12.75" customHeight="1" x14ac:dyDescent="0.2">
      <c r="A56" s="251" t="s">
        <v>48</v>
      </c>
      <c r="B56" s="252">
        <v>1430</v>
      </c>
      <c r="C56" s="243">
        <v>62</v>
      </c>
      <c r="D56" s="244">
        <v>20</v>
      </c>
      <c r="E56" s="245">
        <v>82</v>
      </c>
      <c r="F56" s="253">
        <v>4</v>
      </c>
      <c r="G56" s="253">
        <v>0</v>
      </c>
      <c r="H56" s="245">
        <v>4</v>
      </c>
      <c r="I56" s="243">
        <v>0</v>
      </c>
      <c r="J56" s="244">
        <v>0</v>
      </c>
      <c r="K56" s="245">
        <v>0</v>
      </c>
      <c r="L56" s="241">
        <v>2</v>
      </c>
      <c r="M56" s="251">
        <v>0</v>
      </c>
      <c r="N56" s="245">
        <v>2</v>
      </c>
      <c r="O56" s="243">
        <v>0</v>
      </c>
      <c r="P56" s="244">
        <v>0</v>
      </c>
      <c r="Q56" s="245">
        <v>0</v>
      </c>
      <c r="R56" s="241">
        <v>0</v>
      </c>
      <c r="S56" s="246">
        <v>0</v>
      </c>
      <c r="T56" s="245">
        <v>0</v>
      </c>
      <c r="U56" s="253">
        <v>0</v>
      </c>
      <c r="V56" s="253">
        <v>0</v>
      </c>
      <c r="W56" s="245">
        <v>0</v>
      </c>
      <c r="X56" s="243">
        <v>1</v>
      </c>
      <c r="Y56" s="244">
        <v>0</v>
      </c>
      <c r="Z56" s="245">
        <v>1</v>
      </c>
      <c r="AA56" s="241">
        <f t="shared" si="15"/>
        <v>69</v>
      </c>
      <c r="AB56" s="246">
        <f t="shared" si="15"/>
        <v>20</v>
      </c>
      <c r="AC56" s="245">
        <f t="shared" si="16"/>
        <v>89</v>
      </c>
    </row>
    <row r="57" spans="1:29" ht="14.25" customHeight="1" x14ac:dyDescent="0.2">
      <c r="A57" s="251" t="s">
        <v>49</v>
      </c>
      <c r="B57" s="252">
        <v>1431</v>
      </c>
      <c r="C57" s="243">
        <v>9</v>
      </c>
      <c r="D57" s="244">
        <v>5</v>
      </c>
      <c r="E57" s="245">
        <v>14</v>
      </c>
      <c r="F57" s="253">
        <v>1</v>
      </c>
      <c r="G57" s="253">
        <v>0</v>
      </c>
      <c r="H57" s="245">
        <v>1</v>
      </c>
      <c r="I57" s="243">
        <v>0</v>
      </c>
      <c r="J57" s="244">
        <v>0</v>
      </c>
      <c r="K57" s="245">
        <v>0</v>
      </c>
      <c r="L57" s="241">
        <v>0</v>
      </c>
      <c r="M57" s="251">
        <v>0</v>
      </c>
      <c r="N57" s="245">
        <v>0</v>
      </c>
      <c r="O57" s="243">
        <v>0</v>
      </c>
      <c r="P57" s="244">
        <v>1</v>
      </c>
      <c r="Q57" s="245">
        <v>1</v>
      </c>
      <c r="R57" s="241">
        <v>0</v>
      </c>
      <c r="S57" s="246">
        <v>0</v>
      </c>
      <c r="T57" s="245">
        <v>0</v>
      </c>
      <c r="U57" s="253">
        <v>0</v>
      </c>
      <c r="V57" s="253">
        <v>0</v>
      </c>
      <c r="W57" s="245">
        <v>0</v>
      </c>
      <c r="X57" s="243">
        <v>1</v>
      </c>
      <c r="Y57" s="244">
        <v>0</v>
      </c>
      <c r="Z57" s="245">
        <v>1</v>
      </c>
      <c r="AA57" s="241">
        <f t="shared" si="15"/>
        <v>11</v>
      </c>
      <c r="AB57" s="246">
        <f t="shared" si="15"/>
        <v>6</v>
      </c>
      <c r="AC57" s="245">
        <f t="shared" si="16"/>
        <v>17</v>
      </c>
    </row>
    <row r="58" spans="1:29" ht="14.25" customHeight="1" thickBot="1" x14ac:dyDescent="0.25">
      <c r="A58" s="251" t="s">
        <v>50</v>
      </c>
      <c r="B58" s="252">
        <v>1450</v>
      </c>
      <c r="C58" s="243">
        <v>21</v>
      </c>
      <c r="D58" s="244">
        <v>26</v>
      </c>
      <c r="E58" s="245">
        <v>47</v>
      </c>
      <c r="F58" s="253">
        <v>4</v>
      </c>
      <c r="G58" s="253">
        <v>7</v>
      </c>
      <c r="H58" s="245">
        <v>11</v>
      </c>
      <c r="I58" s="243">
        <v>1</v>
      </c>
      <c r="J58" s="244">
        <v>1</v>
      </c>
      <c r="K58" s="245">
        <v>2</v>
      </c>
      <c r="L58" s="241">
        <v>4</v>
      </c>
      <c r="M58" s="251">
        <v>2</v>
      </c>
      <c r="N58" s="245">
        <v>6</v>
      </c>
      <c r="O58" s="243">
        <v>2</v>
      </c>
      <c r="P58" s="244">
        <v>4</v>
      </c>
      <c r="Q58" s="245">
        <v>6</v>
      </c>
      <c r="R58" s="241">
        <v>0</v>
      </c>
      <c r="S58" s="246">
        <v>0</v>
      </c>
      <c r="T58" s="245">
        <v>0</v>
      </c>
      <c r="U58" s="253">
        <v>0</v>
      </c>
      <c r="V58" s="253">
        <v>0</v>
      </c>
      <c r="W58" s="245">
        <v>0</v>
      </c>
      <c r="X58" s="243">
        <v>2</v>
      </c>
      <c r="Y58" s="244">
        <v>1</v>
      </c>
      <c r="Z58" s="245">
        <v>3</v>
      </c>
      <c r="AA58" s="241">
        <f t="shared" si="15"/>
        <v>34</v>
      </c>
      <c r="AB58" s="246">
        <f t="shared" si="15"/>
        <v>41</v>
      </c>
      <c r="AC58" s="245">
        <f t="shared" si="16"/>
        <v>75</v>
      </c>
    </row>
    <row r="59" spans="1:29" ht="13.5" thickBot="1" x14ac:dyDescent="0.25">
      <c r="A59" s="249" t="s">
        <v>51</v>
      </c>
      <c r="B59" s="234"/>
      <c r="C59" s="249">
        <f t="shared" ref="C59:Z59" si="17">SUM(C53:C58)</f>
        <v>213</v>
      </c>
      <c r="D59" s="233">
        <f t="shared" si="17"/>
        <v>110</v>
      </c>
      <c r="E59" s="237">
        <f t="shared" si="3"/>
        <v>323</v>
      </c>
      <c r="F59" s="249">
        <f t="shared" si="17"/>
        <v>22</v>
      </c>
      <c r="G59" s="233">
        <f t="shared" si="17"/>
        <v>14</v>
      </c>
      <c r="H59" s="237">
        <f t="shared" si="17"/>
        <v>36</v>
      </c>
      <c r="I59" s="249">
        <f t="shared" si="17"/>
        <v>5</v>
      </c>
      <c r="J59" s="233">
        <f t="shared" si="17"/>
        <v>3</v>
      </c>
      <c r="K59" s="237">
        <f t="shared" si="17"/>
        <v>8</v>
      </c>
      <c r="L59" s="249">
        <f t="shared" si="17"/>
        <v>16</v>
      </c>
      <c r="M59" s="233">
        <f t="shared" si="17"/>
        <v>4</v>
      </c>
      <c r="N59" s="237">
        <f t="shared" si="17"/>
        <v>20</v>
      </c>
      <c r="O59" s="249">
        <f t="shared" si="17"/>
        <v>9</v>
      </c>
      <c r="P59" s="233">
        <f t="shared" si="17"/>
        <v>8</v>
      </c>
      <c r="Q59" s="233">
        <f t="shared" si="17"/>
        <v>17</v>
      </c>
      <c r="R59" s="249">
        <f t="shared" si="17"/>
        <v>0</v>
      </c>
      <c r="S59" s="233">
        <f t="shared" si="17"/>
        <v>0</v>
      </c>
      <c r="T59" s="233">
        <f t="shared" si="17"/>
        <v>0</v>
      </c>
      <c r="U59" s="233">
        <f t="shared" si="17"/>
        <v>2</v>
      </c>
      <c r="V59" s="233">
        <f t="shared" si="17"/>
        <v>1</v>
      </c>
      <c r="W59" s="237">
        <f t="shared" si="17"/>
        <v>3</v>
      </c>
      <c r="X59" s="249">
        <f t="shared" si="17"/>
        <v>17</v>
      </c>
      <c r="Y59" s="233">
        <f t="shared" si="17"/>
        <v>5</v>
      </c>
      <c r="Z59" s="237">
        <f t="shared" si="17"/>
        <v>22</v>
      </c>
      <c r="AA59" s="249">
        <f>SUM(AA53:AA58)</f>
        <v>284</v>
      </c>
      <c r="AB59" s="250">
        <f>SUM(AB53:AB58)</f>
        <v>145</v>
      </c>
      <c r="AC59" s="257">
        <f>SUM(AC53:AC58)</f>
        <v>429</v>
      </c>
    </row>
    <row r="60" spans="1:29" x14ac:dyDescent="0.2">
      <c r="H60" s="245" t="str">
        <f>IF(F60+G60=0," ",F60+G60)</f>
        <v xml:space="preserve"> </v>
      </c>
      <c r="K60" s="245" t="str">
        <f>IF(I60+J60=0," ",I60+J60)</f>
        <v xml:space="preserve"> </v>
      </c>
      <c r="N60" s="298" t="str">
        <f>IF(L60+M60=0," ",L60+M60)</f>
        <v xml:space="preserve"> </v>
      </c>
      <c r="Q60" s="256" t="str">
        <f>IF(O60+P60=0," ",O60+P60)</f>
        <v xml:space="preserve"> </v>
      </c>
      <c r="R60" s="241"/>
      <c r="T60" s="275"/>
      <c r="W60" s="274" t="str">
        <f>IF(U60+V60=0," ",U60+V60)</f>
        <v xml:space="preserve"> </v>
      </c>
      <c r="Z60" s="245" t="str">
        <f>IF(X60+Y60=0," ",X60+Y60)</f>
        <v xml:space="preserve"> </v>
      </c>
      <c r="AA60" s="241"/>
      <c r="AB60" s="267"/>
    </row>
    <row r="61" spans="1:29" ht="13.5" customHeight="1" x14ac:dyDescent="0.2">
      <c r="A61" s="251" t="s">
        <v>52</v>
      </c>
      <c r="B61" s="252">
        <v>1505</v>
      </c>
      <c r="C61" s="243">
        <v>22</v>
      </c>
      <c r="D61" s="244">
        <v>56</v>
      </c>
      <c r="E61" s="245">
        <v>78</v>
      </c>
      <c r="F61" s="253">
        <v>3</v>
      </c>
      <c r="G61" s="253">
        <v>1</v>
      </c>
      <c r="H61" s="245">
        <v>4</v>
      </c>
      <c r="I61" s="243">
        <v>0</v>
      </c>
      <c r="J61" s="244">
        <v>1</v>
      </c>
      <c r="K61" s="245">
        <v>1</v>
      </c>
      <c r="L61" s="241">
        <v>1</v>
      </c>
      <c r="M61" s="251">
        <v>2</v>
      </c>
      <c r="N61" s="245">
        <v>3</v>
      </c>
      <c r="O61" s="243">
        <v>1</v>
      </c>
      <c r="P61" s="244">
        <v>5</v>
      </c>
      <c r="Q61" s="245">
        <v>6</v>
      </c>
      <c r="R61" s="241">
        <v>0</v>
      </c>
      <c r="S61" s="246">
        <v>0</v>
      </c>
      <c r="T61" s="245">
        <v>0</v>
      </c>
      <c r="U61" s="253">
        <v>0</v>
      </c>
      <c r="V61" s="253">
        <v>1</v>
      </c>
      <c r="W61" s="245">
        <v>1</v>
      </c>
      <c r="X61" s="243">
        <v>1</v>
      </c>
      <c r="Y61" s="244">
        <v>3</v>
      </c>
      <c r="Z61" s="245">
        <v>4</v>
      </c>
      <c r="AA61" s="241">
        <f t="shared" ref="AA61:AB63" si="18">C61+F61+I61+L61+O61+R61+U61+X61</f>
        <v>28</v>
      </c>
      <c r="AB61" s="246">
        <f t="shared" si="18"/>
        <v>69</v>
      </c>
      <c r="AC61" s="245">
        <f>SUM(AA61:AB61)</f>
        <v>97</v>
      </c>
    </row>
    <row r="62" spans="1:29" ht="13.5" customHeight="1" x14ac:dyDescent="0.2">
      <c r="A62" s="251" t="s">
        <v>53</v>
      </c>
      <c r="B62" s="252">
        <v>1515</v>
      </c>
      <c r="C62" s="243">
        <v>29</v>
      </c>
      <c r="D62" s="244">
        <v>67</v>
      </c>
      <c r="E62" s="245">
        <v>96</v>
      </c>
      <c r="F62" s="253">
        <v>1</v>
      </c>
      <c r="G62" s="253">
        <v>4</v>
      </c>
      <c r="H62" s="245">
        <v>5</v>
      </c>
      <c r="I62" s="243">
        <v>2</v>
      </c>
      <c r="J62" s="244">
        <v>1</v>
      </c>
      <c r="K62" s="245">
        <v>3</v>
      </c>
      <c r="L62" s="241">
        <v>0</v>
      </c>
      <c r="M62" s="251">
        <v>1</v>
      </c>
      <c r="N62" s="245">
        <v>1</v>
      </c>
      <c r="O62" s="243">
        <v>0</v>
      </c>
      <c r="P62" s="244">
        <v>0</v>
      </c>
      <c r="Q62" s="245">
        <v>0</v>
      </c>
      <c r="R62" s="241">
        <v>0</v>
      </c>
      <c r="S62" s="246">
        <v>0</v>
      </c>
      <c r="T62" s="245">
        <v>0</v>
      </c>
      <c r="U62" s="253">
        <v>0</v>
      </c>
      <c r="V62" s="253">
        <v>0</v>
      </c>
      <c r="W62" s="245">
        <v>0</v>
      </c>
      <c r="X62" s="243">
        <v>0</v>
      </c>
      <c r="Y62" s="244">
        <v>3</v>
      </c>
      <c r="Z62" s="245">
        <v>3</v>
      </c>
      <c r="AA62" s="241">
        <f t="shared" si="18"/>
        <v>32</v>
      </c>
      <c r="AB62" s="246">
        <f t="shared" si="18"/>
        <v>76</v>
      </c>
      <c r="AC62" s="245">
        <f>SUM(AA62:AB62)</f>
        <v>108</v>
      </c>
    </row>
    <row r="63" spans="1:29" ht="15" customHeight="1" thickBot="1" x14ac:dyDescent="0.25">
      <c r="A63" s="251" t="s">
        <v>54</v>
      </c>
      <c r="B63" s="252">
        <v>1516</v>
      </c>
      <c r="C63" s="243">
        <v>4</v>
      </c>
      <c r="D63" s="244">
        <v>9</v>
      </c>
      <c r="E63" s="245">
        <v>13</v>
      </c>
      <c r="F63" s="253">
        <v>0</v>
      </c>
      <c r="G63" s="253">
        <v>0</v>
      </c>
      <c r="H63" s="245">
        <v>0</v>
      </c>
      <c r="I63" s="243">
        <v>0</v>
      </c>
      <c r="J63" s="244">
        <v>0</v>
      </c>
      <c r="K63" s="245">
        <v>0</v>
      </c>
      <c r="L63" s="241">
        <v>0</v>
      </c>
      <c r="M63" s="251">
        <v>0</v>
      </c>
      <c r="N63" s="245">
        <v>0</v>
      </c>
      <c r="O63" s="243">
        <v>0</v>
      </c>
      <c r="P63" s="244">
        <v>0</v>
      </c>
      <c r="Q63" s="245">
        <v>0</v>
      </c>
      <c r="R63" s="241">
        <v>0</v>
      </c>
      <c r="S63" s="246">
        <v>0</v>
      </c>
      <c r="T63" s="245">
        <v>0</v>
      </c>
      <c r="U63" s="253">
        <v>0</v>
      </c>
      <c r="V63" s="253">
        <v>0</v>
      </c>
      <c r="W63" s="245">
        <v>0</v>
      </c>
      <c r="X63" s="243">
        <v>1</v>
      </c>
      <c r="Y63" s="244">
        <v>0</v>
      </c>
      <c r="Z63" s="245">
        <v>1</v>
      </c>
      <c r="AA63" s="241">
        <f t="shared" si="18"/>
        <v>5</v>
      </c>
      <c r="AB63" s="246">
        <f t="shared" si="18"/>
        <v>9</v>
      </c>
      <c r="AC63" s="245">
        <f t="shared" ref="AC63" si="19">SUM(AA63:AB63)</f>
        <v>14</v>
      </c>
    </row>
    <row r="64" spans="1:29" ht="13.5" thickBot="1" x14ac:dyDescent="0.25">
      <c r="A64" s="249" t="s">
        <v>55</v>
      </c>
      <c r="B64" s="234"/>
      <c r="C64" s="249">
        <f>SUM(C61:C63)</f>
        <v>55</v>
      </c>
      <c r="D64" s="233">
        <f>SUM(D61:D63)</f>
        <v>132</v>
      </c>
      <c r="E64" s="237">
        <f t="shared" si="3"/>
        <v>187</v>
      </c>
      <c r="F64" s="233">
        <f t="shared" ref="F64:Z64" si="20">SUM(F61:F63)</f>
        <v>4</v>
      </c>
      <c r="G64" s="233">
        <f t="shared" si="20"/>
        <v>5</v>
      </c>
      <c r="H64" s="233">
        <f t="shared" si="20"/>
        <v>9</v>
      </c>
      <c r="I64" s="249">
        <f t="shared" si="20"/>
        <v>2</v>
      </c>
      <c r="J64" s="233">
        <f t="shared" si="20"/>
        <v>2</v>
      </c>
      <c r="K64" s="237">
        <f t="shared" si="20"/>
        <v>4</v>
      </c>
      <c r="L64" s="249">
        <f t="shared" si="20"/>
        <v>1</v>
      </c>
      <c r="M64" s="233">
        <f t="shared" si="20"/>
        <v>3</v>
      </c>
      <c r="N64" s="233">
        <f t="shared" si="20"/>
        <v>4</v>
      </c>
      <c r="O64" s="249">
        <f t="shared" si="20"/>
        <v>1</v>
      </c>
      <c r="P64" s="233">
        <f t="shared" si="20"/>
        <v>5</v>
      </c>
      <c r="Q64" s="233">
        <f t="shared" si="20"/>
        <v>6</v>
      </c>
      <c r="R64" s="249">
        <f t="shared" si="20"/>
        <v>0</v>
      </c>
      <c r="S64" s="233">
        <f t="shared" si="20"/>
        <v>0</v>
      </c>
      <c r="T64" s="233">
        <f t="shared" si="20"/>
        <v>0</v>
      </c>
      <c r="U64" s="233">
        <f t="shared" si="20"/>
        <v>0</v>
      </c>
      <c r="V64" s="233">
        <f t="shared" si="20"/>
        <v>1</v>
      </c>
      <c r="W64" s="233">
        <f t="shared" si="20"/>
        <v>1</v>
      </c>
      <c r="X64" s="249">
        <f t="shared" si="20"/>
        <v>2</v>
      </c>
      <c r="Y64" s="233">
        <f t="shared" si="20"/>
        <v>6</v>
      </c>
      <c r="Z64" s="237">
        <f t="shared" si="20"/>
        <v>8</v>
      </c>
      <c r="AA64" s="249">
        <f>SUM(AA61:AA63)</f>
        <v>65</v>
      </c>
      <c r="AB64" s="250">
        <f>SUM(AB61:AB63)</f>
        <v>154</v>
      </c>
      <c r="AC64" s="257">
        <f>SUM(AC61:AC63)</f>
        <v>219</v>
      </c>
    </row>
    <row r="65" spans="1:29" ht="12" customHeight="1" x14ac:dyDescent="0.2">
      <c r="H65" s="245" t="str">
        <f>IF(F65+G65=0," ",F65+G65)</f>
        <v xml:space="preserve"> </v>
      </c>
      <c r="K65" s="245" t="str">
        <f>IF(I65+J65=0," ",I65+J65)</f>
        <v xml:space="preserve"> </v>
      </c>
      <c r="N65" s="274" t="str">
        <f>IF(L65+M65=0," ",L65+M65)</f>
        <v xml:space="preserve"> </v>
      </c>
      <c r="Q65" s="256" t="str">
        <f>IF(O65+P65=0," ",O65+P65)</f>
        <v xml:space="preserve"> </v>
      </c>
      <c r="R65" s="263"/>
      <c r="S65" s="256"/>
      <c r="T65" s="245"/>
      <c r="W65" s="274" t="str">
        <f>IF(U65+V65=0," ",U65+V65)</f>
        <v xml:space="preserve"> </v>
      </c>
      <c r="Z65" s="245" t="str">
        <f>IF(X65+Y65=0," ",X65+Y65)</f>
        <v xml:space="preserve"> </v>
      </c>
      <c r="AA65" s="241"/>
      <c r="AB65" s="267"/>
    </row>
    <row r="66" spans="1:29" x14ac:dyDescent="0.2">
      <c r="A66" s="251" t="s">
        <v>56</v>
      </c>
      <c r="B66" s="252">
        <v>1600</v>
      </c>
      <c r="C66" s="243">
        <v>0</v>
      </c>
      <c r="D66" s="244">
        <v>0</v>
      </c>
      <c r="E66" s="245">
        <v>0</v>
      </c>
      <c r="F66" s="253">
        <v>0</v>
      </c>
      <c r="G66" s="253">
        <v>0</v>
      </c>
      <c r="H66" s="245">
        <v>0</v>
      </c>
      <c r="I66" s="243">
        <v>0</v>
      </c>
      <c r="J66" s="244">
        <v>0</v>
      </c>
      <c r="K66" s="245">
        <v>0</v>
      </c>
      <c r="L66" s="241">
        <v>0</v>
      </c>
      <c r="M66" s="251">
        <v>0</v>
      </c>
      <c r="N66" s="245">
        <v>0</v>
      </c>
      <c r="O66" s="243">
        <v>1</v>
      </c>
      <c r="P66" s="244">
        <v>0</v>
      </c>
      <c r="Q66" s="245">
        <v>1</v>
      </c>
      <c r="R66" s="241">
        <v>0</v>
      </c>
      <c r="S66" s="246">
        <v>0</v>
      </c>
      <c r="T66" s="245">
        <v>0</v>
      </c>
      <c r="U66" s="253">
        <v>0</v>
      </c>
      <c r="V66" s="253">
        <v>0</v>
      </c>
      <c r="W66" s="245">
        <v>0</v>
      </c>
      <c r="X66" s="243">
        <v>0</v>
      </c>
      <c r="Y66" s="244">
        <v>0</v>
      </c>
      <c r="Z66" s="245">
        <v>0</v>
      </c>
      <c r="AA66" s="241">
        <f t="shared" ref="AA66:AB70" si="21">C66+F66+I66+L66+O66+R66+U66+X66</f>
        <v>1</v>
      </c>
      <c r="AB66" s="246">
        <f t="shared" si="21"/>
        <v>0</v>
      </c>
      <c r="AC66" s="245">
        <f t="shared" ref="AC66:AC70" si="22">SUM(AA66:AB66)</f>
        <v>1</v>
      </c>
    </row>
    <row r="67" spans="1:29" x14ac:dyDescent="0.2">
      <c r="A67" s="251" t="s">
        <v>363</v>
      </c>
      <c r="B67" s="252">
        <v>1609</v>
      </c>
      <c r="C67" s="243">
        <v>3</v>
      </c>
      <c r="D67" s="244">
        <v>0</v>
      </c>
      <c r="E67" s="245">
        <v>3</v>
      </c>
      <c r="F67" s="253">
        <v>1</v>
      </c>
      <c r="G67" s="253">
        <v>0</v>
      </c>
      <c r="H67" s="245">
        <v>1</v>
      </c>
      <c r="I67" s="243">
        <v>0</v>
      </c>
      <c r="J67" s="244">
        <v>0</v>
      </c>
      <c r="K67" s="245">
        <v>0</v>
      </c>
      <c r="L67" s="241">
        <v>0</v>
      </c>
      <c r="M67" s="251">
        <v>0</v>
      </c>
      <c r="N67" s="245">
        <v>0</v>
      </c>
      <c r="O67" s="243">
        <v>0</v>
      </c>
      <c r="P67" s="244">
        <v>0</v>
      </c>
      <c r="Q67" s="245">
        <v>0</v>
      </c>
      <c r="R67" s="241">
        <v>0</v>
      </c>
      <c r="S67" s="246">
        <v>0</v>
      </c>
      <c r="T67" s="245">
        <v>0</v>
      </c>
      <c r="U67" s="253">
        <v>0</v>
      </c>
      <c r="V67" s="253">
        <v>0</v>
      </c>
      <c r="W67" s="245">
        <v>0</v>
      </c>
      <c r="X67" s="243">
        <v>0</v>
      </c>
      <c r="Y67" s="244">
        <v>0</v>
      </c>
      <c r="Z67" s="245">
        <v>0</v>
      </c>
      <c r="AA67" s="241">
        <f t="shared" ref="AA67" si="23">C67+F67+I67+L67+O67+R67+U67+X67</f>
        <v>4</v>
      </c>
      <c r="AB67" s="246">
        <f t="shared" ref="AB67" si="24">D67+G67+J67+M67+P67+S67+V67+Y67</f>
        <v>0</v>
      </c>
      <c r="AC67" s="245">
        <f t="shared" ref="AC67" si="25">SUM(AA67:AB67)</f>
        <v>4</v>
      </c>
    </row>
    <row r="68" spans="1:29" x14ac:dyDescent="0.2">
      <c r="A68" s="251" t="s">
        <v>57</v>
      </c>
      <c r="B68" s="252">
        <v>1610</v>
      </c>
      <c r="C68" s="243">
        <v>1</v>
      </c>
      <c r="D68" s="244">
        <v>1</v>
      </c>
      <c r="E68" s="245">
        <v>2</v>
      </c>
      <c r="F68" s="253">
        <v>0</v>
      </c>
      <c r="G68" s="253">
        <v>0</v>
      </c>
      <c r="H68" s="245">
        <v>0</v>
      </c>
      <c r="I68" s="243">
        <v>0</v>
      </c>
      <c r="J68" s="244">
        <v>0</v>
      </c>
      <c r="K68" s="245">
        <v>0</v>
      </c>
      <c r="L68" s="241">
        <v>0</v>
      </c>
      <c r="M68" s="251">
        <v>0</v>
      </c>
      <c r="N68" s="245">
        <v>0</v>
      </c>
      <c r="O68" s="243">
        <v>0</v>
      </c>
      <c r="P68" s="244">
        <v>0</v>
      </c>
      <c r="Q68" s="245">
        <v>0</v>
      </c>
      <c r="R68" s="241">
        <v>0</v>
      </c>
      <c r="S68" s="246">
        <v>0</v>
      </c>
      <c r="T68" s="245">
        <v>0</v>
      </c>
      <c r="U68" s="253">
        <v>0</v>
      </c>
      <c r="V68" s="253">
        <v>0</v>
      </c>
      <c r="W68" s="245">
        <v>0</v>
      </c>
      <c r="X68" s="243">
        <v>0</v>
      </c>
      <c r="Y68" s="244">
        <v>0</v>
      </c>
      <c r="Z68" s="245">
        <v>0</v>
      </c>
      <c r="AA68" s="241">
        <f t="shared" si="21"/>
        <v>1</v>
      </c>
      <c r="AB68" s="246">
        <f t="shared" si="21"/>
        <v>1</v>
      </c>
      <c r="AC68" s="245">
        <f t="shared" si="22"/>
        <v>2</v>
      </c>
    </row>
    <row r="69" spans="1:29" ht="13.5" customHeight="1" x14ac:dyDescent="0.2">
      <c r="A69" s="251" t="s">
        <v>353</v>
      </c>
      <c r="B69" s="264" t="s">
        <v>354</v>
      </c>
      <c r="C69" s="243">
        <v>3</v>
      </c>
      <c r="D69" s="244">
        <v>1</v>
      </c>
      <c r="E69" s="245">
        <v>4</v>
      </c>
      <c r="F69" s="253">
        <v>1</v>
      </c>
      <c r="G69" s="253">
        <v>0</v>
      </c>
      <c r="H69" s="245">
        <v>1</v>
      </c>
      <c r="I69" s="243">
        <v>0</v>
      </c>
      <c r="J69" s="244">
        <v>0</v>
      </c>
      <c r="K69" s="245">
        <v>0</v>
      </c>
      <c r="L69" s="241">
        <v>1</v>
      </c>
      <c r="M69" s="251">
        <v>0</v>
      </c>
      <c r="N69" s="245">
        <v>1</v>
      </c>
      <c r="O69" s="243">
        <v>1</v>
      </c>
      <c r="P69" s="244">
        <v>0</v>
      </c>
      <c r="Q69" s="245">
        <v>1</v>
      </c>
      <c r="R69" s="241">
        <v>0</v>
      </c>
      <c r="S69" s="246">
        <v>0</v>
      </c>
      <c r="T69" s="245">
        <v>0</v>
      </c>
      <c r="U69" s="253">
        <v>0</v>
      </c>
      <c r="V69" s="253">
        <v>0</v>
      </c>
      <c r="W69" s="245">
        <v>0</v>
      </c>
      <c r="X69" s="243">
        <v>0</v>
      </c>
      <c r="Y69" s="244">
        <v>0</v>
      </c>
      <c r="Z69" s="245">
        <v>0</v>
      </c>
      <c r="AA69" s="241">
        <f t="shared" si="21"/>
        <v>6</v>
      </c>
      <c r="AB69" s="246">
        <f t="shared" si="21"/>
        <v>1</v>
      </c>
      <c r="AC69" s="245">
        <f t="shared" si="22"/>
        <v>7</v>
      </c>
    </row>
    <row r="70" spans="1:29" ht="13.5" customHeight="1" thickBot="1" x14ac:dyDescent="0.25">
      <c r="A70" s="251" t="s">
        <v>59</v>
      </c>
      <c r="B70" s="252">
        <v>1625</v>
      </c>
      <c r="C70" s="243">
        <v>0</v>
      </c>
      <c r="D70" s="244">
        <v>0</v>
      </c>
      <c r="E70" s="245">
        <v>0</v>
      </c>
      <c r="F70" s="253">
        <v>1</v>
      </c>
      <c r="G70" s="253">
        <v>0</v>
      </c>
      <c r="H70" s="245">
        <v>1</v>
      </c>
      <c r="I70" s="243">
        <v>0</v>
      </c>
      <c r="J70" s="244">
        <v>0</v>
      </c>
      <c r="K70" s="245">
        <v>0</v>
      </c>
      <c r="L70" s="241">
        <v>0</v>
      </c>
      <c r="M70" s="251">
        <v>0</v>
      </c>
      <c r="N70" s="245">
        <v>0</v>
      </c>
      <c r="O70" s="243">
        <v>0</v>
      </c>
      <c r="P70" s="244">
        <v>0</v>
      </c>
      <c r="Q70" s="245">
        <v>0</v>
      </c>
      <c r="R70" s="241">
        <v>0</v>
      </c>
      <c r="S70" s="246">
        <v>0</v>
      </c>
      <c r="T70" s="245">
        <v>0</v>
      </c>
      <c r="U70" s="253">
        <v>1</v>
      </c>
      <c r="V70" s="253">
        <v>0</v>
      </c>
      <c r="W70" s="245">
        <v>1</v>
      </c>
      <c r="X70" s="243">
        <v>0</v>
      </c>
      <c r="Y70" s="244">
        <v>0</v>
      </c>
      <c r="Z70" s="245">
        <v>0</v>
      </c>
      <c r="AA70" s="241">
        <f t="shared" si="21"/>
        <v>2</v>
      </c>
      <c r="AB70" s="246">
        <f t="shared" si="21"/>
        <v>0</v>
      </c>
      <c r="AC70" s="245">
        <f t="shared" si="22"/>
        <v>2</v>
      </c>
    </row>
    <row r="71" spans="1:29" ht="13.5" thickBot="1" x14ac:dyDescent="0.25">
      <c r="A71" s="249" t="s">
        <v>60</v>
      </c>
      <c r="B71" s="234"/>
      <c r="C71" s="249">
        <f t="shared" ref="C71:Z71" si="26">SUM(C66:C70)</f>
        <v>7</v>
      </c>
      <c r="D71" s="233">
        <f t="shared" si="26"/>
        <v>2</v>
      </c>
      <c r="E71" s="237">
        <f t="shared" ref="E71:E133" si="27">SUM(C71:D71)</f>
        <v>9</v>
      </c>
      <c r="F71" s="233">
        <f t="shared" si="26"/>
        <v>3</v>
      </c>
      <c r="G71" s="233">
        <f t="shared" si="26"/>
        <v>0</v>
      </c>
      <c r="H71" s="233">
        <f t="shared" si="26"/>
        <v>3</v>
      </c>
      <c r="I71" s="249">
        <f t="shared" si="26"/>
        <v>0</v>
      </c>
      <c r="J71" s="233">
        <f t="shared" si="26"/>
        <v>0</v>
      </c>
      <c r="K71" s="237">
        <f t="shared" si="26"/>
        <v>0</v>
      </c>
      <c r="L71" s="249">
        <f t="shared" si="26"/>
        <v>1</v>
      </c>
      <c r="M71" s="233">
        <f t="shared" si="26"/>
        <v>0</v>
      </c>
      <c r="N71" s="233">
        <f t="shared" si="26"/>
        <v>1</v>
      </c>
      <c r="O71" s="249">
        <f t="shared" si="26"/>
        <v>2</v>
      </c>
      <c r="P71" s="233">
        <f t="shared" si="26"/>
        <v>0</v>
      </c>
      <c r="Q71" s="233">
        <f t="shared" si="26"/>
        <v>2</v>
      </c>
      <c r="R71" s="249">
        <f t="shared" si="26"/>
        <v>0</v>
      </c>
      <c r="S71" s="233">
        <f t="shared" si="26"/>
        <v>0</v>
      </c>
      <c r="T71" s="233">
        <f t="shared" si="26"/>
        <v>0</v>
      </c>
      <c r="U71" s="233">
        <f t="shared" si="26"/>
        <v>1</v>
      </c>
      <c r="V71" s="233">
        <f t="shared" si="26"/>
        <v>0</v>
      </c>
      <c r="W71" s="233">
        <f t="shared" si="26"/>
        <v>1</v>
      </c>
      <c r="X71" s="249">
        <f t="shared" si="26"/>
        <v>0</v>
      </c>
      <c r="Y71" s="233">
        <f t="shared" si="26"/>
        <v>0</v>
      </c>
      <c r="Z71" s="237">
        <f t="shared" si="26"/>
        <v>0</v>
      </c>
      <c r="AA71" s="249">
        <f>SUM(AA66:AA70)</f>
        <v>14</v>
      </c>
      <c r="AB71" s="250">
        <f>SUM(AB66:AB70)</f>
        <v>2</v>
      </c>
      <c r="AC71" s="257">
        <f>SUM(AC66:AC70)</f>
        <v>16</v>
      </c>
    </row>
    <row r="72" spans="1:29" ht="13.5" customHeight="1" x14ac:dyDescent="0.2">
      <c r="A72" s="265"/>
      <c r="B72" s="266"/>
      <c r="C72" s="364"/>
      <c r="D72" s="265"/>
      <c r="E72" s="298"/>
      <c r="F72" s="265"/>
      <c r="G72" s="265"/>
      <c r="H72" s="245" t="str">
        <f>IF(F72+G72=0," ",F72+G72)</f>
        <v xml:space="preserve"> </v>
      </c>
      <c r="I72" s="364"/>
      <c r="J72" s="265"/>
      <c r="K72" s="298" t="str">
        <f>IF(I72+J72=0," ",I72+J72)</f>
        <v xml:space="preserve"> </v>
      </c>
      <c r="L72" s="364"/>
      <c r="M72" s="265"/>
      <c r="N72" s="297" t="str">
        <f>IF(L72+M72=0," ",L72+M72)</f>
        <v xml:space="preserve"> </v>
      </c>
      <c r="O72" s="364"/>
      <c r="P72" s="265"/>
      <c r="Q72" s="297" t="str">
        <f>IF(O72+P72=0," ",O72+P72)</f>
        <v xml:space="preserve"> </v>
      </c>
      <c r="R72" s="364"/>
      <c r="S72" s="265"/>
      <c r="T72" s="365"/>
      <c r="U72" s="265"/>
      <c r="V72" s="265"/>
      <c r="W72" s="297" t="str">
        <f>IF(U72+V72=0," ",U72+V72)</f>
        <v xml:space="preserve"> </v>
      </c>
      <c r="X72" s="364"/>
      <c r="Y72" s="265"/>
      <c r="Z72" s="298" t="str">
        <f>IF(X72+Y72=0," ",X72+Y72)</f>
        <v xml:space="preserve"> </v>
      </c>
      <c r="AA72" s="364"/>
      <c r="AB72" s="366"/>
      <c r="AC72" s="367"/>
    </row>
    <row r="73" spans="1:29" ht="13.5" customHeight="1" x14ac:dyDescent="0.2">
      <c r="A73" s="246" t="s">
        <v>61</v>
      </c>
      <c r="B73" s="255">
        <v>1705</v>
      </c>
      <c r="C73" s="241">
        <v>29</v>
      </c>
      <c r="D73" s="246">
        <v>8</v>
      </c>
      <c r="E73" s="245">
        <v>37</v>
      </c>
      <c r="F73" s="246">
        <v>2</v>
      </c>
      <c r="G73" s="246">
        <v>1</v>
      </c>
      <c r="H73" s="245">
        <v>3</v>
      </c>
      <c r="I73" s="241">
        <v>0</v>
      </c>
      <c r="J73" s="246">
        <v>0</v>
      </c>
      <c r="K73" s="245">
        <v>0</v>
      </c>
      <c r="L73" s="241">
        <v>1</v>
      </c>
      <c r="M73" s="246">
        <v>0</v>
      </c>
      <c r="N73" s="245">
        <v>1</v>
      </c>
      <c r="O73" s="241">
        <v>4</v>
      </c>
      <c r="P73" s="246">
        <v>0</v>
      </c>
      <c r="Q73" s="245">
        <v>4</v>
      </c>
      <c r="R73" s="241">
        <v>0</v>
      </c>
      <c r="S73" s="246">
        <v>0</v>
      </c>
      <c r="T73" s="245">
        <v>0</v>
      </c>
      <c r="U73" s="246">
        <v>1</v>
      </c>
      <c r="V73" s="246">
        <v>0</v>
      </c>
      <c r="W73" s="245">
        <v>1</v>
      </c>
      <c r="X73" s="241">
        <v>2</v>
      </c>
      <c r="Y73" s="246">
        <v>1</v>
      </c>
      <c r="Z73" s="245">
        <v>3</v>
      </c>
      <c r="AA73" s="241">
        <f>C73+F73+I73+L73+O73+R73+U73+X73</f>
        <v>39</v>
      </c>
      <c r="AB73" s="267">
        <f>D73+G73+J73+M73+P73+S73+V73+Y73</f>
        <v>10</v>
      </c>
      <c r="AC73" s="245">
        <f t="shared" ref="AC73" si="28">SUM(AA73:AB73)</f>
        <v>49</v>
      </c>
    </row>
    <row r="74" spans="1:29" ht="13.5" customHeight="1" thickBot="1" x14ac:dyDescent="0.25">
      <c r="A74" s="246" t="s">
        <v>355</v>
      </c>
      <c r="B74" s="242">
        <v>1710</v>
      </c>
      <c r="C74" s="241">
        <v>0</v>
      </c>
      <c r="D74" s="246">
        <v>0</v>
      </c>
      <c r="E74" s="256">
        <v>0</v>
      </c>
      <c r="F74" s="246">
        <v>0</v>
      </c>
      <c r="G74" s="246">
        <v>1</v>
      </c>
      <c r="H74" s="256">
        <v>1</v>
      </c>
      <c r="I74" s="241">
        <v>0</v>
      </c>
      <c r="J74" s="246">
        <v>0</v>
      </c>
      <c r="K74" s="256">
        <v>0</v>
      </c>
      <c r="L74" s="241">
        <v>0</v>
      </c>
      <c r="M74" s="246">
        <v>0</v>
      </c>
      <c r="N74" s="256">
        <v>0</v>
      </c>
      <c r="O74" s="241">
        <v>0</v>
      </c>
      <c r="P74" s="246">
        <v>0</v>
      </c>
      <c r="Q74" s="256">
        <v>0</v>
      </c>
      <c r="R74" s="241">
        <v>0</v>
      </c>
      <c r="S74" s="246">
        <v>0</v>
      </c>
      <c r="T74" s="245">
        <v>0</v>
      </c>
      <c r="U74" s="246">
        <v>0</v>
      </c>
      <c r="V74" s="246">
        <v>0</v>
      </c>
      <c r="W74" s="256">
        <v>0</v>
      </c>
      <c r="X74" s="241">
        <v>0</v>
      </c>
      <c r="Y74" s="246">
        <v>0</v>
      </c>
      <c r="Z74" s="245">
        <v>0</v>
      </c>
      <c r="AA74" s="241">
        <f>C74+F74+I74+L74+O74+R74+U74+X74</f>
        <v>0</v>
      </c>
      <c r="AB74" s="267">
        <f>D74+G74+J74+M74+P74+S74+V74+Y74</f>
        <v>1</v>
      </c>
      <c r="AC74" s="245">
        <f t="shared" ref="AC74" si="29">SUM(AA74:AB74)</f>
        <v>1</v>
      </c>
    </row>
    <row r="75" spans="1:29" ht="13.5" thickBot="1" x14ac:dyDescent="0.25">
      <c r="A75" s="249" t="s">
        <v>62</v>
      </c>
      <c r="B75" s="234"/>
      <c r="C75" s="268">
        <f>SUM(C73:C74)</f>
        <v>29</v>
      </c>
      <c r="D75" s="269">
        <f t="shared" ref="D75:AC75" si="30">SUM(D73:D74)</f>
        <v>8</v>
      </c>
      <c r="E75" s="269">
        <f t="shared" si="30"/>
        <v>37</v>
      </c>
      <c r="F75" s="268">
        <f t="shared" si="30"/>
        <v>2</v>
      </c>
      <c r="G75" s="269">
        <f t="shared" si="30"/>
        <v>2</v>
      </c>
      <c r="H75" s="269">
        <f t="shared" si="30"/>
        <v>4</v>
      </c>
      <c r="I75" s="268">
        <f t="shared" si="30"/>
        <v>0</v>
      </c>
      <c r="J75" s="269">
        <f t="shared" si="30"/>
        <v>0</v>
      </c>
      <c r="K75" s="269">
        <f t="shared" si="30"/>
        <v>0</v>
      </c>
      <c r="L75" s="268">
        <f t="shared" si="30"/>
        <v>1</v>
      </c>
      <c r="M75" s="269">
        <f t="shared" si="30"/>
        <v>0</v>
      </c>
      <c r="N75" s="269">
        <f t="shared" si="30"/>
        <v>1</v>
      </c>
      <c r="O75" s="268">
        <f t="shared" si="30"/>
        <v>4</v>
      </c>
      <c r="P75" s="269">
        <f t="shared" si="30"/>
        <v>0</v>
      </c>
      <c r="Q75" s="269">
        <f t="shared" si="30"/>
        <v>4</v>
      </c>
      <c r="R75" s="268">
        <f t="shared" si="30"/>
        <v>0</v>
      </c>
      <c r="S75" s="269">
        <f t="shared" si="30"/>
        <v>0</v>
      </c>
      <c r="T75" s="270">
        <f t="shared" si="30"/>
        <v>0</v>
      </c>
      <c r="U75" s="269">
        <f t="shared" si="30"/>
        <v>1</v>
      </c>
      <c r="V75" s="269">
        <f t="shared" si="30"/>
        <v>0</v>
      </c>
      <c r="W75" s="269">
        <f t="shared" si="30"/>
        <v>1</v>
      </c>
      <c r="X75" s="268">
        <f t="shared" si="30"/>
        <v>2</v>
      </c>
      <c r="Y75" s="269">
        <f t="shared" si="30"/>
        <v>1</v>
      </c>
      <c r="Z75" s="270">
        <f t="shared" si="30"/>
        <v>3</v>
      </c>
      <c r="AA75" s="249">
        <f t="shared" si="30"/>
        <v>39</v>
      </c>
      <c r="AB75" s="250">
        <f>SUM(AB73:AB74)</f>
        <v>11</v>
      </c>
      <c r="AC75" s="270">
        <f t="shared" si="30"/>
        <v>50</v>
      </c>
    </row>
    <row r="76" spans="1:29" ht="13.5" thickBot="1" x14ac:dyDescent="0.25">
      <c r="H76" s="245" t="str">
        <f>IF(F76+G76=0," ",F76+G76)</f>
        <v xml:space="preserve"> </v>
      </c>
      <c r="K76" s="245" t="str">
        <f>IF(I76+J76=0," ",I76+J76)</f>
        <v xml:space="preserve"> </v>
      </c>
      <c r="N76" s="274" t="str">
        <f>IF(L76+M76=0," ",L76+M76)</f>
        <v xml:space="preserve"> </v>
      </c>
      <c r="Q76" s="256" t="str">
        <f>IF(O76+P76=0," ",O76+P76)</f>
        <v xml:space="preserve"> </v>
      </c>
      <c r="R76" s="241"/>
      <c r="T76" s="275"/>
      <c r="W76" s="274" t="str">
        <f>IF(U76+V76=0," ",U76+V76)</f>
        <v xml:space="preserve"> </v>
      </c>
      <c r="Z76" s="245" t="str">
        <f>IF(X76+Y76=0," ",X76+Y76)</f>
        <v xml:space="preserve"> </v>
      </c>
      <c r="AA76" s="241"/>
      <c r="AB76" s="267"/>
    </row>
    <row r="77" spans="1:29" ht="13.5" thickBot="1" x14ac:dyDescent="0.25">
      <c r="A77" s="233" t="s">
        <v>223</v>
      </c>
      <c r="B77" s="234">
        <v>1700</v>
      </c>
      <c r="C77" s="249">
        <v>12</v>
      </c>
      <c r="D77" s="233">
        <v>7</v>
      </c>
      <c r="E77" s="237">
        <v>19</v>
      </c>
      <c r="F77" s="233">
        <v>0</v>
      </c>
      <c r="G77" s="233">
        <v>0</v>
      </c>
      <c r="H77" s="237">
        <v>0</v>
      </c>
      <c r="I77" s="249">
        <v>0</v>
      </c>
      <c r="J77" s="233">
        <v>0</v>
      </c>
      <c r="K77" s="237">
        <v>0</v>
      </c>
      <c r="L77" s="249">
        <v>0</v>
      </c>
      <c r="M77" s="233">
        <v>0</v>
      </c>
      <c r="N77" s="233">
        <v>0</v>
      </c>
      <c r="O77" s="249">
        <v>0</v>
      </c>
      <c r="P77" s="233">
        <v>0</v>
      </c>
      <c r="Q77" s="233">
        <v>0</v>
      </c>
      <c r="R77" s="249">
        <v>0</v>
      </c>
      <c r="S77" s="233">
        <v>0</v>
      </c>
      <c r="T77" s="237">
        <v>0</v>
      </c>
      <c r="U77" s="233">
        <v>1</v>
      </c>
      <c r="V77" s="233">
        <v>0</v>
      </c>
      <c r="W77" s="233">
        <v>1</v>
      </c>
      <c r="X77" s="249">
        <v>0</v>
      </c>
      <c r="Y77" s="233">
        <v>0</v>
      </c>
      <c r="Z77" s="237">
        <v>0</v>
      </c>
      <c r="AA77" s="249">
        <f>SUM(C77,F77,I77,L77,O77,R77,U77,X77)</f>
        <v>13</v>
      </c>
      <c r="AB77" s="250">
        <f>SUM(D77,G77,J77,M77,P77,S77,V77,Y77)</f>
        <v>7</v>
      </c>
      <c r="AC77" s="257">
        <f>SUM(AA77:AB77)</f>
        <v>20</v>
      </c>
    </row>
    <row r="78" spans="1:29" x14ac:dyDescent="0.2">
      <c r="H78" s="245"/>
      <c r="Q78" s="256"/>
      <c r="R78" s="241"/>
      <c r="T78" s="275"/>
      <c r="AA78" s="241"/>
      <c r="AB78" s="267"/>
    </row>
    <row r="79" spans="1:29" x14ac:dyDescent="0.2">
      <c r="A79" s="251" t="s">
        <v>63</v>
      </c>
      <c r="B79" s="252">
        <v>1805</v>
      </c>
      <c r="C79" s="243">
        <v>10</v>
      </c>
      <c r="D79" s="244">
        <v>25</v>
      </c>
      <c r="E79" s="245">
        <v>35</v>
      </c>
      <c r="F79" s="253">
        <v>1</v>
      </c>
      <c r="G79" s="253">
        <v>1</v>
      </c>
      <c r="H79" s="245">
        <v>2</v>
      </c>
      <c r="I79" s="243">
        <v>0</v>
      </c>
      <c r="J79" s="244">
        <v>1</v>
      </c>
      <c r="K79" s="245">
        <v>1</v>
      </c>
      <c r="L79" s="241">
        <v>2</v>
      </c>
      <c r="M79" s="251">
        <v>1</v>
      </c>
      <c r="N79" s="245">
        <v>3</v>
      </c>
      <c r="O79" s="243">
        <v>0</v>
      </c>
      <c r="P79" s="244">
        <v>0</v>
      </c>
      <c r="Q79" s="245">
        <v>0</v>
      </c>
      <c r="R79" s="241">
        <v>0</v>
      </c>
      <c r="S79" s="246">
        <v>0</v>
      </c>
      <c r="T79" s="245">
        <v>0</v>
      </c>
      <c r="U79" s="253">
        <v>0</v>
      </c>
      <c r="V79" s="253">
        <v>1</v>
      </c>
      <c r="W79" s="245">
        <v>1</v>
      </c>
      <c r="X79" s="243">
        <v>0</v>
      </c>
      <c r="Y79" s="244">
        <v>0</v>
      </c>
      <c r="Z79" s="245">
        <v>0</v>
      </c>
      <c r="AA79" s="241">
        <f t="shared" ref="AA79:AB83" si="31">C79+F79+I79+L79+O79+R79+U79+X79</f>
        <v>13</v>
      </c>
      <c r="AB79" s="246">
        <f t="shared" si="31"/>
        <v>29</v>
      </c>
      <c r="AC79" s="245">
        <f t="shared" ref="AC79:AC83" si="32">SUM(AA79:AB79)</f>
        <v>42</v>
      </c>
    </row>
    <row r="80" spans="1:29" ht="12.75" customHeight="1" x14ac:dyDescent="0.2">
      <c r="A80" s="251" t="s">
        <v>64</v>
      </c>
      <c r="B80" s="252">
        <v>1825</v>
      </c>
      <c r="C80" s="243">
        <v>17</v>
      </c>
      <c r="D80" s="244">
        <v>8</v>
      </c>
      <c r="E80" s="245">
        <v>25</v>
      </c>
      <c r="F80" s="253">
        <v>0</v>
      </c>
      <c r="G80" s="253">
        <v>1</v>
      </c>
      <c r="H80" s="245">
        <v>1</v>
      </c>
      <c r="I80" s="243">
        <v>0</v>
      </c>
      <c r="J80" s="244">
        <v>0</v>
      </c>
      <c r="K80" s="245">
        <v>0</v>
      </c>
      <c r="L80" s="241">
        <v>1</v>
      </c>
      <c r="M80" s="251">
        <v>0</v>
      </c>
      <c r="N80" s="245">
        <v>1</v>
      </c>
      <c r="O80" s="243">
        <v>1</v>
      </c>
      <c r="P80" s="244">
        <v>0</v>
      </c>
      <c r="Q80" s="245">
        <v>1</v>
      </c>
      <c r="R80" s="241">
        <v>0</v>
      </c>
      <c r="S80" s="246">
        <v>0</v>
      </c>
      <c r="T80" s="245">
        <v>0</v>
      </c>
      <c r="U80" s="253">
        <v>0</v>
      </c>
      <c r="V80" s="253">
        <v>0</v>
      </c>
      <c r="W80" s="245">
        <v>0</v>
      </c>
      <c r="X80" s="243">
        <v>1</v>
      </c>
      <c r="Y80" s="244">
        <v>0</v>
      </c>
      <c r="Z80" s="245">
        <v>1</v>
      </c>
      <c r="AA80" s="241">
        <f t="shared" si="31"/>
        <v>20</v>
      </c>
      <c r="AB80" s="246">
        <f t="shared" si="31"/>
        <v>9</v>
      </c>
      <c r="AC80" s="245">
        <f t="shared" si="32"/>
        <v>29</v>
      </c>
    </row>
    <row r="81" spans="1:29" ht="12.75" customHeight="1" x14ac:dyDescent="0.2">
      <c r="A81" s="251" t="s">
        <v>65</v>
      </c>
      <c r="B81" s="252">
        <v>1826</v>
      </c>
      <c r="C81" s="243">
        <v>1</v>
      </c>
      <c r="D81" s="244">
        <v>3</v>
      </c>
      <c r="E81" s="245">
        <v>4</v>
      </c>
      <c r="F81" s="253">
        <v>0</v>
      </c>
      <c r="G81" s="253">
        <v>0</v>
      </c>
      <c r="H81" s="245">
        <v>0</v>
      </c>
      <c r="I81" s="243">
        <v>0</v>
      </c>
      <c r="J81" s="244">
        <v>0</v>
      </c>
      <c r="K81" s="245">
        <v>0</v>
      </c>
      <c r="L81" s="241">
        <v>0</v>
      </c>
      <c r="M81" s="251">
        <v>0</v>
      </c>
      <c r="N81" s="245">
        <v>0</v>
      </c>
      <c r="O81" s="243">
        <v>0</v>
      </c>
      <c r="P81" s="244">
        <v>0</v>
      </c>
      <c r="Q81" s="245">
        <v>0</v>
      </c>
      <c r="R81" s="241">
        <v>0</v>
      </c>
      <c r="S81" s="246">
        <v>0</v>
      </c>
      <c r="T81" s="245">
        <v>0</v>
      </c>
      <c r="U81" s="253">
        <v>0</v>
      </c>
      <c r="V81" s="253">
        <v>0</v>
      </c>
      <c r="W81" s="245">
        <v>0</v>
      </c>
      <c r="X81" s="243">
        <v>0</v>
      </c>
      <c r="Y81" s="244">
        <v>0</v>
      </c>
      <c r="Z81" s="245">
        <v>0</v>
      </c>
      <c r="AA81" s="241">
        <f t="shared" si="31"/>
        <v>1</v>
      </c>
      <c r="AB81" s="246">
        <f t="shared" si="31"/>
        <v>3</v>
      </c>
      <c r="AC81" s="245">
        <f t="shared" si="32"/>
        <v>4</v>
      </c>
    </row>
    <row r="82" spans="1:29" x14ac:dyDescent="0.2">
      <c r="A82" s="251" t="s">
        <v>66</v>
      </c>
      <c r="B82" s="252">
        <v>1835</v>
      </c>
      <c r="C82" s="243">
        <v>2</v>
      </c>
      <c r="D82" s="244">
        <v>5</v>
      </c>
      <c r="E82" s="245">
        <v>7</v>
      </c>
      <c r="F82" s="253">
        <v>0</v>
      </c>
      <c r="G82" s="253">
        <v>0</v>
      </c>
      <c r="H82" s="245">
        <v>0</v>
      </c>
      <c r="I82" s="243">
        <v>0</v>
      </c>
      <c r="J82" s="244">
        <v>0</v>
      </c>
      <c r="K82" s="245">
        <v>0</v>
      </c>
      <c r="L82" s="241">
        <v>0</v>
      </c>
      <c r="M82" s="251">
        <v>0</v>
      </c>
      <c r="N82" s="245">
        <v>0</v>
      </c>
      <c r="O82" s="243">
        <v>0</v>
      </c>
      <c r="P82" s="244">
        <v>0</v>
      </c>
      <c r="Q82" s="245">
        <v>0</v>
      </c>
      <c r="R82" s="241">
        <v>0</v>
      </c>
      <c r="S82" s="246">
        <v>0</v>
      </c>
      <c r="T82" s="245">
        <v>0</v>
      </c>
      <c r="U82" s="253">
        <v>0</v>
      </c>
      <c r="V82" s="253">
        <v>1</v>
      </c>
      <c r="W82" s="245">
        <v>1</v>
      </c>
      <c r="X82" s="243">
        <v>0</v>
      </c>
      <c r="Y82" s="244">
        <v>0</v>
      </c>
      <c r="Z82" s="245">
        <v>0</v>
      </c>
      <c r="AA82" s="241">
        <f t="shared" si="31"/>
        <v>2</v>
      </c>
      <c r="AB82" s="246">
        <f t="shared" si="31"/>
        <v>6</v>
      </c>
      <c r="AC82" s="245">
        <f t="shared" si="32"/>
        <v>8</v>
      </c>
    </row>
    <row r="83" spans="1:29" ht="13.5" thickBot="1" x14ac:dyDescent="0.25">
      <c r="A83" s="251" t="s">
        <v>67</v>
      </c>
      <c r="B83" s="252">
        <v>1905</v>
      </c>
      <c r="C83" s="243">
        <v>25</v>
      </c>
      <c r="D83" s="244">
        <v>43</v>
      </c>
      <c r="E83" s="245">
        <v>68</v>
      </c>
      <c r="F83" s="253">
        <v>1</v>
      </c>
      <c r="G83" s="253">
        <v>0</v>
      </c>
      <c r="H83" s="245">
        <v>1</v>
      </c>
      <c r="I83" s="243">
        <v>0</v>
      </c>
      <c r="J83" s="244">
        <v>0</v>
      </c>
      <c r="K83" s="245">
        <v>0</v>
      </c>
      <c r="L83" s="241">
        <v>2</v>
      </c>
      <c r="M83" s="251">
        <v>1</v>
      </c>
      <c r="N83" s="245">
        <v>3</v>
      </c>
      <c r="O83" s="243">
        <v>0</v>
      </c>
      <c r="P83" s="244">
        <v>0</v>
      </c>
      <c r="Q83" s="245">
        <v>0</v>
      </c>
      <c r="R83" s="241">
        <v>0</v>
      </c>
      <c r="S83" s="246">
        <v>0</v>
      </c>
      <c r="T83" s="245">
        <v>0</v>
      </c>
      <c r="U83" s="253">
        <v>0</v>
      </c>
      <c r="V83" s="253">
        <v>1</v>
      </c>
      <c r="W83" s="245">
        <v>1</v>
      </c>
      <c r="X83" s="243">
        <v>2</v>
      </c>
      <c r="Y83" s="244">
        <v>1</v>
      </c>
      <c r="Z83" s="245">
        <v>3</v>
      </c>
      <c r="AA83" s="241">
        <f t="shared" si="31"/>
        <v>30</v>
      </c>
      <c r="AB83" s="246">
        <f t="shared" si="31"/>
        <v>46</v>
      </c>
      <c r="AC83" s="245">
        <f t="shared" si="32"/>
        <v>76</v>
      </c>
    </row>
    <row r="84" spans="1:29" ht="13.5" thickBot="1" x14ac:dyDescent="0.25">
      <c r="A84" s="249" t="s">
        <v>68</v>
      </c>
      <c r="B84" s="234"/>
      <c r="C84" s="233">
        <f>SUM(C79:C83)</f>
        <v>55</v>
      </c>
      <c r="D84" s="233">
        <f t="shared" ref="D84:Z84" si="33">SUM(D79:D83)</f>
        <v>84</v>
      </c>
      <c r="E84" s="237">
        <f t="shared" si="27"/>
        <v>139</v>
      </c>
      <c r="F84" s="233">
        <f t="shared" si="33"/>
        <v>2</v>
      </c>
      <c r="G84" s="233">
        <f t="shared" si="33"/>
        <v>2</v>
      </c>
      <c r="H84" s="237">
        <f t="shared" si="33"/>
        <v>4</v>
      </c>
      <c r="I84" s="233">
        <f t="shared" si="33"/>
        <v>0</v>
      </c>
      <c r="J84" s="233">
        <f t="shared" si="33"/>
        <v>1</v>
      </c>
      <c r="K84" s="237">
        <f t="shared" si="33"/>
        <v>1</v>
      </c>
      <c r="L84" s="233">
        <f t="shared" si="33"/>
        <v>5</v>
      </c>
      <c r="M84" s="233">
        <f t="shared" si="33"/>
        <v>2</v>
      </c>
      <c r="N84" s="237">
        <f t="shared" si="33"/>
        <v>7</v>
      </c>
      <c r="O84" s="233">
        <f t="shared" si="33"/>
        <v>1</v>
      </c>
      <c r="P84" s="233">
        <f t="shared" si="33"/>
        <v>0</v>
      </c>
      <c r="Q84" s="237">
        <f t="shared" si="33"/>
        <v>1</v>
      </c>
      <c r="R84" s="233">
        <f t="shared" si="33"/>
        <v>0</v>
      </c>
      <c r="S84" s="233">
        <f t="shared" si="33"/>
        <v>0</v>
      </c>
      <c r="T84" s="237">
        <f t="shared" si="33"/>
        <v>0</v>
      </c>
      <c r="U84" s="233">
        <f t="shared" si="33"/>
        <v>0</v>
      </c>
      <c r="V84" s="233">
        <f t="shared" si="33"/>
        <v>3</v>
      </c>
      <c r="W84" s="237">
        <f t="shared" si="33"/>
        <v>3</v>
      </c>
      <c r="X84" s="233">
        <f t="shared" si="33"/>
        <v>3</v>
      </c>
      <c r="Y84" s="233">
        <f t="shared" si="33"/>
        <v>1</v>
      </c>
      <c r="Z84" s="237">
        <f t="shared" si="33"/>
        <v>4</v>
      </c>
      <c r="AA84" s="249">
        <f>SUM(AA79:AA83)</f>
        <v>66</v>
      </c>
      <c r="AB84" s="250">
        <f>SUM(AB79:AB83)</f>
        <v>93</v>
      </c>
      <c r="AC84" s="257">
        <f>SUM(AC79:AC83)</f>
        <v>159</v>
      </c>
    </row>
    <row r="85" spans="1:29" x14ac:dyDescent="0.2">
      <c r="H85" s="245" t="str">
        <f>IF(F85+G85=0," ",F85+G85)</f>
        <v xml:space="preserve"> </v>
      </c>
      <c r="K85" s="245" t="str">
        <f>IF(I85+J85=0," ",I85+J85)</f>
        <v xml:space="preserve"> </v>
      </c>
      <c r="N85" s="274" t="str">
        <f>IF(L85+M85=0," ",L85+M85)</f>
        <v xml:space="preserve"> </v>
      </c>
      <c r="Q85" s="256" t="str">
        <f>IF(O85+P85=0," ",O85+P85)</f>
        <v xml:space="preserve"> </v>
      </c>
      <c r="R85" s="241"/>
      <c r="T85" s="275"/>
      <c r="W85" s="274" t="str">
        <f>IF(U85+V85=0," ",U85+V85)</f>
        <v xml:space="preserve"> </v>
      </c>
      <c r="Z85" s="245" t="str">
        <f>IF(X85+Y85=0," ",X85+Y85)</f>
        <v xml:space="preserve"> </v>
      </c>
      <c r="AA85" s="241"/>
      <c r="AB85" s="267"/>
    </row>
    <row r="86" spans="1:29" x14ac:dyDescent="0.2">
      <c r="A86" s="251" t="s">
        <v>69</v>
      </c>
      <c r="B86" s="252">
        <v>1955</v>
      </c>
      <c r="C86" s="243"/>
      <c r="D86" s="244"/>
      <c r="F86" s="253"/>
      <c r="G86" s="253"/>
      <c r="H86" s="245"/>
      <c r="I86" s="243"/>
      <c r="J86" s="244"/>
      <c r="N86" s="245"/>
      <c r="O86" s="243"/>
      <c r="P86" s="244"/>
      <c r="R86" s="241"/>
      <c r="T86" s="245"/>
      <c r="U86" s="253"/>
      <c r="V86" s="253"/>
      <c r="W86" s="245"/>
      <c r="X86" s="243"/>
      <c r="Y86" s="244"/>
      <c r="AA86" s="241">
        <f t="shared" ref="AA86:AB105" si="34">C86+F86+I86+L86+O86+R86+U86+X86</f>
        <v>0</v>
      </c>
      <c r="AB86" s="246">
        <f t="shared" si="34"/>
        <v>0</v>
      </c>
      <c r="AC86" s="245">
        <f t="shared" ref="AC86:AC105" si="35">SUM(AA86:AB86)</f>
        <v>0</v>
      </c>
    </row>
    <row r="87" spans="1:29" ht="13.5" customHeight="1" x14ac:dyDescent="0.2">
      <c r="A87" s="246" t="s">
        <v>70</v>
      </c>
      <c r="B87" s="252">
        <v>1980</v>
      </c>
      <c r="C87" s="243">
        <v>1</v>
      </c>
      <c r="D87" s="244">
        <v>1</v>
      </c>
      <c r="E87" s="245">
        <v>2</v>
      </c>
      <c r="F87" s="253">
        <v>0</v>
      </c>
      <c r="G87" s="253">
        <v>0</v>
      </c>
      <c r="H87" s="245">
        <v>0</v>
      </c>
      <c r="I87" s="243">
        <v>0</v>
      </c>
      <c r="J87" s="244">
        <v>0</v>
      </c>
      <c r="K87" s="245">
        <v>0</v>
      </c>
      <c r="L87" s="241">
        <v>1</v>
      </c>
      <c r="M87" s="251">
        <v>0</v>
      </c>
      <c r="N87" s="245">
        <v>1</v>
      </c>
      <c r="O87" s="243">
        <v>0</v>
      </c>
      <c r="P87" s="244">
        <v>0</v>
      </c>
      <c r="Q87" s="245">
        <v>0</v>
      </c>
      <c r="R87" s="241">
        <v>0</v>
      </c>
      <c r="S87" s="246">
        <v>0</v>
      </c>
      <c r="T87" s="245">
        <v>0</v>
      </c>
      <c r="U87" s="253">
        <v>0</v>
      </c>
      <c r="V87" s="253">
        <v>0</v>
      </c>
      <c r="W87" s="245">
        <v>0</v>
      </c>
      <c r="X87" s="243">
        <v>0</v>
      </c>
      <c r="Y87" s="244">
        <v>0</v>
      </c>
      <c r="Z87" s="245">
        <v>0</v>
      </c>
      <c r="AA87" s="241">
        <f t="shared" si="34"/>
        <v>2</v>
      </c>
      <c r="AB87" s="246">
        <f t="shared" si="34"/>
        <v>1</v>
      </c>
      <c r="AC87" s="245">
        <f t="shared" si="35"/>
        <v>3</v>
      </c>
    </row>
    <row r="88" spans="1:29" ht="13.5" customHeight="1" x14ac:dyDescent="0.2">
      <c r="A88" s="246" t="s">
        <v>361</v>
      </c>
      <c r="B88" s="252">
        <v>1985</v>
      </c>
      <c r="C88" s="243">
        <v>1</v>
      </c>
      <c r="D88" s="244">
        <v>0</v>
      </c>
      <c r="E88" s="245">
        <v>1</v>
      </c>
      <c r="F88" s="253">
        <v>0</v>
      </c>
      <c r="G88" s="253">
        <v>0</v>
      </c>
      <c r="H88" s="245">
        <v>0</v>
      </c>
      <c r="I88" s="243">
        <v>0</v>
      </c>
      <c r="J88" s="244">
        <v>0</v>
      </c>
      <c r="K88" s="245">
        <v>0</v>
      </c>
      <c r="L88" s="241">
        <v>0</v>
      </c>
      <c r="M88" s="251">
        <v>0</v>
      </c>
      <c r="N88" s="245">
        <v>0</v>
      </c>
      <c r="O88" s="243">
        <v>0</v>
      </c>
      <c r="P88" s="244">
        <v>0</v>
      </c>
      <c r="Q88" s="245">
        <v>0</v>
      </c>
      <c r="R88" s="241">
        <v>0</v>
      </c>
      <c r="S88" s="246">
        <v>0</v>
      </c>
      <c r="T88" s="245">
        <v>0</v>
      </c>
      <c r="U88" s="253">
        <v>0</v>
      </c>
      <c r="V88" s="253">
        <v>0</v>
      </c>
      <c r="W88" s="245">
        <v>0</v>
      </c>
      <c r="X88" s="243">
        <v>0</v>
      </c>
      <c r="Y88" s="244">
        <v>0</v>
      </c>
      <c r="Z88" s="245">
        <v>0</v>
      </c>
      <c r="AA88" s="241">
        <f t="shared" si="34"/>
        <v>1</v>
      </c>
      <c r="AB88" s="246">
        <f t="shared" si="34"/>
        <v>0</v>
      </c>
      <c r="AC88" s="245">
        <f t="shared" si="35"/>
        <v>1</v>
      </c>
    </row>
    <row r="89" spans="1:29" ht="12.75" customHeight="1" x14ac:dyDescent="0.2">
      <c r="A89" s="246" t="s">
        <v>71</v>
      </c>
      <c r="B89" s="252">
        <v>1992</v>
      </c>
      <c r="C89" s="243">
        <v>2</v>
      </c>
      <c r="D89" s="244">
        <v>1</v>
      </c>
      <c r="E89" s="245">
        <v>3</v>
      </c>
      <c r="F89" s="253">
        <v>0</v>
      </c>
      <c r="G89" s="253">
        <v>0</v>
      </c>
      <c r="H89" s="245">
        <v>0</v>
      </c>
      <c r="I89" s="243">
        <v>0</v>
      </c>
      <c r="J89" s="244">
        <v>0</v>
      </c>
      <c r="K89" s="245">
        <v>0</v>
      </c>
      <c r="L89" s="241">
        <v>0</v>
      </c>
      <c r="M89" s="251">
        <v>0</v>
      </c>
      <c r="N89" s="245">
        <v>0</v>
      </c>
      <c r="O89" s="243">
        <v>0</v>
      </c>
      <c r="P89" s="244">
        <v>0</v>
      </c>
      <c r="Q89" s="245">
        <v>0</v>
      </c>
      <c r="R89" s="241">
        <v>0</v>
      </c>
      <c r="S89" s="246">
        <v>0</v>
      </c>
      <c r="T89" s="245">
        <v>0</v>
      </c>
      <c r="U89" s="253">
        <v>0</v>
      </c>
      <c r="V89" s="253">
        <v>0</v>
      </c>
      <c r="W89" s="245">
        <v>0</v>
      </c>
      <c r="X89" s="243">
        <v>0</v>
      </c>
      <c r="Y89" s="244">
        <v>0</v>
      </c>
      <c r="Z89" s="245">
        <v>0</v>
      </c>
      <c r="AA89" s="241">
        <f t="shared" si="34"/>
        <v>2</v>
      </c>
      <c r="AB89" s="246">
        <f t="shared" si="34"/>
        <v>1</v>
      </c>
      <c r="AC89" s="245">
        <f t="shared" si="35"/>
        <v>3</v>
      </c>
    </row>
    <row r="90" spans="1:29" ht="12.75" customHeight="1" x14ac:dyDescent="0.2">
      <c r="A90" s="246" t="s">
        <v>224</v>
      </c>
      <c r="B90" s="252">
        <v>1993</v>
      </c>
      <c r="C90" s="243">
        <v>0</v>
      </c>
      <c r="D90" s="244">
        <v>1</v>
      </c>
      <c r="E90" s="245">
        <v>1</v>
      </c>
      <c r="F90" s="253">
        <v>0</v>
      </c>
      <c r="G90" s="253">
        <v>0</v>
      </c>
      <c r="H90" s="245">
        <v>0</v>
      </c>
      <c r="I90" s="243">
        <v>0</v>
      </c>
      <c r="J90" s="244">
        <v>0</v>
      </c>
      <c r="K90" s="245">
        <v>0</v>
      </c>
      <c r="L90" s="241">
        <v>0</v>
      </c>
      <c r="M90" s="251">
        <v>0</v>
      </c>
      <c r="N90" s="245">
        <v>0</v>
      </c>
      <c r="O90" s="243">
        <v>0</v>
      </c>
      <c r="P90" s="244">
        <v>0</v>
      </c>
      <c r="Q90" s="245">
        <v>0</v>
      </c>
      <c r="R90" s="241">
        <v>0</v>
      </c>
      <c r="S90" s="246">
        <v>0</v>
      </c>
      <c r="T90" s="245">
        <v>0</v>
      </c>
      <c r="U90" s="253">
        <v>0</v>
      </c>
      <c r="V90" s="253">
        <v>0</v>
      </c>
      <c r="W90" s="245">
        <v>0</v>
      </c>
      <c r="X90" s="243">
        <v>0</v>
      </c>
      <c r="Y90" s="244">
        <v>0</v>
      </c>
      <c r="Z90" s="245">
        <v>0</v>
      </c>
      <c r="AA90" s="241">
        <f t="shared" si="34"/>
        <v>0</v>
      </c>
      <c r="AB90" s="246">
        <f t="shared" si="34"/>
        <v>1</v>
      </c>
      <c r="AC90" s="245">
        <f t="shared" si="35"/>
        <v>1</v>
      </c>
    </row>
    <row r="91" spans="1:29" x14ac:dyDescent="0.2">
      <c r="A91" s="246" t="s">
        <v>72</v>
      </c>
      <c r="B91" s="252">
        <v>2010</v>
      </c>
      <c r="C91" s="243">
        <v>5</v>
      </c>
      <c r="D91" s="244">
        <v>6</v>
      </c>
      <c r="E91" s="245">
        <v>11</v>
      </c>
      <c r="F91" s="253">
        <v>1</v>
      </c>
      <c r="G91" s="253">
        <v>0</v>
      </c>
      <c r="H91" s="245">
        <v>1</v>
      </c>
      <c r="I91" s="243">
        <v>0</v>
      </c>
      <c r="J91" s="244">
        <v>0</v>
      </c>
      <c r="K91" s="245">
        <v>0</v>
      </c>
      <c r="L91" s="241">
        <v>0</v>
      </c>
      <c r="M91" s="251">
        <v>0</v>
      </c>
      <c r="N91" s="245">
        <v>0</v>
      </c>
      <c r="O91" s="243">
        <v>0</v>
      </c>
      <c r="P91" s="244">
        <v>0</v>
      </c>
      <c r="Q91" s="245">
        <v>0</v>
      </c>
      <c r="R91" s="241">
        <v>0</v>
      </c>
      <c r="S91" s="246">
        <v>0</v>
      </c>
      <c r="T91" s="245">
        <v>0</v>
      </c>
      <c r="U91" s="253">
        <v>0</v>
      </c>
      <c r="V91" s="253">
        <v>0</v>
      </c>
      <c r="W91" s="245">
        <v>0</v>
      </c>
      <c r="X91" s="243">
        <v>0</v>
      </c>
      <c r="Y91" s="244">
        <v>0</v>
      </c>
      <c r="Z91" s="245">
        <v>0</v>
      </c>
      <c r="AA91" s="241">
        <f t="shared" si="34"/>
        <v>6</v>
      </c>
      <c r="AB91" s="246">
        <f t="shared" si="34"/>
        <v>6</v>
      </c>
      <c r="AC91" s="245">
        <f t="shared" si="35"/>
        <v>12</v>
      </c>
    </row>
    <row r="92" spans="1:29" x14ac:dyDescent="0.2">
      <c r="A92" s="246" t="s">
        <v>264</v>
      </c>
      <c r="B92" s="252">
        <v>2015</v>
      </c>
      <c r="C92" s="243"/>
      <c r="D92" s="244"/>
      <c r="F92" s="253"/>
      <c r="G92" s="253"/>
      <c r="H92" s="245"/>
      <c r="I92" s="243"/>
      <c r="J92" s="244"/>
      <c r="N92" s="245"/>
      <c r="O92" s="243"/>
      <c r="P92" s="244"/>
      <c r="R92" s="241"/>
      <c r="T92" s="245"/>
      <c r="U92" s="253"/>
      <c r="V92" s="253"/>
      <c r="W92" s="245"/>
      <c r="X92" s="243"/>
      <c r="Y92" s="244"/>
      <c r="AA92" s="241">
        <f t="shared" si="34"/>
        <v>0</v>
      </c>
      <c r="AB92" s="246">
        <f t="shared" si="34"/>
        <v>0</v>
      </c>
      <c r="AC92" s="245">
        <f t="shared" si="35"/>
        <v>0</v>
      </c>
    </row>
    <row r="93" spans="1:29" x14ac:dyDescent="0.2">
      <c r="A93" s="246" t="s">
        <v>73</v>
      </c>
      <c r="B93" s="252">
        <v>2025</v>
      </c>
      <c r="C93" s="243"/>
      <c r="D93" s="244"/>
      <c r="F93" s="253"/>
      <c r="G93" s="253"/>
      <c r="H93" s="245"/>
      <c r="I93" s="243"/>
      <c r="J93" s="244"/>
      <c r="N93" s="245"/>
      <c r="O93" s="243"/>
      <c r="P93" s="244"/>
      <c r="R93" s="241"/>
      <c r="T93" s="245"/>
      <c r="U93" s="253"/>
      <c r="V93" s="253"/>
      <c r="W93" s="245"/>
      <c r="X93" s="243"/>
      <c r="Y93" s="244"/>
      <c r="AA93" s="241">
        <f t="shared" si="34"/>
        <v>0</v>
      </c>
      <c r="AB93" s="246">
        <f t="shared" si="34"/>
        <v>0</v>
      </c>
      <c r="AC93" s="245">
        <f t="shared" si="35"/>
        <v>0</v>
      </c>
    </row>
    <row r="94" spans="1:29" x14ac:dyDescent="0.2">
      <c r="A94" s="246" t="s">
        <v>225</v>
      </c>
      <c r="B94" s="252">
        <v>2027</v>
      </c>
      <c r="C94" s="243">
        <v>1</v>
      </c>
      <c r="D94" s="244">
        <v>0</v>
      </c>
      <c r="E94" s="245">
        <v>1</v>
      </c>
      <c r="F94" s="253">
        <v>0</v>
      </c>
      <c r="G94" s="253">
        <v>0</v>
      </c>
      <c r="H94" s="245">
        <v>0</v>
      </c>
      <c r="I94" s="243">
        <v>0</v>
      </c>
      <c r="J94" s="244">
        <v>0</v>
      </c>
      <c r="K94" s="245">
        <v>0</v>
      </c>
      <c r="L94" s="241">
        <v>0</v>
      </c>
      <c r="M94" s="251">
        <v>0</v>
      </c>
      <c r="N94" s="245">
        <v>0</v>
      </c>
      <c r="O94" s="243">
        <v>0</v>
      </c>
      <c r="P94" s="244">
        <v>0</v>
      </c>
      <c r="Q94" s="245">
        <v>0</v>
      </c>
      <c r="R94" s="241">
        <v>0</v>
      </c>
      <c r="S94" s="246">
        <v>0</v>
      </c>
      <c r="T94" s="245">
        <v>0</v>
      </c>
      <c r="U94" s="253">
        <v>0</v>
      </c>
      <c r="V94" s="253">
        <v>0</v>
      </c>
      <c r="W94" s="245">
        <v>0</v>
      </c>
      <c r="X94" s="243">
        <v>1</v>
      </c>
      <c r="Y94" s="244">
        <v>0</v>
      </c>
      <c r="Z94" s="245">
        <v>1</v>
      </c>
      <c r="AA94" s="241">
        <f t="shared" si="34"/>
        <v>2</v>
      </c>
      <c r="AB94" s="246">
        <f t="shared" si="34"/>
        <v>0</v>
      </c>
      <c r="AC94" s="245">
        <f t="shared" si="35"/>
        <v>2</v>
      </c>
    </row>
    <row r="95" spans="1:29" x14ac:dyDescent="0.2">
      <c r="A95" s="246" t="s">
        <v>226</v>
      </c>
      <c r="B95" s="252">
        <v>2028</v>
      </c>
      <c r="C95" s="243"/>
      <c r="D95" s="244"/>
      <c r="F95" s="253"/>
      <c r="G95" s="253"/>
      <c r="H95" s="245"/>
      <c r="I95" s="243"/>
      <c r="J95" s="244"/>
      <c r="N95" s="245"/>
      <c r="O95" s="243"/>
      <c r="P95" s="244"/>
      <c r="R95" s="241"/>
      <c r="T95" s="245"/>
      <c r="U95" s="253"/>
      <c r="V95" s="253"/>
      <c r="W95" s="245"/>
      <c r="X95" s="243"/>
      <c r="Y95" s="244"/>
      <c r="AA95" s="241">
        <f t="shared" si="34"/>
        <v>0</v>
      </c>
      <c r="AB95" s="246">
        <f t="shared" si="34"/>
        <v>0</v>
      </c>
      <c r="AC95" s="245">
        <f t="shared" si="35"/>
        <v>0</v>
      </c>
    </row>
    <row r="96" spans="1:29" x14ac:dyDescent="0.2">
      <c r="A96" s="246" t="s">
        <v>74</v>
      </c>
      <c r="B96" s="252">
        <v>2040</v>
      </c>
      <c r="C96" s="243">
        <v>14</v>
      </c>
      <c r="D96" s="244">
        <v>9</v>
      </c>
      <c r="E96" s="245">
        <v>23</v>
      </c>
      <c r="F96" s="253">
        <v>4</v>
      </c>
      <c r="G96" s="253">
        <v>3</v>
      </c>
      <c r="H96" s="245">
        <v>7</v>
      </c>
      <c r="I96" s="243">
        <v>0</v>
      </c>
      <c r="J96" s="244">
        <v>0</v>
      </c>
      <c r="K96" s="245">
        <v>0</v>
      </c>
      <c r="L96" s="241">
        <v>2</v>
      </c>
      <c r="M96" s="251">
        <v>1</v>
      </c>
      <c r="N96" s="245">
        <v>3</v>
      </c>
      <c r="O96" s="243">
        <v>0</v>
      </c>
      <c r="P96" s="244">
        <v>0</v>
      </c>
      <c r="Q96" s="245">
        <v>0</v>
      </c>
      <c r="R96" s="241">
        <v>0</v>
      </c>
      <c r="S96" s="246">
        <v>0</v>
      </c>
      <c r="T96" s="245">
        <v>0</v>
      </c>
      <c r="U96" s="253">
        <v>0</v>
      </c>
      <c r="V96" s="253">
        <v>0</v>
      </c>
      <c r="W96" s="245">
        <v>0</v>
      </c>
      <c r="X96" s="243">
        <v>1</v>
      </c>
      <c r="Y96" s="244">
        <v>0</v>
      </c>
      <c r="Z96" s="245">
        <v>1</v>
      </c>
      <c r="AA96" s="241">
        <f t="shared" si="34"/>
        <v>21</v>
      </c>
      <c r="AB96" s="246">
        <f t="shared" si="34"/>
        <v>13</v>
      </c>
      <c r="AC96" s="245">
        <f t="shared" si="35"/>
        <v>34</v>
      </c>
    </row>
    <row r="97" spans="1:29" x14ac:dyDescent="0.2">
      <c r="A97" s="246" t="s">
        <v>364</v>
      </c>
      <c r="B97" s="252">
        <v>2045</v>
      </c>
      <c r="C97" s="243">
        <v>1</v>
      </c>
      <c r="D97" s="244">
        <v>0</v>
      </c>
      <c r="E97" s="245">
        <v>1</v>
      </c>
      <c r="F97" s="253">
        <v>0</v>
      </c>
      <c r="G97" s="253">
        <v>0</v>
      </c>
      <c r="H97" s="245">
        <v>0</v>
      </c>
      <c r="I97" s="243">
        <v>0</v>
      </c>
      <c r="J97" s="244">
        <v>0</v>
      </c>
      <c r="K97" s="245">
        <v>0</v>
      </c>
      <c r="L97" s="241">
        <v>0</v>
      </c>
      <c r="M97" s="251">
        <v>0</v>
      </c>
      <c r="N97" s="245">
        <v>0</v>
      </c>
      <c r="O97" s="243">
        <v>0</v>
      </c>
      <c r="P97" s="244">
        <v>0</v>
      </c>
      <c r="Q97" s="245">
        <v>0</v>
      </c>
      <c r="R97" s="241">
        <v>0</v>
      </c>
      <c r="S97" s="246">
        <v>0</v>
      </c>
      <c r="T97" s="245">
        <v>0</v>
      </c>
      <c r="U97" s="253">
        <v>0</v>
      </c>
      <c r="V97" s="253">
        <v>0</v>
      </c>
      <c r="W97" s="245">
        <v>0</v>
      </c>
      <c r="X97" s="243">
        <v>0</v>
      </c>
      <c r="Y97" s="244">
        <v>0</v>
      </c>
      <c r="Z97" s="245">
        <v>0</v>
      </c>
      <c r="AA97" s="241">
        <f t="shared" ref="AA97" si="36">C97+F97+I97+L97+O97+R97+U97+X97</f>
        <v>1</v>
      </c>
      <c r="AB97" s="246">
        <f t="shared" ref="AB97" si="37">D97+G97+J97+M97+P97+S97+V97+Y97</f>
        <v>0</v>
      </c>
      <c r="AC97" s="245">
        <f t="shared" ref="AC97" si="38">SUM(AA97:AB97)</f>
        <v>1</v>
      </c>
    </row>
    <row r="98" spans="1:29" x14ac:dyDescent="0.2">
      <c r="A98" s="246" t="s">
        <v>246</v>
      </c>
      <c r="B98" s="252">
        <v>2047</v>
      </c>
      <c r="C98" s="243">
        <v>2</v>
      </c>
      <c r="D98" s="244">
        <v>1</v>
      </c>
      <c r="E98" s="245">
        <v>3</v>
      </c>
      <c r="F98" s="253">
        <v>0</v>
      </c>
      <c r="G98" s="253">
        <v>0</v>
      </c>
      <c r="H98" s="245">
        <v>0</v>
      </c>
      <c r="I98" s="243">
        <v>0</v>
      </c>
      <c r="J98" s="244">
        <v>0</v>
      </c>
      <c r="K98" s="245">
        <v>0</v>
      </c>
      <c r="L98" s="241">
        <v>0</v>
      </c>
      <c r="M98" s="251">
        <v>0</v>
      </c>
      <c r="N98" s="245">
        <v>0</v>
      </c>
      <c r="O98" s="243">
        <v>0</v>
      </c>
      <c r="P98" s="244">
        <v>0</v>
      </c>
      <c r="Q98" s="245">
        <v>0</v>
      </c>
      <c r="R98" s="241">
        <v>0</v>
      </c>
      <c r="S98" s="246">
        <v>0</v>
      </c>
      <c r="T98" s="245">
        <v>0</v>
      </c>
      <c r="U98" s="253">
        <v>0</v>
      </c>
      <c r="V98" s="253">
        <v>0</v>
      </c>
      <c r="W98" s="245">
        <v>0</v>
      </c>
      <c r="X98" s="243">
        <v>0</v>
      </c>
      <c r="Y98" s="244">
        <v>0</v>
      </c>
      <c r="Z98" s="245">
        <v>0</v>
      </c>
      <c r="AA98" s="241">
        <f t="shared" si="34"/>
        <v>2</v>
      </c>
      <c r="AB98" s="246">
        <f t="shared" si="34"/>
        <v>1</v>
      </c>
      <c r="AC98" s="245">
        <f t="shared" si="35"/>
        <v>3</v>
      </c>
    </row>
    <row r="99" spans="1:29" x14ac:dyDescent="0.2">
      <c r="A99" s="246" t="s">
        <v>75</v>
      </c>
      <c r="B99" s="252">
        <v>2060</v>
      </c>
      <c r="C99" s="243"/>
      <c r="D99" s="244"/>
      <c r="F99" s="253"/>
      <c r="G99" s="253"/>
      <c r="H99" s="245"/>
      <c r="I99" s="243"/>
      <c r="J99" s="244"/>
      <c r="N99" s="245"/>
      <c r="O99" s="243"/>
      <c r="P99" s="244"/>
      <c r="R99" s="241"/>
      <c r="T99" s="245"/>
      <c r="U99" s="253"/>
      <c r="V99" s="253"/>
      <c r="W99" s="245"/>
      <c r="X99" s="243"/>
      <c r="Y99" s="244"/>
      <c r="AA99" s="241">
        <f t="shared" si="34"/>
        <v>0</v>
      </c>
      <c r="AB99" s="246">
        <f t="shared" si="34"/>
        <v>0</v>
      </c>
      <c r="AC99" s="245">
        <f t="shared" si="35"/>
        <v>0</v>
      </c>
    </row>
    <row r="100" spans="1:29" x14ac:dyDescent="0.2">
      <c r="A100" s="246" t="s">
        <v>76</v>
      </c>
      <c r="B100" s="252">
        <v>2100</v>
      </c>
      <c r="C100" s="243">
        <v>6</v>
      </c>
      <c r="D100" s="244">
        <v>3</v>
      </c>
      <c r="E100" s="245">
        <v>9</v>
      </c>
      <c r="F100" s="253">
        <v>3</v>
      </c>
      <c r="G100" s="253">
        <v>1</v>
      </c>
      <c r="H100" s="245">
        <v>4</v>
      </c>
      <c r="I100" s="243">
        <v>0</v>
      </c>
      <c r="J100" s="244">
        <v>0</v>
      </c>
      <c r="K100" s="245">
        <v>0</v>
      </c>
      <c r="L100" s="241">
        <v>2</v>
      </c>
      <c r="M100" s="251">
        <v>0</v>
      </c>
      <c r="N100" s="245">
        <v>2</v>
      </c>
      <c r="O100" s="243">
        <v>3</v>
      </c>
      <c r="P100" s="244">
        <v>2</v>
      </c>
      <c r="Q100" s="245">
        <v>5</v>
      </c>
      <c r="R100" s="241">
        <v>0</v>
      </c>
      <c r="S100" s="246">
        <v>1</v>
      </c>
      <c r="T100" s="245">
        <v>1</v>
      </c>
      <c r="U100" s="253">
        <v>0</v>
      </c>
      <c r="V100" s="253">
        <v>0</v>
      </c>
      <c r="W100" s="245">
        <v>0</v>
      </c>
      <c r="X100" s="243">
        <v>2</v>
      </c>
      <c r="Y100" s="244">
        <v>0</v>
      </c>
      <c r="Z100" s="245">
        <v>2</v>
      </c>
      <c r="AA100" s="241">
        <f t="shared" si="34"/>
        <v>16</v>
      </c>
      <c r="AB100" s="246">
        <f t="shared" si="34"/>
        <v>7</v>
      </c>
      <c r="AC100" s="245">
        <f t="shared" si="35"/>
        <v>23</v>
      </c>
    </row>
    <row r="101" spans="1:29" x14ac:dyDescent="0.2">
      <c r="A101" s="246" t="s">
        <v>275</v>
      </c>
      <c r="B101" s="252">
        <v>2110</v>
      </c>
      <c r="C101" s="243"/>
      <c r="D101" s="244"/>
      <c r="F101" s="253"/>
      <c r="G101" s="253"/>
      <c r="H101" s="245"/>
      <c r="I101" s="243"/>
      <c r="J101" s="244"/>
      <c r="N101" s="245"/>
      <c r="O101" s="243"/>
      <c r="P101" s="244"/>
      <c r="R101" s="241"/>
      <c r="T101" s="245"/>
      <c r="U101" s="253"/>
      <c r="V101" s="253"/>
      <c r="W101" s="245"/>
      <c r="X101" s="243"/>
      <c r="Y101" s="244"/>
      <c r="AA101" s="241">
        <f t="shared" si="34"/>
        <v>0</v>
      </c>
      <c r="AB101" s="246">
        <f t="shared" si="34"/>
        <v>0</v>
      </c>
      <c r="AC101" s="245">
        <f t="shared" si="35"/>
        <v>0</v>
      </c>
    </row>
    <row r="102" spans="1:29" ht="12.75" customHeight="1" x14ac:dyDescent="0.2">
      <c r="A102" s="246" t="s">
        <v>77</v>
      </c>
      <c r="B102" s="252">
        <v>2120</v>
      </c>
      <c r="C102" s="243"/>
      <c r="D102" s="244"/>
      <c r="F102" s="253"/>
      <c r="G102" s="253"/>
      <c r="H102" s="245"/>
      <c r="I102" s="243"/>
      <c r="J102" s="244"/>
      <c r="N102" s="245"/>
      <c r="O102" s="243"/>
      <c r="P102" s="244"/>
      <c r="R102" s="241"/>
      <c r="T102" s="245"/>
      <c r="U102" s="253"/>
      <c r="V102" s="253"/>
      <c r="W102" s="245"/>
      <c r="X102" s="243"/>
      <c r="Y102" s="244"/>
      <c r="AA102" s="241">
        <f t="shared" si="34"/>
        <v>0</v>
      </c>
      <c r="AB102" s="246">
        <f t="shared" si="34"/>
        <v>0</v>
      </c>
      <c r="AC102" s="245">
        <f t="shared" si="35"/>
        <v>0</v>
      </c>
    </row>
    <row r="103" spans="1:29" ht="12.75" customHeight="1" x14ac:dyDescent="0.2">
      <c r="A103" s="246" t="s">
        <v>78</v>
      </c>
      <c r="B103" s="252">
        <v>2122</v>
      </c>
      <c r="C103" s="243">
        <v>9</v>
      </c>
      <c r="D103" s="244">
        <v>1</v>
      </c>
      <c r="E103" s="245">
        <v>10</v>
      </c>
      <c r="F103" s="253">
        <v>0</v>
      </c>
      <c r="G103" s="253">
        <v>0</v>
      </c>
      <c r="H103" s="245">
        <v>0</v>
      </c>
      <c r="I103" s="243">
        <v>0</v>
      </c>
      <c r="J103" s="244">
        <v>0</v>
      </c>
      <c r="K103" s="245">
        <v>0</v>
      </c>
      <c r="L103" s="241">
        <v>0</v>
      </c>
      <c r="M103" s="251">
        <v>0</v>
      </c>
      <c r="N103" s="245">
        <v>0</v>
      </c>
      <c r="O103" s="243">
        <v>4</v>
      </c>
      <c r="P103" s="244">
        <v>1</v>
      </c>
      <c r="Q103" s="245">
        <v>5</v>
      </c>
      <c r="R103" s="241">
        <v>0</v>
      </c>
      <c r="S103" s="246">
        <v>0</v>
      </c>
      <c r="T103" s="245">
        <v>0</v>
      </c>
      <c r="U103" s="253">
        <v>0</v>
      </c>
      <c r="V103" s="253">
        <v>0</v>
      </c>
      <c r="W103" s="245">
        <v>0</v>
      </c>
      <c r="X103" s="243">
        <v>0</v>
      </c>
      <c r="Y103" s="244">
        <v>0</v>
      </c>
      <c r="Z103" s="245">
        <v>0</v>
      </c>
      <c r="AA103" s="241">
        <f t="shared" si="34"/>
        <v>13</v>
      </c>
      <c r="AB103" s="246">
        <f t="shared" si="34"/>
        <v>2</v>
      </c>
      <c r="AC103" s="245">
        <f t="shared" si="35"/>
        <v>15</v>
      </c>
    </row>
    <row r="104" spans="1:29" ht="12.75" customHeight="1" x14ac:dyDescent="0.2">
      <c r="A104" s="246" t="s">
        <v>227</v>
      </c>
      <c r="B104" s="252">
        <v>2123</v>
      </c>
      <c r="C104" s="243">
        <v>2</v>
      </c>
      <c r="D104" s="244">
        <v>0</v>
      </c>
      <c r="E104" s="245">
        <v>2</v>
      </c>
      <c r="F104" s="253">
        <v>0</v>
      </c>
      <c r="G104" s="253">
        <v>0</v>
      </c>
      <c r="H104" s="245">
        <v>0</v>
      </c>
      <c r="I104" s="243">
        <v>0</v>
      </c>
      <c r="J104" s="244">
        <v>0</v>
      </c>
      <c r="K104" s="245">
        <v>0</v>
      </c>
      <c r="L104" s="241">
        <v>0</v>
      </c>
      <c r="M104" s="251">
        <v>0</v>
      </c>
      <c r="N104" s="245">
        <v>0</v>
      </c>
      <c r="O104" s="243">
        <v>1</v>
      </c>
      <c r="P104" s="244">
        <v>0</v>
      </c>
      <c r="Q104" s="245">
        <v>1</v>
      </c>
      <c r="R104" s="241">
        <v>0</v>
      </c>
      <c r="S104" s="246">
        <v>0</v>
      </c>
      <c r="T104" s="245">
        <v>0</v>
      </c>
      <c r="U104" s="253">
        <v>0</v>
      </c>
      <c r="V104" s="253">
        <v>0</v>
      </c>
      <c r="W104" s="245">
        <v>0</v>
      </c>
      <c r="X104" s="243">
        <v>0</v>
      </c>
      <c r="Y104" s="244">
        <v>0</v>
      </c>
      <c r="Z104" s="245">
        <v>0</v>
      </c>
      <c r="AA104" s="241">
        <f t="shared" si="34"/>
        <v>3</v>
      </c>
      <c r="AB104" s="246">
        <f t="shared" si="34"/>
        <v>0</v>
      </c>
      <c r="AC104" s="245">
        <f t="shared" si="35"/>
        <v>3</v>
      </c>
    </row>
    <row r="105" spans="1:29" ht="13.5" thickBot="1" x14ac:dyDescent="0.25">
      <c r="A105" s="246" t="s">
        <v>79</v>
      </c>
      <c r="B105" s="252">
        <v>2130</v>
      </c>
      <c r="C105" s="243">
        <v>2</v>
      </c>
      <c r="D105" s="244">
        <v>0</v>
      </c>
      <c r="E105" s="245">
        <v>2</v>
      </c>
      <c r="F105" s="253">
        <v>0</v>
      </c>
      <c r="G105" s="253">
        <v>0</v>
      </c>
      <c r="H105" s="245">
        <v>0</v>
      </c>
      <c r="I105" s="243">
        <v>0</v>
      </c>
      <c r="J105" s="244">
        <v>0</v>
      </c>
      <c r="K105" s="245">
        <v>0</v>
      </c>
      <c r="L105" s="241">
        <v>0</v>
      </c>
      <c r="M105" s="251">
        <v>0</v>
      </c>
      <c r="N105" s="245">
        <v>0</v>
      </c>
      <c r="O105" s="243">
        <v>0</v>
      </c>
      <c r="P105" s="244">
        <v>0</v>
      </c>
      <c r="Q105" s="245">
        <v>0</v>
      </c>
      <c r="R105" s="241">
        <v>0</v>
      </c>
      <c r="S105" s="246">
        <v>0</v>
      </c>
      <c r="T105" s="245">
        <v>0</v>
      </c>
      <c r="U105" s="243">
        <v>0</v>
      </c>
      <c r="V105" s="253">
        <v>0</v>
      </c>
      <c r="W105" s="245">
        <v>0</v>
      </c>
      <c r="X105" s="243">
        <v>0</v>
      </c>
      <c r="Y105" s="244">
        <v>0</v>
      </c>
      <c r="Z105" s="245">
        <v>0</v>
      </c>
      <c r="AA105" s="241">
        <f t="shared" si="34"/>
        <v>2</v>
      </c>
      <c r="AB105" s="246">
        <f t="shared" si="34"/>
        <v>0</v>
      </c>
      <c r="AC105" s="245">
        <f t="shared" si="35"/>
        <v>2</v>
      </c>
    </row>
    <row r="106" spans="1:29" ht="13.5" thickBot="1" x14ac:dyDescent="0.25">
      <c r="A106" s="249" t="s">
        <v>80</v>
      </c>
      <c r="B106" s="234"/>
      <c r="C106" s="249">
        <f>SUM(C86:C105)</f>
        <v>46</v>
      </c>
      <c r="D106" s="233">
        <f t="shared" ref="D106:Z106" si="39">SUM(D86:D105)</f>
        <v>23</v>
      </c>
      <c r="E106" s="237">
        <f t="shared" si="27"/>
        <v>69</v>
      </c>
      <c r="F106" s="233">
        <f t="shared" si="39"/>
        <v>8</v>
      </c>
      <c r="G106" s="233">
        <f t="shared" si="39"/>
        <v>4</v>
      </c>
      <c r="H106" s="233">
        <f t="shared" si="39"/>
        <v>12</v>
      </c>
      <c r="I106" s="249">
        <f t="shared" si="39"/>
        <v>0</v>
      </c>
      <c r="J106" s="233">
        <f t="shared" si="39"/>
        <v>0</v>
      </c>
      <c r="K106" s="237">
        <f t="shared" si="39"/>
        <v>0</v>
      </c>
      <c r="L106" s="233">
        <f t="shared" si="39"/>
        <v>5</v>
      </c>
      <c r="M106" s="233">
        <f t="shared" si="39"/>
        <v>1</v>
      </c>
      <c r="N106" s="233">
        <f t="shared" si="39"/>
        <v>6</v>
      </c>
      <c r="O106" s="249">
        <f t="shared" si="39"/>
        <v>8</v>
      </c>
      <c r="P106" s="233">
        <f t="shared" si="39"/>
        <v>3</v>
      </c>
      <c r="Q106" s="233">
        <f t="shared" si="39"/>
        <v>11</v>
      </c>
      <c r="R106" s="249">
        <f t="shared" si="39"/>
        <v>0</v>
      </c>
      <c r="S106" s="233">
        <f t="shared" si="39"/>
        <v>1</v>
      </c>
      <c r="T106" s="233">
        <f t="shared" si="39"/>
        <v>1</v>
      </c>
      <c r="U106" s="249">
        <f t="shared" si="39"/>
        <v>0</v>
      </c>
      <c r="V106" s="233">
        <f t="shared" si="39"/>
        <v>0</v>
      </c>
      <c r="W106" s="233">
        <f t="shared" si="39"/>
        <v>0</v>
      </c>
      <c r="X106" s="249">
        <f>SUM(X86:X105)</f>
        <v>4</v>
      </c>
      <c r="Y106" s="233">
        <f t="shared" si="39"/>
        <v>0</v>
      </c>
      <c r="Z106" s="233">
        <f t="shared" si="39"/>
        <v>4</v>
      </c>
      <c r="AA106" s="249">
        <f>SUM(AA86:AA105)</f>
        <v>71</v>
      </c>
      <c r="AB106" s="250">
        <f>SUM(AB86:AB105)</f>
        <v>32</v>
      </c>
      <c r="AC106" s="257">
        <f>SUM(AC86:AC105)</f>
        <v>103</v>
      </c>
    </row>
    <row r="107" spans="1:29" x14ac:dyDescent="0.2">
      <c r="H107" s="245" t="str">
        <f>IF(F107+G107=0," ",F107+G107)</f>
        <v xml:space="preserve"> </v>
      </c>
      <c r="K107" s="245" t="str">
        <f>IF(I107+J107=0," ",I107+J107)</f>
        <v xml:space="preserve"> </v>
      </c>
      <c r="N107" s="274" t="str">
        <f>IF(L107+M107=0," ",L107+M107)</f>
        <v xml:space="preserve"> </v>
      </c>
      <c r="Q107" s="256" t="str">
        <f>IF(O107+P107=0," ",O107+P107)</f>
        <v xml:space="preserve"> </v>
      </c>
      <c r="R107" s="241"/>
      <c r="U107" s="241"/>
      <c r="W107" s="274" t="str">
        <f>IF(U107+V107=0," ",U107+V107)</f>
        <v xml:space="preserve"> </v>
      </c>
      <c r="Z107" s="245" t="str">
        <f>IF(X107+Y107=0," ",X107+Y107)</f>
        <v xml:space="preserve"> </v>
      </c>
      <c r="AA107" s="241"/>
      <c r="AB107" s="267"/>
    </row>
    <row r="108" spans="1:29" x14ac:dyDescent="0.2">
      <c r="A108" s="251" t="s">
        <v>81</v>
      </c>
      <c r="B108" s="252">
        <v>2201</v>
      </c>
      <c r="C108" s="243">
        <v>0</v>
      </c>
      <c r="D108" s="244">
        <v>1</v>
      </c>
      <c r="E108" s="245">
        <v>1</v>
      </c>
      <c r="F108" s="253">
        <v>0</v>
      </c>
      <c r="G108" s="253">
        <v>0</v>
      </c>
      <c r="H108" s="245">
        <v>0</v>
      </c>
      <c r="I108" s="243">
        <v>0</v>
      </c>
      <c r="J108" s="244">
        <v>0</v>
      </c>
      <c r="K108" s="245">
        <v>0</v>
      </c>
      <c r="L108" s="241">
        <v>0</v>
      </c>
      <c r="M108" s="251">
        <v>0</v>
      </c>
      <c r="N108" s="245">
        <v>0</v>
      </c>
      <c r="O108" s="243">
        <v>0</v>
      </c>
      <c r="P108" s="244">
        <v>1</v>
      </c>
      <c r="Q108" s="245">
        <v>1</v>
      </c>
      <c r="R108" s="241">
        <v>0</v>
      </c>
      <c r="S108" s="246">
        <v>0</v>
      </c>
      <c r="T108" s="245">
        <v>0</v>
      </c>
      <c r="U108" s="253">
        <v>0</v>
      </c>
      <c r="V108" s="253">
        <v>0</v>
      </c>
      <c r="W108" s="245">
        <v>0</v>
      </c>
      <c r="X108" s="243">
        <v>0</v>
      </c>
      <c r="Y108" s="244">
        <v>0</v>
      </c>
      <c r="Z108" s="245">
        <v>0</v>
      </c>
      <c r="AA108" s="241">
        <f t="shared" ref="AA108:AB128" si="40">C108+F108+I108+L108+O108+R108+U108+X108</f>
        <v>0</v>
      </c>
      <c r="AB108" s="246">
        <f t="shared" si="40"/>
        <v>2</v>
      </c>
      <c r="AC108" s="245">
        <f t="shared" ref="AC108:AC128" si="41">SUM(AA108:AB108)</f>
        <v>2</v>
      </c>
    </row>
    <row r="109" spans="1:29" x14ac:dyDescent="0.2">
      <c r="A109" s="251" t="s">
        <v>82</v>
      </c>
      <c r="B109" s="252">
        <v>2202</v>
      </c>
      <c r="C109" s="243">
        <v>0</v>
      </c>
      <c r="D109" s="244">
        <v>1</v>
      </c>
      <c r="E109" s="245">
        <v>1</v>
      </c>
      <c r="F109" s="253">
        <v>0</v>
      </c>
      <c r="G109" s="253">
        <v>0</v>
      </c>
      <c r="H109" s="245">
        <v>0</v>
      </c>
      <c r="I109" s="243">
        <v>0</v>
      </c>
      <c r="J109" s="244">
        <v>0</v>
      </c>
      <c r="K109" s="245">
        <v>0</v>
      </c>
      <c r="L109" s="241">
        <v>0</v>
      </c>
      <c r="M109" s="251">
        <v>0</v>
      </c>
      <c r="N109" s="245">
        <v>0</v>
      </c>
      <c r="O109" s="243">
        <v>0</v>
      </c>
      <c r="P109" s="244">
        <v>0</v>
      </c>
      <c r="Q109" s="245">
        <v>0</v>
      </c>
      <c r="R109" s="241">
        <v>0</v>
      </c>
      <c r="S109" s="246">
        <v>0</v>
      </c>
      <c r="T109" s="245">
        <v>0</v>
      </c>
      <c r="U109" s="253">
        <v>0</v>
      </c>
      <c r="V109" s="253">
        <v>0</v>
      </c>
      <c r="W109" s="245">
        <v>0</v>
      </c>
      <c r="X109" s="243">
        <v>0</v>
      </c>
      <c r="Y109" s="244">
        <v>0</v>
      </c>
      <c r="Z109" s="245">
        <v>0</v>
      </c>
      <c r="AA109" s="241">
        <f t="shared" si="40"/>
        <v>0</v>
      </c>
      <c r="AB109" s="246">
        <f t="shared" si="40"/>
        <v>1</v>
      </c>
      <c r="AC109" s="245">
        <f t="shared" si="41"/>
        <v>1</v>
      </c>
    </row>
    <row r="110" spans="1:29" x14ac:dyDescent="0.2">
      <c r="A110" s="251" t="s">
        <v>83</v>
      </c>
      <c r="B110" s="252">
        <v>2205</v>
      </c>
      <c r="C110" s="243">
        <v>10</v>
      </c>
      <c r="D110" s="244">
        <v>4</v>
      </c>
      <c r="E110" s="245">
        <v>14</v>
      </c>
      <c r="F110" s="253">
        <v>0</v>
      </c>
      <c r="G110" s="253">
        <v>0</v>
      </c>
      <c r="H110" s="245">
        <v>0</v>
      </c>
      <c r="I110" s="243">
        <v>0</v>
      </c>
      <c r="J110" s="244">
        <v>0</v>
      </c>
      <c r="K110" s="245">
        <v>0</v>
      </c>
      <c r="L110" s="241">
        <v>1</v>
      </c>
      <c r="M110" s="251">
        <v>0</v>
      </c>
      <c r="N110" s="245">
        <v>1</v>
      </c>
      <c r="O110" s="243">
        <v>0</v>
      </c>
      <c r="P110" s="244">
        <v>0</v>
      </c>
      <c r="Q110" s="245">
        <v>0</v>
      </c>
      <c r="R110" s="241">
        <v>0</v>
      </c>
      <c r="S110" s="246">
        <v>0</v>
      </c>
      <c r="T110" s="245">
        <v>0</v>
      </c>
      <c r="U110" s="253">
        <v>0</v>
      </c>
      <c r="V110" s="253">
        <v>1</v>
      </c>
      <c r="W110" s="245">
        <v>1</v>
      </c>
      <c r="X110" s="243">
        <v>1</v>
      </c>
      <c r="Y110" s="244">
        <v>0</v>
      </c>
      <c r="Z110" s="245">
        <v>1</v>
      </c>
      <c r="AA110" s="241">
        <f t="shared" si="40"/>
        <v>12</v>
      </c>
      <c r="AB110" s="246">
        <f t="shared" si="40"/>
        <v>5</v>
      </c>
      <c r="AC110" s="245">
        <f t="shared" si="41"/>
        <v>17</v>
      </c>
    </row>
    <row r="111" spans="1:29" x14ac:dyDescent="0.2">
      <c r="A111" s="251" t="s">
        <v>247</v>
      </c>
      <c r="B111" s="252">
        <v>2239</v>
      </c>
      <c r="C111" s="243">
        <v>10</v>
      </c>
      <c r="D111" s="244">
        <v>4</v>
      </c>
      <c r="E111" s="245">
        <v>14</v>
      </c>
      <c r="F111" s="253">
        <v>1</v>
      </c>
      <c r="G111" s="253">
        <v>2</v>
      </c>
      <c r="H111" s="245">
        <v>3</v>
      </c>
      <c r="I111" s="243">
        <v>0</v>
      </c>
      <c r="J111" s="244">
        <v>0</v>
      </c>
      <c r="K111" s="245">
        <v>0</v>
      </c>
      <c r="L111" s="241">
        <v>0</v>
      </c>
      <c r="M111" s="251">
        <v>0</v>
      </c>
      <c r="N111" s="245">
        <v>0</v>
      </c>
      <c r="O111" s="243">
        <v>0</v>
      </c>
      <c r="P111" s="244">
        <v>0</v>
      </c>
      <c r="Q111" s="245">
        <v>0</v>
      </c>
      <c r="R111" s="241">
        <v>0</v>
      </c>
      <c r="S111" s="246">
        <v>0</v>
      </c>
      <c r="T111" s="245">
        <v>0</v>
      </c>
      <c r="U111" s="253">
        <v>0</v>
      </c>
      <c r="V111" s="253">
        <v>0</v>
      </c>
      <c r="W111" s="245">
        <v>0</v>
      </c>
      <c r="X111" s="243">
        <v>0</v>
      </c>
      <c r="Y111" s="244">
        <v>0</v>
      </c>
      <c r="Z111" s="245">
        <v>0</v>
      </c>
      <c r="AA111" s="241">
        <f t="shared" si="40"/>
        <v>11</v>
      </c>
      <c r="AB111" s="246">
        <f t="shared" si="40"/>
        <v>6</v>
      </c>
      <c r="AC111" s="245">
        <f t="shared" si="41"/>
        <v>17</v>
      </c>
    </row>
    <row r="112" spans="1:29" x14ac:dyDescent="0.2">
      <c r="A112" s="251" t="s">
        <v>84</v>
      </c>
      <c r="B112" s="252">
        <v>2240</v>
      </c>
      <c r="C112" s="243">
        <v>3</v>
      </c>
      <c r="D112" s="244">
        <v>1</v>
      </c>
      <c r="E112" s="245">
        <v>4</v>
      </c>
      <c r="F112" s="253">
        <v>0</v>
      </c>
      <c r="G112" s="253">
        <v>0</v>
      </c>
      <c r="H112" s="245">
        <v>0</v>
      </c>
      <c r="I112" s="243">
        <v>0</v>
      </c>
      <c r="J112" s="244">
        <v>0</v>
      </c>
      <c r="K112" s="245">
        <v>0</v>
      </c>
      <c r="L112" s="241">
        <v>0</v>
      </c>
      <c r="M112" s="251">
        <v>0</v>
      </c>
      <c r="N112" s="245">
        <v>0</v>
      </c>
      <c r="O112" s="243">
        <v>0</v>
      </c>
      <c r="P112" s="244">
        <v>1</v>
      </c>
      <c r="Q112" s="245">
        <v>1</v>
      </c>
      <c r="R112" s="241">
        <v>0</v>
      </c>
      <c r="S112" s="246">
        <v>0</v>
      </c>
      <c r="T112" s="245">
        <v>0</v>
      </c>
      <c r="U112" s="253">
        <v>0</v>
      </c>
      <c r="V112" s="253">
        <v>0</v>
      </c>
      <c r="W112" s="245">
        <v>0</v>
      </c>
      <c r="X112" s="243">
        <v>0</v>
      </c>
      <c r="Y112" s="244">
        <v>0</v>
      </c>
      <c r="Z112" s="245">
        <v>0</v>
      </c>
      <c r="AA112" s="241">
        <f t="shared" si="40"/>
        <v>3</v>
      </c>
      <c r="AB112" s="246">
        <f t="shared" si="40"/>
        <v>2</v>
      </c>
      <c r="AC112" s="245">
        <f t="shared" si="41"/>
        <v>5</v>
      </c>
    </row>
    <row r="113" spans="1:29" x14ac:dyDescent="0.2">
      <c r="A113" s="251" t="s">
        <v>248</v>
      </c>
      <c r="B113" s="252">
        <v>2244</v>
      </c>
      <c r="C113" s="243">
        <v>1</v>
      </c>
      <c r="D113" s="244">
        <v>0</v>
      </c>
      <c r="E113" s="245">
        <v>1</v>
      </c>
      <c r="F113" s="253">
        <v>0</v>
      </c>
      <c r="G113" s="253">
        <v>0</v>
      </c>
      <c r="H113" s="245">
        <v>0</v>
      </c>
      <c r="I113" s="243">
        <v>0</v>
      </c>
      <c r="J113" s="244">
        <v>0</v>
      </c>
      <c r="K113" s="245">
        <v>0</v>
      </c>
      <c r="L113" s="241">
        <v>0</v>
      </c>
      <c r="M113" s="251">
        <v>0</v>
      </c>
      <c r="N113" s="245">
        <v>0</v>
      </c>
      <c r="O113" s="243">
        <v>0</v>
      </c>
      <c r="P113" s="244">
        <v>0</v>
      </c>
      <c r="Q113" s="245">
        <v>0</v>
      </c>
      <c r="R113" s="241">
        <v>0</v>
      </c>
      <c r="S113" s="246">
        <v>0</v>
      </c>
      <c r="T113" s="245">
        <v>0</v>
      </c>
      <c r="U113" s="253">
        <v>0</v>
      </c>
      <c r="V113" s="253">
        <v>0</v>
      </c>
      <c r="W113" s="245">
        <v>0</v>
      </c>
      <c r="X113" s="243">
        <v>0</v>
      </c>
      <c r="Y113" s="244">
        <v>0</v>
      </c>
      <c r="Z113" s="245">
        <v>0</v>
      </c>
      <c r="AA113" s="241">
        <f t="shared" si="40"/>
        <v>1</v>
      </c>
      <c r="AB113" s="246">
        <f t="shared" si="40"/>
        <v>0</v>
      </c>
      <c r="AC113" s="245">
        <f t="shared" si="41"/>
        <v>1</v>
      </c>
    </row>
    <row r="114" spans="1:29" x14ac:dyDescent="0.2">
      <c r="A114" s="251" t="s">
        <v>85</v>
      </c>
      <c r="B114" s="252">
        <v>2245</v>
      </c>
      <c r="C114" s="243">
        <v>0</v>
      </c>
      <c r="D114" s="244">
        <v>1</v>
      </c>
      <c r="E114" s="245">
        <v>1</v>
      </c>
      <c r="F114" s="253">
        <v>0</v>
      </c>
      <c r="G114" s="253">
        <v>0</v>
      </c>
      <c r="H114" s="245">
        <v>0</v>
      </c>
      <c r="I114" s="243">
        <v>0</v>
      </c>
      <c r="J114" s="244">
        <v>0</v>
      </c>
      <c r="K114" s="245">
        <v>0</v>
      </c>
      <c r="L114" s="241">
        <v>2</v>
      </c>
      <c r="M114" s="251">
        <v>0</v>
      </c>
      <c r="N114" s="245">
        <v>2</v>
      </c>
      <c r="O114" s="243">
        <v>0</v>
      </c>
      <c r="P114" s="244">
        <v>0</v>
      </c>
      <c r="Q114" s="245">
        <v>0</v>
      </c>
      <c r="R114" s="241">
        <v>0</v>
      </c>
      <c r="S114" s="246">
        <v>0</v>
      </c>
      <c r="T114" s="245">
        <v>0</v>
      </c>
      <c r="U114" s="253">
        <v>0</v>
      </c>
      <c r="V114" s="253">
        <v>0</v>
      </c>
      <c r="W114" s="245">
        <v>0</v>
      </c>
      <c r="X114" s="243">
        <v>0</v>
      </c>
      <c r="Y114" s="244">
        <v>0</v>
      </c>
      <c r="Z114" s="245">
        <v>0</v>
      </c>
      <c r="AA114" s="241">
        <f t="shared" si="40"/>
        <v>2</v>
      </c>
      <c r="AB114" s="246">
        <f t="shared" si="40"/>
        <v>1</v>
      </c>
      <c r="AC114" s="245">
        <f t="shared" si="41"/>
        <v>3</v>
      </c>
    </row>
    <row r="115" spans="1:29" x14ac:dyDescent="0.2">
      <c r="A115" s="251" t="s">
        <v>249</v>
      </c>
      <c r="B115" s="252">
        <v>2250</v>
      </c>
      <c r="C115" s="243"/>
      <c r="D115" s="244"/>
      <c r="F115" s="253"/>
      <c r="G115" s="253"/>
      <c r="H115" s="245"/>
      <c r="I115" s="243"/>
      <c r="J115" s="244"/>
      <c r="N115" s="245"/>
      <c r="O115" s="243"/>
      <c r="P115" s="244"/>
      <c r="R115" s="241"/>
      <c r="T115" s="245"/>
      <c r="U115" s="253"/>
      <c r="V115" s="253"/>
      <c r="W115" s="245"/>
      <c r="X115" s="243"/>
      <c r="Y115" s="244"/>
      <c r="AA115" s="241">
        <f t="shared" si="40"/>
        <v>0</v>
      </c>
      <c r="AB115" s="246">
        <f t="shared" si="40"/>
        <v>0</v>
      </c>
      <c r="AC115" s="245">
        <f t="shared" si="41"/>
        <v>0</v>
      </c>
    </row>
    <row r="116" spans="1:29" x14ac:dyDescent="0.2">
      <c r="A116" s="251" t="s">
        <v>250</v>
      </c>
      <c r="B116" s="252">
        <v>2264</v>
      </c>
      <c r="C116" s="243">
        <v>3</v>
      </c>
      <c r="D116" s="244">
        <v>10</v>
      </c>
      <c r="E116" s="245">
        <v>13</v>
      </c>
      <c r="F116" s="253">
        <v>0</v>
      </c>
      <c r="G116" s="253">
        <v>1</v>
      </c>
      <c r="H116" s="245">
        <v>1</v>
      </c>
      <c r="I116" s="243">
        <v>0</v>
      </c>
      <c r="J116" s="244">
        <v>0</v>
      </c>
      <c r="K116" s="245">
        <v>0</v>
      </c>
      <c r="L116" s="241">
        <v>0</v>
      </c>
      <c r="M116" s="251">
        <v>3</v>
      </c>
      <c r="N116" s="245">
        <v>3</v>
      </c>
      <c r="O116" s="243">
        <v>0</v>
      </c>
      <c r="P116" s="244">
        <v>0</v>
      </c>
      <c r="Q116" s="245">
        <v>0</v>
      </c>
      <c r="R116" s="241">
        <v>0</v>
      </c>
      <c r="S116" s="246">
        <v>0</v>
      </c>
      <c r="T116" s="245">
        <v>0</v>
      </c>
      <c r="U116" s="253">
        <v>0</v>
      </c>
      <c r="V116" s="253">
        <v>0</v>
      </c>
      <c r="W116" s="245">
        <v>0</v>
      </c>
      <c r="X116" s="243">
        <v>0</v>
      </c>
      <c r="Y116" s="244">
        <v>1</v>
      </c>
      <c r="Z116" s="245">
        <v>1</v>
      </c>
      <c r="AA116" s="241">
        <f t="shared" si="40"/>
        <v>3</v>
      </c>
      <c r="AB116" s="246">
        <f t="shared" si="40"/>
        <v>15</v>
      </c>
      <c r="AC116" s="245">
        <f t="shared" si="41"/>
        <v>18</v>
      </c>
    </row>
    <row r="117" spans="1:29" x14ac:dyDescent="0.2">
      <c r="A117" s="251" t="s">
        <v>86</v>
      </c>
      <c r="B117" s="252">
        <v>2265</v>
      </c>
      <c r="C117" s="243">
        <v>2</v>
      </c>
      <c r="D117" s="244">
        <v>1</v>
      </c>
      <c r="E117" s="245">
        <v>3</v>
      </c>
      <c r="F117" s="253">
        <v>0</v>
      </c>
      <c r="G117" s="253">
        <v>0</v>
      </c>
      <c r="H117" s="245">
        <v>0</v>
      </c>
      <c r="I117" s="243">
        <v>0</v>
      </c>
      <c r="J117" s="244">
        <v>0</v>
      </c>
      <c r="K117" s="245">
        <v>0</v>
      </c>
      <c r="L117" s="241">
        <v>0</v>
      </c>
      <c r="M117" s="251">
        <v>0</v>
      </c>
      <c r="N117" s="245">
        <v>0</v>
      </c>
      <c r="O117" s="243">
        <v>0</v>
      </c>
      <c r="P117" s="244">
        <v>0</v>
      </c>
      <c r="Q117" s="245">
        <v>0</v>
      </c>
      <c r="R117" s="241">
        <v>0</v>
      </c>
      <c r="S117" s="246">
        <v>0</v>
      </c>
      <c r="T117" s="245">
        <v>0</v>
      </c>
      <c r="U117" s="253">
        <v>0</v>
      </c>
      <c r="V117" s="253">
        <v>0</v>
      </c>
      <c r="W117" s="245">
        <v>0</v>
      </c>
      <c r="X117" s="243">
        <v>0</v>
      </c>
      <c r="Y117" s="244">
        <v>0</v>
      </c>
      <c r="Z117" s="245">
        <v>0</v>
      </c>
      <c r="AA117" s="241">
        <f t="shared" si="40"/>
        <v>2</v>
      </c>
      <c r="AB117" s="246">
        <f t="shared" si="40"/>
        <v>1</v>
      </c>
      <c r="AC117" s="245">
        <f t="shared" si="41"/>
        <v>3</v>
      </c>
    </row>
    <row r="118" spans="1:29" x14ac:dyDescent="0.2">
      <c r="A118" s="251" t="s">
        <v>87</v>
      </c>
      <c r="B118" s="252">
        <v>2270</v>
      </c>
      <c r="C118" s="243"/>
      <c r="D118" s="244"/>
      <c r="F118" s="253"/>
      <c r="G118" s="253"/>
      <c r="H118" s="245"/>
      <c r="I118" s="243"/>
      <c r="J118" s="244"/>
      <c r="N118" s="245"/>
      <c r="O118" s="243"/>
      <c r="P118" s="244"/>
      <c r="R118" s="241"/>
      <c r="T118" s="245"/>
      <c r="U118" s="253"/>
      <c r="V118" s="253"/>
      <c r="W118" s="245"/>
      <c r="X118" s="243"/>
      <c r="Y118" s="244"/>
      <c r="AA118" s="241">
        <f t="shared" si="40"/>
        <v>0</v>
      </c>
      <c r="AB118" s="246">
        <f t="shared" si="40"/>
        <v>0</v>
      </c>
      <c r="AC118" s="245">
        <f t="shared" si="41"/>
        <v>0</v>
      </c>
    </row>
    <row r="119" spans="1:29" x14ac:dyDescent="0.2">
      <c r="A119" s="251" t="s">
        <v>88</v>
      </c>
      <c r="B119" s="252">
        <v>2272</v>
      </c>
      <c r="C119" s="243"/>
      <c r="D119" s="244"/>
      <c r="F119" s="253"/>
      <c r="G119" s="253"/>
      <c r="H119" s="245"/>
      <c r="I119" s="243"/>
      <c r="J119" s="244"/>
      <c r="N119" s="245"/>
      <c r="O119" s="243"/>
      <c r="P119" s="244"/>
      <c r="R119" s="241"/>
      <c r="T119" s="245"/>
      <c r="U119" s="253"/>
      <c r="V119" s="253"/>
      <c r="W119" s="245"/>
      <c r="X119" s="243"/>
      <c r="Y119" s="244"/>
      <c r="AA119" s="241">
        <f t="shared" si="40"/>
        <v>0</v>
      </c>
      <c r="AB119" s="246">
        <f t="shared" si="40"/>
        <v>0</v>
      </c>
      <c r="AC119" s="245">
        <f t="shared" si="41"/>
        <v>0</v>
      </c>
    </row>
    <row r="120" spans="1:29" x14ac:dyDescent="0.2">
      <c r="A120" s="251" t="s">
        <v>89</v>
      </c>
      <c r="B120" s="252">
        <v>2275</v>
      </c>
      <c r="H120" s="245"/>
      <c r="N120" s="245"/>
      <c r="R120" s="241"/>
      <c r="T120" s="245"/>
      <c r="W120" s="245"/>
      <c r="AA120" s="241">
        <f t="shared" si="40"/>
        <v>0</v>
      </c>
      <c r="AB120" s="246">
        <f t="shared" si="40"/>
        <v>0</v>
      </c>
      <c r="AC120" s="245">
        <f t="shared" si="41"/>
        <v>0</v>
      </c>
    </row>
    <row r="121" spans="1:29" x14ac:dyDescent="0.2">
      <c r="A121" s="251" t="s">
        <v>90</v>
      </c>
      <c r="B121" s="252">
        <v>2278</v>
      </c>
      <c r="H121" s="245"/>
      <c r="N121" s="245"/>
      <c r="R121" s="241"/>
      <c r="T121" s="245"/>
      <c r="W121" s="245"/>
      <c r="AA121" s="241">
        <f t="shared" si="40"/>
        <v>0</v>
      </c>
      <c r="AB121" s="246">
        <f t="shared" si="40"/>
        <v>0</v>
      </c>
      <c r="AC121" s="245">
        <f t="shared" si="41"/>
        <v>0</v>
      </c>
    </row>
    <row r="122" spans="1:29" x14ac:dyDescent="0.2">
      <c r="A122" s="251" t="s">
        <v>91</v>
      </c>
      <c r="B122" s="252">
        <v>2279</v>
      </c>
      <c r="H122" s="245"/>
      <c r="N122" s="245"/>
      <c r="R122" s="241"/>
      <c r="T122" s="245"/>
      <c r="W122" s="245"/>
      <c r="AA122" s="241">
        <f t="shared" si="40"/>
        <v>0</v>
      </c>
      <c r="AB122" s="246">
        <f t="shared" si="40"/>
        <v>0</v>
      </c>
      <c r="AC122" s="245">
        <f t="shared" si="41"/>
        <v>0</v>
      </c>
    </row>
    <row r="123" spans="1:29" x14ac:dyDescent="0.2">
      <c r="A123" s="251" t="s">
        <v>251</v>
      </c>
      <c r="B123" s="252">
        <v>2359</v>
      </c>
      <c r="C123" s="241">
        <v>13</v>
      </c>
      <c r="D123" s="246">
        <v>6</v>
      </c>
      <c r="E123" s="245">
        <v>19</v>
      </c>
      <c r="F123" s="251">
        <v>0</v>
      </c>
      <c r="G123" s="251">
        <v>0</v>
      </c>
      <c r="H123" s="245">
        <v>0</v>
      </c>
      <c r="I123" s="241">
        <v>0</v>
      </c>
      <c r="J123" s="246">
        <v>0</v>
      </c>
      <c r="K123" s="245">
        <v>0</v>
      </c>
      <c r="L123" s="241">
        <v>0</v>
      </c>
      <c r="M123" s="251">
        <v>0</v>
      </c>
      <c r="N123" s="245">
        <v>0</v>
      </c>
      <c r="O123" s="241">
        <v>1</v>
      </c>
      <c r="P123" s="246">
        <v>0</v>
      </c>
      <c r="Q123" s="245">
        <v>1</v>
      </c>
      <c r="R123" s="241">
        <v>0</v>
      </c>
      <c r="S123" s="246">
        <v>0</v>
      </c>
      <c r="T123" s="245">
        <v>0</v>
      </c>
      <c r="U123" s="251">
        <v>0</v>
      </c>
      <c r="V123" s="251">
        <v>0</v>
      </c>
      <c r="W123" s="245">
        <v>0</v>
      </c>
      <c r="X123" s="241">
        <v>0</v>
      </c>
      <c r="Y123" s="246">
        <v>1</v>
      </c>
      <c r="Z123" s="245">
        <v>1</v>
      </c>
      <c r="AA123" s="241">
        <f t="shared" si="40"/>
        <v>14</v>
      </c>
      <c r="AB123" s="246">
        <f t="shared" si="40"/>
        <v>7</v>
      </c>
      <c r="AC123" s="245">
        <f t="shared" si="41"/>
        <v>21</v>
      </c>
    </row>
    <row r="124" spans="1:29" x14ac:dyDescent="0.2">
      <c r="A124" s="251" t="s">
        <v>252</v>
      </c>
      <c r="B124" s="252">
        <v>2360</v>
      </c>
      <c r="C124" s="241">
        <v>3</v>
      </c>
      <c r="D124" s="246">
        <v>3</v>
      </c>
      <c r="E124" s="245">
        <v>6</v>
      </c>
      <c r="F124" s="251">
        <v>0</v>
      </c>
      <c r="G124" s="251">
        <v>0</v>
      </c>
      <c r="H124" s="245">
        <v>0</v>
      </c>
      <c r="I124" s="241">
        <v>0</v>
      </c>
      <c r="J124" s="246">
        <v>0</v>
      </c>
      <c r="K124" s="245">
        <v>0</v>
      </c>
      <c r="L124" s="241">
        <v>0</v>
      </c>
      <c r="M124" s="251">
        <v>0</v>
      </c>
      <c r="N124" s="245">
        <v>0</v>
      </c>
      <c r="O124" s="241">
        <v>0</v>
      </c>
      <c r="P124" s="246">
        <v>0</v>
      </c>
      <c r="Q124" s="245">
        <v>0</v>
      </c>
      <c r="R124" s="241">
        <v>0</v>
      </c>
      <c r="S124" s="246">
        <v>0</v>
      </c>
      <c r="T124" s="245">
        <v>0</v>
      </c>
      <c r="U124" s="251">
        <v>0</v>
      </c>
      <c r="V124" s="251">
        <v>0</v>
      </c>
      <c r="W124" s="245">
        <v>0</v>
      </c>
      <c r="X124" s="241">
        <v>0</v>
      </c>
      <c r="Y124" s="246">
        <v>0</v>
      </c>
      <c r="Z124" s="245">
        <v>0</v>
      </c>
      <c r="AA124" s="241">
        <f t="shared" si="40"/>
        <v>3</v>
      </c>
      <c r="AB124" s="246">
        <f t="shared" si="40"/>
        <v>3</v>
      </c>
      <c r="AC124" s="245">
        <f t="shared" si="41"/>
        <v>6</v>
      </c>
    </row>
    <row r="125" spans="1:29" x14ac:dyDescent="0.2">
      <c r="A125" s="251" t="s">
        <v>253</v>
      </c>
      <c r="B125" s="252">
        <v>2361</v>
      </c>
      <c r="C125" s="241">
        <v>11</v>
      </c>
      <c r="D125" s="246">
        <v>18</v>
      </c>
      <c r="E125" s="245">
        <v>29</v>
      </c>
      <c r="F125" s="251">
        <v>0</v>
      </c>
      <c r="G125" s="251">
        <v>2</v>
      </c>
      <c r="H125" s="245">
        <v>2</v>
      </c>
      <c r="I125" s="241">
        <v>0</v>
      </c>
      <c r="J125" s="246">
        <v>0</v>
      </c>
      <c r="K125" s="245">
        <v>0</v>
      </c>
      <c r="L125" s="241">
        <v>1</v>
      </c>
      <c r="M125" s="251">
        <v>0</v>
      </c>
      <c r="N125" s="245">
        <v>1</v>
      </c>
      <c r="O125" s="241">
        <v>0</v>
      </c>
      <c r="P125" s="246">
        <v>0</v>
      </c>
      <c r="Q125" s="245">
        <v>0</v>
      </c>
      <c r="R125" s="241">
        <v>0</v>
      </c>
      <c r="S125" s="246">
        <v>0</v>
      </c>
      <c r="T125" s="245">
        <v>0</v>
      </c>
      <c r="U125" s="251">
        <v>0</v>
      </c>
      <c r="V125" s="251">
        <v>0</v>
      </c>
      <c r="W125" s="245">
        <v>0</v>
      </c>
      <c r="X125" s="241">
        <v>0</v>
      </c>
      <c r="Y125" s="246">
        <v>0</v>
      </c>
      <c r="Z125" s="245">
        <v>0</v>
      </c>
      <c r="AA125" s="241">
        <f t="shared" si="40"/>
        <v>12</v>
      </c>
      <c r="AB125" s="246">
        <f t="shared" si="40"/>
        <v>20</v>
      </c>
      <c r="AC125" s="245">
        <f t="shared" si="41"/>
        <v>32</v>
      </c>
    </row>
    <row r="126" spans="1:29" x14ac:dyDescent="0.2">
      <c r="A126" s="251" t="s">
        <v>254</v>
      </c>
      <c r="B126" s="252">
        <v>2362</v>
      </c>
      <c r="C126" s="241">
        <v>2</v>
      </c>
      <c r="D126" s="246">
        <v>7</v>
      </c>
      <c r="E126" s="245">
        <v>9</v>
      </c>
      <c r="F126" s="251">
        <v>0</v>
      </c>
      <c r="G126" s="251">
        <v>0</v>
      </c>
      <c r="H126" s="245">
        <v>0</v>
      </c>
      <c r="I126" s="241">
        <v>0</v>
      </c>
      <c r="J126" s="246">
        <v>0</v>
      </c>
      <c r="K126" s="245">
        <v>0</v>
      </c>
      <c r="L126" s="241">
        <v>0</v>
      </c>
      <c r="M126" s="251">
        <v>0</v>
      </c>
      <c r="N126" s="245">
        <v>0</v>
      </c>
      <c r="O126" s="241">
        <v>0</v>
      </c>
      <c r="P126" s="246">
        <v>1</v>
      </c>
      <c r="Q126" s="245">
        <v>1</v>
      </c>
      <c r="R126" s="241">
        <v>0</v>
      </c>
      <c r="S126" s="246">
        <v>0</v>
      </c>
      <c r="T126" s="245">
        <v>0</v>
      </c>
      <c r="U126" s="251">
        <v>0</v>
      </c>
      <c r="V126" s="251">
        <v>0</v>
      </c>
      <c r="W126" s="245">
        <v>0</v>
      </c>
      <c r="X126" s="241">
        <v>0</v>
      </c>
      <c r="Y126" s="246">
        <v>0</v>
      </c>
      <c r="Z126" s="245">
        <v>0</v>
      </c>
      <c r="AA126" s="241">
        <f t="shared" si="40"/>
        <v>2</v>
      </c>
      <c r="AB126" s="246">
        <f t="shared" si="40"/>
        <v>8</v>
      </c>
      <c r="AC126" s="245">
        <f t="shared" si="41"/>
        <v>10</v>
      </c>
    </row>
    <row r="127" spans="1:29" x14ac:dyDescent="0.2">
      <c r="A127" s="251" t="s">
        <v>268</v>
      </c>
      <c r="B127" s="252">
        <v>2363</v>
      </c>
      <c r="C127" s="241">
        <v>5</v>
      </c>
      <c r="D127" s="246">
        <v>0</v>
      </c>
      <c r="E127" s="245">
        <v>5</v>
      </c>
      <c r="F127" s="251">
        <v>0</v>
      </c>
      <c r="G127" s="251">
        <v>0</v>
      </c>
      <c r="H127" s="256">
        <v>0</v>
      </c>
      <c r="I127" s="241">
        <v>0</v>
      </c>
      <c r="J127" s="246">
        <v>0</v>
      </c>
      <c r="K127" s="256">
        <v>0</v>
      </c>
      <c r="L127" s="241">
        <v>0</v>
      </c>
      <c r="M127" s="251">
        <v>0</v>
      </c>
      <c r="N127" s="256">
        <v>0</v>
      </c>
      <c r="O127" s="241">
        <v>0</v>
      </c>
      <c r="P127" s="246">
        <v>0</v>
      </c>
      <c r="Q127" s="256">
        <v>0</v>
      </c>
      <c r="R127" s="241">
        <v>0</v>
      </c>
      <c r="S127" s="246">
        <v>0</v>
      </c>
      <c r="T127" s="245">
        <v>0</v>
      </c>
      <c r="U127" s="251">
        <v>0</v>
      </c>
      <c r="V127" s="251">
        <v>0</v>
      </c>
      <c r="W127" s="256">
        <v>0</v>
      </c>
      <c r="X127" s="241">
        <v>0</v>
      </c>
      <c r="Y127" s="246">
        <v>0</v>
      </c>
      <c r="Z127" s="256">
        <v>0</v>
      </c>
      <c r="AA127" s="241">
        <f t="shared" si="40"/>
        <v>5</v>
      </c>
      <c r="AB127" s="246">
        <f t="shared" si="40"/>
        <v>0</v>
      </c>
      <c r="AC127" s="245">
        <f t="shared" si="41"/>
        <v>5</v>
      </c>
    </row>
    <row r="128" spans="1:29" ht="13.5" thickBot="1" x14ac:dyDescent="0.25">
      <c r="A128" s="251" t="s">
        <v>269</v>
      </c>
      <c r="B128" s="252">
        <v>2364</v>
      </c>
      <c r="C128" s="241">
        <v>3</v>
      </c>
      <c r="D128" s="246">
        <v>1</v>
      </c>
      <c r="E128" s="271">
        <v>4</v>
      </c>
      <c r="F128" s="251">
        <v>0</v>
      </c>
      <c r="G128" s="251">
        <v>0</v>
      </c>
      <c r="H128" s="256">
        <v>0</v>
      </c>
      <c r="I128" s="241">
        <v>0</v>
      </c>
      <c r="J128" s="246">
        <v>0</v>
      </c>
      <c r="K128" s="256">
        <v>0</v>
      </c>
      <c r="L128" s="241">
        <v>0</v>
      </c>
      <c r="M128" s="251">
        <v>0</v>
      </c>
      <c r="N128" s="256">
        <v>0</v>
      </c>
      <c r="O128" s="241">
        <v>0</v>
      </c>
      <c r="P128" s="246">
        <v>0</v>
      </c>
      <c r="Q128" s="256">
        <v>0</v>
      </c>
      <c r="R128" s="241">
        <v>0</v>
      </c>
      <c r="S128" s="246">
        <v>0</v>
      </c>
      <c r="T128" s="245">
        <v>0</v>
      </c>
      <c r="U128" s="251">
        <v>0</v>
      </c>
      <c r="V128" s="251">
        <v>0</v>
      </c>
      <c r="W128" s="256">
        <v>0</v>
      </c>
      <c r="X128" s="241">
        <v>0</v>
      </c>
      <c r="Y128" s="246">
        <v>0</v>
      </c>
      <c r="Z128" s="256">
        <v>0</v>
      </c>
      <c r="AA128" s="241">
        <f t="shared" si="40"/>
        <v>3</v>
      </c>
      <c r="AB128" s="246">
        <f t="shared" si="40"/>
        <v>1</v>
      </c>
      <c r="AC128" s="245">
        <f t="shared" si="41"/>
        <v>4</v>
      </c>
    </row>
    <row r="129" spans="1:29" s="272" customFormat="1" ht="13.5" thickBot="1" x14ac:dyDescent="0.25">
      <c r="A129" s="233" t="s">
        <v>92</v>
      </c>
      <c r="B129" s="234"/>
      <c r="C129" s="249">
        <f>SUM(C108:C128)</f>
        <v>66</v>
      </c>
      <c r="D129" s="233">
        <f>SUM(D108:D128)</f>
        <v>58</v>
      </c>
      <c r="E129" s="233">
        <f t="shared" si="27"/>
        <v>124</v>
      </c>
      <c r="F129" s="249">
        <f>SUM(F108:F128)</f>
        <v>1</v>
      </c>
      <c r="G129" s="233">
        <f>SUM(G108:G128)</f>
        <v>5</v>
      </c>
      <c r="H129" s="233">
        <f>SUBTOTAL(9,H108:H128)</f>
        <v>6</v>
      </c>
      <c r="I129" s="249">
        <f>SUM(I108:I128)</f>
        <v>0</v>
      </c>
      <c r="J129" s="233">
        <f>SUM(J108:J128)</f>
        <v>0</v>
      </c>
      <c r="K129" s="233">
        <f>SUBTOTAL(9,K108:K128)</f>
        <v>0</v>
      </c>
      <c r="L129" s="249">
        <f>SUM(L108:L128)</f>
        <v>4</v>
      </c>
      <c r="M129" s="233">
        <f>SUM(M108:M128)</f>
        <v>3</v>
      </c>
      <c r="N129" s="233">
        <f>SUBTOTAL(9,N108:N128)</f>
        <v>7</v>
      </c>
      <c r="O129" s="249">
        <f>SUM(O108:O128)</f>
        <v>1</v>
      </c>
      <c r="P129" s="233">
        <f>SUM(P108:P128)</f>
        <v>3</v>
      </c>
      <c r="Q129" s="233">
        <f>SUBTOTAL(9,Q108:Q128)</f>
        <v>4</v>
      </c>
      <c r="R129" s="249">
        <f>SUM(R108:R128)</f>
        <v>0</v>
      </c>
      <c r="S129" s="233">
        <f>SUM(S108:S128)</f>
        <v>0</v>
      </c>
      <c r="T129" s="233">
        <f>SUBTOTAL(9,T108:T128)</f>
        <v>0</v>
      </c>
      <c r="U129" s="233">
        <f>SUM(U108:U128)</f>
        <v>0</v>
      </c>
      <c r="V129" s="233">
        <f>SUM(V108:V128)</f>
        <v>1</v>
      </c>
      <c r="W129" s="233">
        <f>SUBTOTAL(9,W108:W128)</f>
        <v>1</v>
      </c>
      <c r="X129" s="249">
        <f>SUM(X108:X128)</f>
        <v>1</v>
      </c>
      <c r="Y129" s="233">
        <f>SUM(Y108:Y128)</f>
        <v>2</v>
      </c>
      <c r="Z129" s="233">
        <f>SUBTOTAL(9,Z108:Z128)</f>
        <v>3</v>
      </c>
      <c r="AA129" s="249">
        <f>SUM(AA108:AA128)</f>
        <v>73</v>
      </c>
      <c r="AB129" s="233">
        <f>SUM(AB108:AB128)</f>
        <v>72</v>
      </c>
      <c r="AC129" s="237">
        <f>SUBTOTAL(9,AC108:AC128)</f>
        <v>145</v>
      </c>
    </row>
    <row r="130" spans="1:29" x14ac:dyDescent="0.2">
      <c r="H130" s="245"/>
      <c r="Q130" s="256"/>
      <c r="R130" s="263"/>
      <c r="S130" s="256"/>
      <c r="T130" s="245"/>
      <c r="AA130" s="241"/>
      <c r="AB130" s="267"/>
      <c r="AC130" s="277"/>
    </row>
    <row r="131" spans="1:29" x14ac:dyDescent="0.2">
      <c r="A131" s="251" t="s">
        <v>93</v>
      </c>
      <c r="B131" s="252">
        <v>2209</v>
      </c>
      <c r="C131" s="243">
        <v>12</v>
      </c>
      <c r="D131" s="244">
        <v>4</v>
      </c>
      <c r="E131" s="245">
        <v>16</v>
      </c>
      <c r="F131" s="253">
        <v>3</v>
      </c>
      <c r="G131" s="253">
        <v>1</v>
      </c>
      <c r="H131" s="245">
        <v>4</v>
      </c>
      <c r="I131" s="243">
        <v>0</v>
      </c>
      <c r="J131" s="244">
        <v>0</v>
      </c>
      <c r="K131" s="245">
        <v>0</v>
      </c>
      <c r="L131" s="241">
        <v>0</v>
      </c>
      <c r="M131" s="251">
        <v>0</v>
      </c>
      <c r="N131" s="245">
        <v>0</v>
      </c>
      <c r="O131" s="243">
        <v>0</v>
      </c>
      <c r="P131" s="244">
        <v>2</v>
      </c>
      <c r="Q131" s="245">
        <v>2</v>
      </c>
      <c r="R131" s="241">
        <v>0</v>
      </c>
      <c r="S131" s="246">
        <v>0</v>
      </c>
      <c r="T131" s="245">
        <v>0</v>
      </c>
      <c r="U131" s="253">
        <v>0</v>
      </c>
      <c r="V131" s="253">
        <v>0</v>
      </c>
      <c r="W131" s="245">
        <v>0</v>
      </c>
      <c r="X131" s="243">
        <v>0</v>
      </c>
      <c r="Y131" s="244">
        <v>0</v>
      </c>
      <c r="Z131" s="245">
        <v>0</v>
      </c>
      <c r="AA131" s="241">
        <f t="shared" ref="AA131:AB132" si="42">C131+F131+I131+L131+O131+R131+U131+X131</f>
        <v>15</v>
      </c>
      <c r="AB131" s="267">
        <f t="shared" si="42"/>
        <v>7</v>
      </c>
      <c r="AC131" s="245">
        <f t="shared" ref="AC131:AC132" si="43">SUM(AA131:AB131)</f>
        <v>22</v>
      </c>
    </row>
    <row r="132" spans="1:29" ht="13.5" thickBot="1" x14ac:dyDescent="0.25">
      <c r="A132" s="251" t="s">
        <v>94</v>
      </c>
      <c r="B132" s="252">
        <v>2290</v>
      </c>
      <c r="C132" s="243">
        <v>22</v>
      </c>
      <c r="D132" s="244">
        <v>2</v>
      </c>
      <c r="E132" s="245">
        <v>24</v>
      </c>
      <c r="F132" s="253">
        <v>3</v>
      </c>
      <c r="G132" s="253">
        <v>0</v>
      </c>
      <c r="H132" s="245">
        <v>3</v>
      </c>
      <c r="I132" s="243">
        <v>0</v>
      </c>
      <c r="J132" s="244">
        <v>0</v>
      </c>
      <c r="K132" s="245">
        <v>0</v>
      </c>
      <c r="L132" s="241">
        <v>0</v>
      </c>
      <c r="M132" s="251">
        <v>0</v>
      </c>
      <c r="N132" s="245">
        <v>0</v>
      </c>
      <c r="O132" s="243">
        <v>1</v>
      </c>
      <c r="P132" s="244">
        <v>0</v>
      </c>
      <c r="Q132" s="245">
        <v>1</v>
      </c>
      <c r="R132" s="241">
        <v>0</v>
      </c>
      <c r="S132" s="246">
        <v>0</v>
      </c>
      <c r="T132" s="245">
        <v>0</v>
      </c>
      <c r="U132" s="253">
        <v>0</v>
      </c>
      <c r="V132" s="253">
        <v>0</v>
      </c>
      <c r="W132" s="245">
        <v>0</v>
      </c>
      <c r="X132" s="243">
        <v>1</v>
      </c>
      <c r="Y132" s="244">
        <v>0</v>
      </c>
      <c r="Z132" s="245">
        <v>1</v>
      </c>
      <c r="AA132" s="241">
        <f t="shared" si="42"/>
        <v>27</v>
      </c>
      <c r="AB132" s="267">
        <f t="shared" si="42"/>
        <v>2</v>
      </c>
      <c r="AC132" s="245">
        <f t="shared" si="43"/>
        <v>29</v>
      </c>
    </row>
    <row r="133" spans="1:29" s="272" customFormat="1" ht="13.5" thickBot="1" x14ac:dyDescent="0.25">
      <c r="A133" s="249" t="s">
        <v>95</v>
      </c>
      <c r="B133" s="234"/>
      <c r="C133" s="273">
        <f t="shared" ref="C133:AB133" si="44">SUM(C131:C132)</f>
        <v>34</v>
      </c>
      <c r="D133" s="259">
        <f t="shared" si="44"/>
        <v>6</v>
      </c>
      <c r="E133" s="237">
        <f t="shared" si="27"/>
        <v>40</v>
      </c>
      <c r="F133" s="273">
        <f t="shared" si="44"/>
        <v>6</v>
      </c>
      <c r="G133" s="259">
        <f t="shared" si="44"/>
        <v>1</v>
      </c>
      <c r="H133" s="237">
        <f t="shared" si="44"/>
        <v>7</v>
      </c>
      <c r="I133" s="273">
        <f t="shared" si="44"/>
        <v>0</v>
      </c>
      <c r="J133" s="269">
        <f t="shared" si="44"/>
        <v>0</v>
      </c>
      <c r="K133" s="237">
        <f t="shared" si="44"/>
        <v>0</v>
      </c>
      <c r="L133" s="268">
        <f t="shared" si="44"/>
        <v>0</v>
      </c>
      <c r="M133" s="269">
        <f t="shared" si="44"/>
        <v>0</v>
      </c>
      <c r="N133" s="237">
        <f t="shared" si="44"/>
        <v>0</v>
      </c>
      <c r="O133" s="268">
        <f t="shared" si="44"/>
        <v>1</v>
      </c>
      <c r="P133" s="269">
        <f t="shared" si="44"/>
        <v>2</v>
      </c>
      <c r="Q133" s="233">
        <f t="shared" si="44"/>
        <v>3</v>
      </c>
      <c r="R133" s="268">
        <f t="shared" si="44"/>
        <v>0</v>
      </c>
      <c r="S133" s="269">
        <f t="shared" si="44"/>
        <v>0</v>
      </c>
      <c r="T133" s="233">
        <f t="shared" si="44"/>
        <v>0</v>
      </c>
      <c r="U133" s="268">
        <f t="shared" si="44"/>
        <v>0</v>
      </c>
      <c r="V133" s="269">
        <f t="shared" si="44"/>
        <v>0</v>
      </c>
      <c r="W133" s="237">
        <f t="shared" si="44"/>
        <v>0</v>
      </c>
      <c r="X133" s="268">
        <f t="shared" si="44"/>
        <v>1</v>
      </c>
      <c r="Y133" s="269">
        <f>SUM(Y131:Y132)</f>
        <v>0</v>
      </c>
      <c r="Z133" s="237">
        <f t="shared" si="44"/>
        <v>1</v>
      </c>
      <c r="AA133" s="268">
        <f>SUM(AA131:AA132)</f>
        <v>42</v>
      </c>
      <c r="AB133" s="269">
        <f t="shared" si="44"/>
        <v>9</v>
      </c>
      <c r="AC133" s="237">
        <f>SUM(AC131:AC132)</f>
        <v>51</v>
      </c>
    </row>
    <row r="134" spans="1:29" s="272" customFormat="1" x14ac:dyDescent="0.2">
      <c r="A134" s="256"/>
      <c r="B134" s="242"/>
      <c r="C134" s="290"/>
      <c r="D134" s="291"/>
      <c r="E134" s="245"/>
      <c r="F134" s="291"/>
      <c r="G134" s="291"/>
      <c r="H134" s="245"/>
      <c r="I134" s="290"/>
      <c r="J134" s="291"/>
      <c r="K134" s="245"/>
      <c r="L134" s="263"/>
      <c r="M134" s="256"/>
      <c r="N134" s="256"/>
      <c r="O134" s="290"/>
      <c r="P134" s="291"/>
      <c r="Q134" s="256"/>
      <c r="R134" s="263"/>
      <c r="S134" s="256"/>
      <c r="T134" s="245"/>
      <c r="U134" s="291"/>
      <c r="V134" s="291"/>
      <c r="W134" s="256"/>
      <c r="X134" s="290"/>
      <c r="Y134" s="291"/>
      <c r="Z134" s="245"/>
      <c r="AA134" s="263"/>
      <c r="AB134" s="276"/>
      <c r="AC134" s="277"/>
    </row>
    <row r="135" spans="1:29" x14ac:dyDescent="0.2">
      <c r="A135" s="251" t="s">
        <v>276</v>
      </c>
      <c r="B135" s="252">
        <v>2212</v>
      </c>
      <c r="C135" s="243"/>
      <c r="D135" s="244"/>
      <c r="F135" s="253"/>
      <c r="G135" s="253"/>
      <c r="H135" s="245"/>
      <c r="I135" s="243"/>
      <c r="J135" s="244"/>
      <c r="N135" s="245"/>
      <c r="O135" s="243"/>
      <c r="P135" s="244"/>
      <c r="R135" s="241"/>
      <c r="T135" s="245"/>
      <c r="U135" s="253"/>
      <c r="V135" s="253"/>
      <c r="W135" s="245"/>
      <c r="X135" s="243"/>
      <c r="Y135" s="244"/>
      <c r="AA135" s="241">
        <f t="shared" ref="AA135:AB143" si="45">C135+F135+I135+L135+O135+R135+U135+X135</f>
        <v>0</v>
      </c>
      <c r="AB135" s="246">
        <f t="shared" si="45"/>
        <v>0</v>
      </c>
      <c r="AC135" s="245">
        <f t="shared" ref="AC135:AC143" si="46">SUM(AA135:AB135)</f>
        <v>0</v>
      </c>
    </row>
    <row r="136" spans="1:29" x14ac:dyDescent="0.2">
      <c r="A136" s="251" t="s">
        <v>96</v>
      </c>
      <c r="B136" s="252">
        <v>2214</v>
      </c>
      <c r="C136" s="243"/>
      <c r="D136" s="244"/>
      <c r="F136" s="253"/>
      <c r="G136" s="253"/>
      <c r="H136" s="245"/>
      <c r="I136" s="243"/>
      <c r="J136" s="244"/>
      <c r="N136" s="245"/>
      <c r="O136" s="243"/>
      <c r="P136" s="244"/>
      <c r="R136" s="241"/>
      <c r="T136" s="245"/>
      <c r="U136" s="253"/>
      <c r="V136" s="253"/>
      <c r="W136" s="245"/>
      <c r="X136" s="243"/>
      <c r="Y136" s="244"/>
      <c r="AA136" s="241">
        <f t="shared" si="45"/>
        <v>0</v>
      </c>
      <c r="AB136" s="246">
        <f t="shared" si="45"/>
        <v>0</v>
      </c>
      <c r="AC136" s="245">
        <f t="shared" si="46"/>
        <v>0</v>
      </c>
    </row>
    <row r="137" spans="1:29" x14ac:dyDescent="0.2">
      <c r="A137" s="251" t="s">
        <v>97</v>
      </c>
      <c r="B137" s="252">
        <v>2282</v>
      </c>
      <c r="C137" s="243">
        <v>8</v>
      </c>
      <c r="D137" s="244">
        <v>6</v>
      </c>
      <c r="E137" s="245">
        <v>14</v>
      </c>
      <c r="F137" s="253">
        <v>1</v>
      </c>
      <c r="G137" s="253">
        <v>0</v>
      </c>
      <c r="H137" s="245">
        <v>1</v>
      </c>
      <c r="I137" s="243">
        <v>1</v>
      </c>
      <c r="J137" s="244">
        <v>0</v>
      </c>
      <c r="K137" s="245">
        <v>1</v>
      </c>
      <c r="L137" s="241">
        <v>0</v>
      </c>
      <c r="M137" s="251">
        <v>0</v>
      </c>
      <c r="N137" s="245">
        <v>0</v>
      </c>
      <c r="O137" s="243">
        <v>0</v>
      </c>
      <c r="P137" s="244">
        <v>0</v>
      </c>
      <c r="Q137" s="245">
        <v>0</v>
      </c>
      <c r="R137" s="241">
        <v>0</v>
      </c>
      <c r="S137" s="246">
        <v>0</v>
      </c>
      <c r="T137" s="245">
        <v>0</v>
      </c>
      <c r="U137" s="253">
        <v>0</v>
      </c>
      <c r="V137" s="253">
        <v>0</v>
      </c>
      <c r="W137" s="245">
        <v>0</v>
      </c>
      <c r="X137" s="243">
        <v>0</v>
      </c>
      <c r="Y137" s="244">
        <v>1</v>
      </c>
      <c r="Z137" s="245">
        <v>1</v>
      </c>
      <c r="AA137" s="241">
        <f t="shared" si="45"/>
        <v>10</v>
      </c>
      <c r="AB137" s="246">
        <f t="shared" si="45"/>
        <v>7</v>
      </c>
      <c r="AC137" s="245">
        <f t="shared" si="46"/>
        <v>17</v>
      </c>
    </row>
    <row r="138" spans="1:29" x14ac:dyDescent="0.2">
      <c r="A138" s="251" t="s">
        <v>98</v>
      </c>
      <c r="B138" s="252">
        <v>2283</v>
      </c>
      <c r="C138" s="243">
        <v>1</v>
      </c>
      <c r="D138" s="244">
        <v>4</v>
      </c>
      <c r="E138" s="245">
        <v>5</v>
      </c>
      <c r="F138" s="253">
        <v>1</v>
      </c>
      <c r="G138" s="253">
        <v>1</v>
      </c>
      <c r="H138" s="245">
        <v>2</v>
      </c>
      <c r="I138" s="243">
        <v>0</v>
      </c>
      <c r="J138" s="244">
        <v>0</v>
      </c>
      <c r="K138" s="245">
        <v>0</v>
      </c>
      <c r="L138" s="241">
        <v>0</v>
      </c>
      <c r="M138" s="251">
        <v>0</v>
      </c>
      <c r="N138" s="245">
        <v>0</v>
      </c>
      <c r="O138" s="243">
        <v>0</v>
      </c>
      <c r="P138" s="244">
        <v>0</v>
      </c>
      <c r="Q138" s="245">
        <v>0</v>
      </c>
      <c r="R138" s="241">
        <v>0</v>
      </c>
      <c r="S138" s="246">
        <v>0</v>
      </c>
      <c r="T138" s="245">
        <v>0</v>
      </c>
      <c r="U138" s="253">
        <v>0</v>
      </c>
      <c r="V138" s="253">
        <v>0</v>
      </c>
      <c r="W138" s="245">
        <v>0</v>
      </c>
      <c r="X138" s="243">
        <v>0</v>
      </c>
      <c r="Y138" s="244">
        <v>0</v>
      </c>
      <c r="Z138" s="245">
        <v>0</v>
      </c>
      <c r="AA138" s="241">
        <f t="shared" si="45"/>
        <v>2</v>
      </c>
      <c r="AB138" s="246">
        <f t="shared" si="45"/>
        <v>5</v>
      </c>
      <c r="AC138" s="245">
        <f t="shared" si="46"/>
        <v>7</v>
      </c>
    </row>
    <row r="139" spans="1:29" x14ac:dyDescent="0.2">
      <c r="A139" s="251" t="s">
        <v>99</v>
      </c>
      <c r="B139" s="252">
        <v>2284</v>
      </c>
      <c r="C139" s="243">
        <v>16</v>
      </c>
      <c r="D139" s="244">
        <v>13</v>
      </c>
      <c r="E139" s="245">
        <v>29</v>
      </c>
      <c r="F139" s="253">
        <v>2</v>
      </c>
      <c r="G139" s="253">
        <v>1</v>
      </c>
      <c r="H139" s="245">
        <v>3</v>
      </c>
      <c r="I139" s="243">
        <v>0</v>
      </c>
      <c r="J139" s="244">
        <v>0</v>
      </c>
      <c r="K139" s="245">
        <v>0</v>
      </c>
      <c r="L139" s="241">
        <v>1</v>
      </c>
      <c r="M139" s="251">
        <v>0</v>
      </c>
      <c r="N139" s="245">
        <v>1</v>
      </c>
      <c r="O139" s="243">
        <v>0</v>
      </c>
      <c r="P139" s="244">
        <v>1</v>
      </c>
      <c r="Q139" s="245">
        <v>1</v>
      </c>
      <c r="R139" s="241">
        <v>0</v>
      </c>
      <c r="S139" s="246">
        <v>0</v>
      </c>
      <c r="T139" s="245">
        <v>0</v>
      </c>
      <c r="U139" s="253">
        <v>0</v>
      </c>
      <c r="V139" s="253">
        <v>0</v>
      </c>
      <c r="W139" s="245">
        <v>0</v>
      </c>
      <c r="X139" s="243">
        <v>0</v>
      </c>
      <c r="Y139" s="244">
        <v>0</v>
      </c>
      <c r="Z139" s="245">
        <v>0</v>
      </c>
      <c r="AA139" s="241">
        <f t="shared" si="45"/>
        <v>19</v>
      </c>
      <c r="AB139" s="246">
        <f t="shared" si="45"/>
        <v>15</v>
      </c>
      <c r="AC139" s="245">
        <f t="shared" si="46"/>
        <v>34</v>
      </c>
    </row>
    <row r="140" spans="1:29" x14ac:dyDescent="0.2">
      <c r="A140" s="251" t="s">
        <v>100</v>
      </c>
      <c r="B140" s="252">
        <v>2285</v>
      </c>
      <c r="C140" s="243">
        <v>11</v>
      </c>
      <c r="D140" s="244">
        <v>8</v>
      </c>
      <c r="E140" s="245">
        <v>19</v>
      </c>
      <c r="F140" s="253">
        <v>0</v>
      </c>
      <c r="G140" s="253">
        <v>1</v>
      </c>
      <c r="H140" s="245">
        <v>1</v>
      </c>
      <c r="I140" s="243">
        <v>0</v>
      </c>
      <c r="J140" s="244">
        <v>0</v>
      </c>
      <c r="K140" s="245">
        <v>0</v>
      </c>
      <c r="L140" s="241">
        <v>0</v>
      </c>
      <c r="M140" s="251">
        <v>0</v>
      </c>
      <c r="N140" s="245">
        <v>0</v>
      </c>
      <c r="O140" s="243">
        <v>0</v>
      </c>
      <c r="P140" s="244">
        <v>2</v>
      </c>
      <c r="Q140" s="245">
        <v>2</v>
      </c>
      <c r="R140" s="241">
        <v>0</v>
      </c>
      <c r="S140" s="246">
        <v>0</v>
      </c>
      <c r="T140" s="245">
        <v>0</v>
      </c>
      <c r="U140" s="253">
        <v>0</v>
      </c>
      <c r="V140" s="253">
        <v>0</v>
      </c>
      <c r="W140" s="245">
        <v>0</v>
      </c>
      <c r="X140" s="243">
        <v>1</v>
      </c>
      <c r="Y140" s="244">
        <v>0</v>
      </c>
      <c r="Z140" s="245">
        <v>1</v>
      </c>
      <c r="AA140" s="241">
        <f t="shared" si="45"/>
        <v>12</v>
      </c>
      <c r="AB140" s="246">
        <f t="shared" si="45"/>
        <v>11</v>
      </c>
      <c r="AC140" s="245">
        <f t="shared" si="46"/>
        <v>23</v>
      </c>
    </row>
    <row r="141" spans="1:29" x14ac:dyDescent="0.2">
      <c r="A141" s="251" t="s">
        <v>101</v>
      </c>
      <c r="B141" s="252">
        <v>2294</v>
      </c>
      <c r="C141" s="243">
        <v>6</v>
      </c>
      <c r="D141" s="244">
        <v>2</v>
      </c>
      <c r="E141" s="245">
        <v>8</v>
      </c>
      <c r="F141" s="253">
        <v>0</v>
      </c>
      <c r="G141" s="253">
        <v>0</v>
      </c>
      <c r="H141" s="245">
        <v>0</v>
      </c>
      <c r="I141" s="243">
        <v>0</v>
      </c>
      <c r="J141" s="244">
        <v>0</v>
      </c>
      <c r="K141" s="245">
        <v>0</v>
      </c>
      <c r="L141" s="241">
        <v>0</v>
      </c>
      <c r="M141" s="251">
        <v>1</v>
      </c>
      <c r="N141" s="245">
        <v>1</v>
      </c>
      <c r="O141" s="243">
        <v>0</v>
      </c>
      <c r="P141" s="244">
        <v>0</v>
      </c>
      <c r="Q141" s="245">
        <v>0</v>
      </c>
      <c r="R141" s="241">
        <v>0</v>
      </c>
      <c r="S141" s="246">
        <v>0</v>
      </c>
      <c r="T141" s="245">
        <v>0</v>
      </c>
      <c r="U141" s="253">
        <v>0</v>
      </c>
      <c r="V141" s="253">
        <v>0</v>
      </c>
      <c r="W141" s="245">
        <v>0</v>
      </c>
      <c r="X141" s="243">
        <v>0</v>
      </c>
      <c r="Y141" s="244">
        <v>0</v>
      </c>
      <c r="Z141" s="245">
        <v>0</v>
      </c>
      <c r="AA141" s="241">
        <f t="shared" si="45"/>
        <v>6</v>
      </c>
      <c r="AB141" s="246">
        <f t="shared" si="45"/>
        <v>3</v>
      </c>
      <c r="AC141" s="245">
        <f t="shared" si="46"/>
        <v>9</v>
      </c>
    </row>
    <row r="142" spans="1:29" x14ac:dyDescent="0.2">
      <c r="A142" s="251" t="s">
        <v>102</v>
      </c>
      <c r="B142" s="252">
        <v>2295</v>
      </c>
      <c r="C142" s="243">
        <v>8</v>
      </c>
      <c r="D142" s="244">
        <v>7</v>
      </c>
      <c r="E142" s="245">
        <v>15</v>
      </c>
      <c r="F142" s="253">
        <v>1</v>
      </c>
      <c r="G142" s="253">
        <v>0</v>
      </c>
      <c r="H142" s="245">
        <v>1</v>
      </c>
      <c r="I142" s="243">
        <v>0</v>
      </c>
      <c r="J142" s="244">
        <v>0</v>
      </c>
      <c r="K142" s="245">
        <v>0</v>
      </c>
      <c r="L142" s="241">
        <v>0</v>
      </c>
      <c r="M142" s="251">
        <v>0</v>
      </c>
      <c r="N142" s="245">
        <v>0</v>
      </c>
      <c r="O142" s="243">
        <v>0</v>
      </c>
      <c r="P142" s="244">
        <v>0</v>
      </c>
      <c r="Q142" s="245">
        <v>0</v>
      </c>
      <c r="R142" s="241">
        <v>0</v>
      </c>
      <c r="S142" s="246">
        <v>0</v>
      </c>
      <c r="T142" s="245">
        <v>0</v>
      </c>
      <c r="U142" s="253">
        <v>0</v>
      </c>
      <c r="V142" s="253">
        <v>0</v>
      </c>
      <c r="W142" s="245">
        <v>0</v>
      </c>
      <c r="X142" s="243">
        <v>0</v>
      </c>
      <c r="Y142" s="244">
        <v>1</v>
      </c>
      <c r="Z142" s="245">
        <v>1</v>
      </c>
      <c r="AA142" s="241">
        <f t="shared" si="45"/>
        <v>9</v>
      </c>
      <c r="AB142" s="246">
        <f t="shared" si="45"/>
        <v>8</v>
      </c>
      <c r="AC142" s="245">
        <f t="shared" si="46"/>
        <v>17</v>
      </c>
    </row>
    <row r="143" spans="1:29" ht="13.5" thickBot="1" x14ac:dyDescent="0.25">
      <c r="A143" s="251" t="s">
        <v>103</v>
      </c>
      <c r="B143" s="252">
        <v>2296</v>
      </c>
      <c r="C143" s="243">
        <v>3</v>
      </c>
      <c r="D143" s="244">
        <v>2</v>
      </c>
      <c r="E143" s="245">
        <v>5</v>
      </c>
      <c r="F143" s="253">
        <v>0</v>
      </c>
      <c r="G143" s="253">
        <v>0</v>
      </c>
      <c r="H143" s="245">
        <v>0</v>
      </c>
      <c r="I143" s="243">
        <v>0</v>
      </c>
      <c r="J143" s="244">
        <v>0</v>
      </c>
      <c r="K143" s="245">
        <v>0</v>
      </c>
      <c r="L143" s="241">
        <v>0</v>
      </c>
      <c r="M143" s="251">
        <v>0</v>
      </c>
      <c r="N143" s="245">
        <v>0</v>
      </c>
      <c r="O143" s="243">
        <v>0</v>
      </c>
      <c r="P143" s="244">
        <v>0</v>
      </c>
      <c r="Q143" s="245">
        <v>0</v>
      </c>
      <c r="R143" s="241">
        <v>0</v>
      </c>
      <c r="S143" s="246">
        <v>0</v>
      </c>
      <c r="T143" s="245">
        <v>0</v>
      </c>
      <c r="U143" s="253">
        <v>0</v>
      </c>
      <c r="V143" s="253">
        <v>0</v>
      </c>
      <c r="W143" s="245">
        <v>0</v>
      </c>
      <c r="X143" s="243">
        <v>0</v>
      </c>
      <c r="Y143" s="244">
        <v>0</v>
      </c>
      <c r="Z143" s="245">
        <v>0</v>
      </c>
      <c r="AA143" s="241">
        <f t="shared" si="45"/>
        <v>3</v>
      </c>
      <c r="AB143" s="246">
        <f t="shared" si="45"/>
        <v>2</v>
      </c>
      <c r="AC143" s="245">
        <f t="shared" si="46"/>
        <v>5</v>
      </c>
    </row>
    <row r="144" spans="1:29" s="272" customFormat="1" ht="13.5" thickBot="1" x14ac:dyDescent="0.25">
      <c r="A144" s="249" t="s">
        <v>104</v>
      </c>
      <c r="B144" s="234"/>
      <c r="C144" s="268">
        <f t="shared" ref="C144:F144" si="47">SUM(C135:C143)</f>
        <v>53</v>
      </c>
      <c r="D144" s="269">
        <f t="shared" si="47"/>
        <v>42</v>
      </c>
      <c r="E144" s="237">
        <f t="shared" si="47"/>
        <v>95</v>
      </c>
      <c r="F144" s="268">
        <f t="shared" si="47"/>
        <v>5</v>
      </c>
      <c r="G144" s="269">
        <f>SUM(G135:G143)</f>
        <v>3</v>
      </c>
      <c r="H144" s="237">
        <f t="shared" ref="H144:AC144" si="48">SUM(H135:H143)</f>
        <v>8</v>
      </c>
      <c r="I144" s="268">
        <f t="shared" si="48"/>
        <v>1</v>
      </c>
      <c r="J144" s="269">
        <f t="shared" si="48"/>
        <v>0</v>
      </c>
      <c r="K144" s="237">
        <f t="shared" si="48"/>
        <v>1</v>
      </c>
      <c r="L144" s="268">
        <f t="shared" si="48"/>
        <v>1</v>
      </c>
      <c r="M144" s="269">
        <f t="shared" si="48"/>
        <v>1</v>
      </c>
      <c r="N144" s="237">
        <f t="shared" si="48"/>
        <v>2</v>
      </c>
      <c r="O144" s="268">
        <f t="shared" si="48"/>
        <v>0</v>
      </c>
      <c r="P144" s="269">
        <f t="shared" si="48"/>
        <v>3</v>
      </c>
      <c r="Q144" s="233">
        <f t="shared" si="48"/>
        <v>3</v>
      </c>
      <c r="R144" s="268">
        <f t="shared" si="48"/>
        <v>0</v>
      </c>
      <c r="S144" s="269">
        <f t="shared" si="48"/>
        <v>0</v>
      </c>
      <c r="T144" s="237">
        <f t="shared" si="48"/>
        <v>0</v>
      </c>
      <c r="U144" s="269">
        <f t="shared" si="48"/>
        <v>0</v>
      </c>
      <c r="V144" s="269">
        <f t="shared" si="48"/>
        <v>0</v>
      </c>
      <c r="W144" s="237">
        <f t="shared" si="48"/>
        <v>0</v>
      </c>
      <c r="X144" s="268">
        <f t="shared" si="48"/>
        <v>1</v>
      </c>
      <c r="Y144" s="269">
        <f t="shared" si="48"/>
        <v>2</v>
      </c>
      <c r="Z144" s="237">
        <f t="shared" si="48"/>
        <v>3</v>
      </c>
      <c r="AA144" s="268">
        <f t="shared" si="48"/>
        <v>61</v>
      </c>
      <c r="AB144" s="269">
        <f t="shared" si="48"/>
        <v>51</v>
      </c>
      <c r="AC144" s="237">
        <f t="shared" si="48"/>
        <v>112</v>
      </c>
    </row>
    <row r="145" spans="1:29" ht="13.5" thickBot="1" x14ac:dyDescent="0.25">
      <c r="A145" s="235"/>
      <c r="B145" s="234"/>
      <c r="C145" s="304"/>
      <c r="D145" s="305"/>
      <c r="E145" s="237"/>
      <c r="F145" s="305"/>
      <c r="G145" s="305"/>
      <c r="H145" s="233"/>
      <c r="I145" s="304"/>
      <c r="J145" s="305"/>
      <c r="K145" s="237"/>
      <c r="L145" s="235"/>
      <c r="M145" s="236"/>
      <c r="N145" s="233"/>
      <c r="O145" s="304"/>
      <c r="P145" s="305"/>
      <c r="Q145" s="233"/>
      <c r="R145" s="249"/>
      <c r="S145" s="233"/>
      <c r="T145" s="237"/>
      <c r="U145" s="305"/>
      <c r="V145" s="305"/>
      <c r="W145" s="233"/>
      <c r="X145" s="304"/>
      <c r="Y145" s="305"/>
      <c r="Z145" s="237"/>
      <c r="AA145" s="235"/>
      <c r="AB145" s="239"/>
      <c r="AC145" s="257"/>
    </row>
    <row r="146" spans="1:29" ht="13.5" thickBot="1" x14ac:dyDescent="0.25">
      <c r="A146" s="249" t="s">
        <v>105</v>
      </c>
      <c r="B146" s="234"/>
      <c r="C146" s="249">
        <f>C144+C133+C129</f>
        <v>153</v>
      </c>
      <c r="D146" s="233">
        <f>D144+D133+D129</f>
        <v>106</v>
      </c>
      <c r="E146" s="233">
        <f t="shared" ref="E146:E201" si="49">SUM(C146:D146)</f>
        <v>259</v>
      </c>
      <c r="F146" s="249">
        <f t="shared" ref="F146:AC146" si="50">F144+F133+F129</f>
        <v>12</v>
      </c>
      <c r="G146" s="233">
        <f t="shared" si="50"/>
        <v>9</v>
      </c>
      <c r="H146" s="233">
        <f t="shared" si="50"/>
        <v>21</v>
      </c>
      <c r="I146" s="249">
        <f t="shared" si="50"/>
        <v>1</v>
      </c>
      <c r="J146" s="233">
        <f t="shared" si="50"/>
        <v>0</v>
      </c>
      <c r="K146" s="233">
        <f t="shared" si="50"/>
        <v>1</v>
      </c>
      <c r="L146" s="249">
        <f t="shared" si="50"/>
        <v>5</v>
      </c>
      <c r="M146" s="233">
        <f t="shared" si="50"/>
        <v>4</v>
      </c>
      <c r="N146" s="233">
        <f t="shared" si="50"/>
        <v>9</v>
      </c>
      <c r="O146" s="249">
        <f t="shared" si="50"/>
        <v>2</v>
      </c>
      <c r="P146" s="233">
        <f t="shared" si="50"/>
        <v>8</v>
      </c>
      <c r="Q146" s="233">
        <f t="shared" si="50"/>
        <v>10</v>
      </c>
      <c r="R146" s="249">
        <f t="shared" si="50"/>
        <v>0</v>
      </c>
      <c r="S146" s="233">
        <f t="shared" si="50"/>
        <v>0</v>
      </c>
      <c r="T146" s="237">
        <f t="shared" si="50"/>
        <v>0</v>
      </c>
      <c r="U146" s="233">
        <f t="shared" si="50"/>
        <v>0</v>
      </c>
      <c r="V146" s="233">
        <f t="shared" si="50"/>
        <v>1</v>
      </c>
      <c r="W146" s="233">
        <f t="shared" si="50"/>
        <v>1</v>
      </c>
      <c r="X146" s="249">
        <f t="shared" si="50"/>
        <v>3</v>
      </c>
      <c r="Y146" s="233">
        <f t="shared" si="50"/>
        <v>4</v>
      </c>
      <c r="Z146" s="233">
        <f t="shared" si="50"/>
        <v>7</v>
      </c>
      <c r="AA146" s="249">
        <f t="shared" si="50"/>
        <v>176</v>
      </c>
      <c r="AB146" s="233">
        <f t="shared" si="50"/>
        <v>132</v>
      </c>
      <c r="AC146" s="237">
        <f t="shared" si="50"/>
        <v>308</v>
      </c>
    </row>
    <row r="147" spans="1:29" x14ac:dyDescent="0.2">
      <c r="Q147" s="256"/>
      <c r="R147" s="241"/>
      <c r="T147" s="275"/>
      <c r="W147" s="274" t="str">
        <f>IF(U147+V147=0," ",U147+V147)</f>
        <v xml:space="preserve"> </v>
      </c>
      <c r="AA147" s="241"/>
      <c r="AB147" s="267"/>
    </row>
    <row r="148" spans="1:29" x14ac:dyDescent="0.2">
      <c r="A148" s="241" t="s">
        <v>106</v>
      </c>
      <c r="B148" s="242">
        <v>2375</v>
      </c>
      <c r="C148" s="243">
        <v>11</v>
      </c>
      <c r="D148" s="244">
        <v>16</v>
      </c>
      <c r="E148" s="245">
        <v>27</v>
      </c>
      <c r="F148" s="243">
        <v>0</v>
      </c>
      <c r="G148" s="244">
        <v>1</v>
      </c>
      <c r="H148" s="245">
        <v>1</v>
      </c>
      <c r="I148" s="243">
        <v>0</v>
      </c>
      <c r="J148" s="244">
        <v>0</v>
      </c>
      <c r="K148" s="245">
        <v>0</v>
      </c>
      <c r="L148" s="243">
        <v>0</v>
      </c>
      <c r="M148" s="244">
        <v>1</v>
      </c>
      <c r="N148" s="245">
        <v>1</v>
      </c>
      <c r="O148" s="243">
        <v>0</v>
      </c>
      <c r="P148" s="244">
        <v>0</v>
      </c>
      <c r="Q148" s="245">
        <v>0</v>
      </c>
      <c r="R148" s="241">
        <v>0</v>
      </c>
      <c r="S148" s="246">
        <v>0</v>
      </c>
      <c r="T148" s="245">
        <v>0</v>
      </c>
      <c r="U148" s="241">
        <v>0</v>
      </c>
      <c r="V148" s="246">
        <v>0</v>
      </c>
      <c r="W148" s="245">
        <v>0</v>
      </c>
      <c r="X148" s="241">
        <v>1</v>
      </c>
      <c r="Y148" s="246">
        <v>1</v>
      </c>
      <c r="Z148" s="245">
        <v>2</v>
      </c>
      <c r="AA148" s="241">
        <f t="shared" ref="AA148:AB150" si="51">C148+F148+I148+L148+O148+R148+U148+X148</f>
        <v>12</v>
      </c>
      <c r="AB148" s="246">
        <f t="shared" si="51"/>
        <v>19</v>
      </c>
      <c r="AC148" s="245">
        <f t="shared" ref="AC148:AC150" si="52">SUM(AA148:AB148)</f>
        <v>31</v>
      </c>
    </row>
    <row r="149" spans="1:29" x14ac:dyDescent="0.2">
      <c r="A149" s="246" t="s">
        <v>107</v>
      </c>
      <c r="B149" s="242">
        <v>2380</v>
      </c>
      <c r="C149" s="243"/>
      <c r="D149" s="244"/>
      <c r="F149" s="243"/>
      <c r="G149" s="244"/>
      <c r="H149" s="245"/>
      <c r="I149" s="243"/>
      <c r="J149" s="244"/>
      <c r="L149" s="243"/>
      <c r="M149" s="244"/>
      <c r="N149" s="245"/>
      <c r="O149" s="243"/>
      <c r="P149" s="244"/>
      <c r="R149" s="241"/>
      <c r="T149" s="245"/>
      <c r="U149" s="241"/>
      <c r="V149" s="246"/>
      <c r="W149" s="245"/>
      <c r="AA149" s="241">
        <f t="shared" si="51"/>
        <v>0</v>
      </c>
      <c r="AB149" s="246">
        <f t="shared" si="51"/>
        <v>0</v>
      </c>
      <c r="AC149" s="245">
        <f t="shared" si="52"/>
        <v>0</v>
      </c>
    </row>
    <row r="150" spans="1:29" ht="13.5" thickBot="1" x14ac:dyDescent="0.25">
      <c r="A150" s="246" t="s">
        <v>228</v>
      </c>
      <c r="B150" s="242">
        <v>2385</v>
      </c>
      <c r="C150" s="243"/>
      <c r="D150" s="244"/>
      <c r="F150" s="243"/>
      <c r="G150" s="244"/>
      <c r="H150" s="245"/>
      <c r="I150" s="243"/>
      <c r="J150" s="244"/>
      <c r="L150" s="243"/>
      <c r="M150" s="244"/>
      <c r="N150" s="245"/>
      <c r="O150" s="243"/>
      <c r="P150" s="244"/>
      <c r="R150" s="241"/>
      <c r="T150" s="245"/>
      <c r="U150" s="241"/>
      <c r="V150" s="246"/>
      <c r="W150" s="245"/>
      <c r="AA150" s="241">
        <f t="shared" si="51"/>
        <v>0</v>
      </c>
      <c r="AB150" s="246">
        <f t="shared" si="51"/>
        <v>0</v>
      </c>
      <c r="AC150" s="245">
        <f t="shared" si="52"/>
        <v>0</v>
      </c>
    </row>
    <row r="151" spans="1:29" ht="13.5" thickBot="1" x14ac:dyDescent="0.25">
      <c r="A151" s="249" t="s">
        <v>108</v>
      </c>
      <c r="B151" s="234"/>
      <c r="C151" s="268">
        <f>SUM(C148:C150)</f>
        <v>11</v>
      </c>
      <c r="D151" s="269">
        <f>SUM(D148:D150)</f>
        <v>16</v>
      </c>
      <c r="E151" s="237">
        <f t="shared" si="49"/>
        <v>27</v>
      </c>
      <c r="F151" s="268">
        <f t="shared" ref="F151:Z151" si="53">SUM(F148:F150)</f>
        <v>0</v>
      </c>
      <c r="G151" s="269">
        <f t="shared" si="53"/>
        <v>1</v>
      </c>
      <c r="H151" s="270">
        <f t="shared" si="53"/>
        <v>1</v>
      </c>
      <c r="I151" s="268">
        <f t="shared" si="53"/>
        <v>0</v>
      </c>
      <c r="J151" s="269">
        <f t="shared" si="53"/>
        <v>0</v>
      </c>
      <c r="K151" s="270">
        <f t="shared" si="53"/>
        <v>0</v>
      </c>
      <c r="L151" s="268">
        <f t="shared" si="53"/>
        <v>0</v>
      </c>
      <c r="M151" s="269">
        <f t="shared" si="53"/>
        <v>1</v>
      </c>
      <c r="N151" s="270">
        <f t="shared" si="53"/>
        <v>1</v>
      </c>
      <c r="O151" s="268">
        <f t="shared" si="53"/>
        <v>0</v>
      </c>
      <c r="P151" s="269">
        <f t="shared" si="53"/>
        <v>0</v>
      </c>
      <c r="Q151" s="270">
        <f t="shared" si="53"/>
        <v>0</v>
      </c>
      <c r="R151" s="268">
        <f t="shared" si="53"/>
        <v>0</v>
      </c>
      <c r="S151" s="269">
        <f t="shared" si="53"/>
        <v>0</v>
      </c>
      <c r="T151" s="270">
        <f t="shared" si="53"/>
        <v>0</v>
      </c>
      <c r="U151" s="268">
        <f t="shared" si="53"/>
        <v>0</v>
      </c>
      <c r="V151" s="269">
        <f t="shared" si="53"/>
        <v>0</v>
      </c>
      <c r="W151" s="270">
        <f t="shared" si="53"/>
        <v>0</v>
      </c>
      <c r="X151" s="268">
        <f t="shared" si="53"/>
        <v>1</v>
      </c>
      <c r="Y151" s="269">
        <f t="shared" si="53"/>
        <v>1</v>
      </c>
      <c r="Z151" s="270">
        <f t="shared" si="53"/>
        <v>2</v>
      </c>
      <c r="AA151" s="268">
        <f>SUM(AA148:AA150)</f>
        <v>12</v>
      </c>
      <c r="AB151" s="269">
        <f>SUM(AB148:AB150)</f>
        <v>19</v>
      </c>
      <c r="AC151" s="270">
        <f>SUM(AC148:AC150)</f>
        <v>31</v>
      </c>
    </row>
    <row r="152" spans="1:29" x14ac:dyDescent="0.2">
      <c r="H152" s="274" t="str">
        <f>IF(F152+G152=0," ",F152+G152)</f>
        <v xml:space="preserve"> </v>
      </c>
      <c r="K152" s="245" t="str">
        <f>IF(I152+J152=0," ",I152+J152)</f>
        <v xml:space="preserve"> </v>
      </c>
      <c r="N152" s="274" t="str">
        <f>IF(L152+M152=0," ",L152+M152)</f>
        <v xml:space="preserve"> </v>
      </c>
      <c r="Q152" s="256" t="str">
        <f>IF(O152+P152=0," ",O152+P152)</f>
        <v xml:space="preserve"> </v>
      </c>
      <c r="R152" s="241"/>
      <c r="T152" s="275"/>
      <c r="W152" s="274" t="str">
        <f>IF(U152+V152=0," ",U152+V152)</f>
        <v xml:space="preserve"> </v>
      </c>
      <c r="Z152" s="245" t="str">
        <f>IF(X152+Y152=0," ",X152+Y152)</f>
        <v xml:space="preserve"> </v>
      </c>
      <c r="AA152" s="241"/>
      <c r="AB152" s="267"/>
    </row>
    <row r="153" spans="1:29" x14ac:dyDescent="0.2">
      <c r="A153" s="246" t="s">
        <v>109</v>
      </c>
      <c r="B153" s="252">
        <v>2405</v>
      </c>
      <c r="C153" s="243">
        <v>3</v>
      </c>
      <c r="D153" s="244">
        <v>26</v>
      </c>
      <c r="E153" s="245">
        <v>29</v>
      </c>
      <c r="F153" s="253">
        <v>0</v>
      </c>
      <c r="G153" s="253">
        <v>0</v>
      </c>
      <c r="H153" s="245">
        <v>0</v>
      </c>
      <c r="I153" s="243">
        <v>1</v>
      </c>
      <c r="J153" s="244">
        <v>2</v>
      </c>
      <c r="K153" s="245">
        <v>3</v>
      </c>
      <c r="L153" s="241">
        <v>0</v>
      </c>
      <c r="M153" s="251">
        <v>0</v>
      </c>
      <c r="N153" s="245">
        <v>0</v>
      </c>
      <c r="O153" s="243">
        <v>0</v>
      </c>
      <c r="P153" s="244">
        <v>2</v>
      </c>
      <c r="Q153" s="245">
        <v>2</v>
      </c>
      <c r="R153" s="241">
        <v>0</v>
      </c>
      <c r="S153" s="246">
        <v>0</v>
      </c>
      <c r="T153" s="245">
        <v>0</v>
      </c>
      <c r="U153" s="253">
        <v>0</v>
      </c>
      <c r="V153" s="253">
        <v>1</v>
      </c>
      <c r="W153" s="245">
        <v>1</v>
      </c>
      <c r="X153" s="243">
        <v>0</v>
      </c>
      <c r="Y153" s="244">
        <v>1</v>
      </c>
      <c r="Z153" s="245">
        <v>1</v>
      </c>
      <c r="AA153" s="241">
        <f t="shared" ref="AA153:AB155" si="54">C153+F153+I153+L153+O153+R153+U153+X153</f>
        <v>4</v>
      </c>
      <c r="AB153" s="246">
        <f t="shared" si="54"/>
        <v>32</v>
      </c>
      <c r="AC153" s="245">
        <f t="shared" ref="AC153:AC155" si="55">SUM(AA153:AB153)</f>
        <v>36</v>
      </c>
    </row>
    <row r="154" spans="1:29" x14ac:dyDescent="0.2">
      <c r="A154" s="246" t="s">
        <v>110</v>
      </c>
      <c r="B154" s="252">
        <v>2420</v>
      </c>
      <c r="C154" s="243">
        <v>1</v>
      </c>
      <c r="D154" s="244">
        <v>0</v>
      </c>
      <c r="E154" s="245">
        <v>1</v>
      </c>
      <c r="F154" s="253">
        <v>1</v>
      </c>
      <c r="G154" s="253">
        <v>0</v>
      </c>
      <c r="H154" s="245">
        <v>1</v>
      </c>
      <c r="I154" s="243">
        <v>0</v>
      </c>
      <c r="J154" s="244">
        <v>0</v>
      </c>
      <c r="K154" s="245">
        <v>0</v>
      </c>
      <c r="L154" s="241">
        <v>0</v>
      </c>
      <c r="M154" s="251">
        <v>0</v>
      </c>
      <c r="N154" s="245">
        <v>0</v>
      </c>
      <c r="O154" s="243">
        <v>0</v>
      </c>
      <c r="P154" s="244">
        <v>0</v>
      </c>
      <c r="Q154" s="245">
        <v>0</v>
      </c>
      <c r="R154" s="241">
        <v>0</v>
      </c>
      <c r="S154" s="246">
        <v>0</v>
      </c>
      <c r="T154" s="245">
        <v>0</v>
      </c>
      <c r="U154" s="253">
        <v>0</v>
      </c>
      <c r="V154" s="253">
        <v>0</v>
      </c>
      <c r="W154" s="245">
        <v>0</v>
      </c>
      <c r="X154" s="243">
        <v>0</v>
      </c>
      <c r="Y154" s="244">
        <v>0</v>
      </c>
      <c r="Z154" s="245">
        <v>0</v>
      </c>
      <c r="AA154" s="241">
        <f t="shared" si="54"/>
        <v>2</v>
      </c>
      <c r="AB154" s="246">
        <f t="shared" si="54"/>
        <v>0</v>
      </c>
      <c r="AC154" s="245">
        <f t="shared" si="55"/>
        <v>2</v>
      </c>
    </row>
    <row r="155" spans="1:29" ht="13.5" thickBot="1" x14ac:dyDescent="0.25">
      <c r="A155" s="246" t="s">
        <v>111</v>
      </c>
      <c r="B155" s="252" t="s">
        <v>112</v>
      </c>
      <c r="C155" s="243">
        <v>3</v>
      </c>
      <c r="D155" s="244">
        <v>5</v>
      </c>
      <c r="E155" s="245">
        <v>8</v>
      </c>
      <c r="F155" s="253">
        <v>0</v>
      </c>
      <c r="G155" s="253">
        <v>1</v>
      </c>
      <c r="H155" s="245">
        <v>1</v>
      </c>
      <c r="I155" s="243">
        <v>0</v>
      </c>
      <c r="J155" s="244">
        <v>0</v>
      </c>
      <c r="K155" s="245">
        <v>0</v>
      </c>
      <c r="L155" s="241">
        <v>0</v>
      </c>
      <c r="M155" s="251">
        <v>0</v>
      </c>
      <c r="N155" s="245">
        <v>0</v>
      </c>
      <c r="O155" s="243">
        <v>0</v>
      </c>
      <c r="P155" s="244">
        <v>1</v>
      </c>
      <c r="Q155" s="245">
        <v>1</v>
      </c>
      <c r="R155" s="241">
        <v>0</v>
      </c>
      <c r="S155" s="246">
        <v>0</v>
      </c>
      <c r="T155" s="245">
        <v>0</v>
      </c>
      <c r="U155" s="253">
        <v>0</v>
      </c>
      <c r="V155" s="253">
        <v>0</v>
      </c>
      <c r="W155" s="245">
        <v>0</v>
      </c>
      <c r="X155" s="243">
        <v>0</v>
      </c>
      <c r="Y155" s="244">
        <v>0</v>
      </c>
      <c r="Z155" s="245">
        <v>0</v>
      </c>
      <c r="AA155" s="241">
        <f t="shared" si="54"/>
        <v>3</v>
      </c>
      <c r="AB155" s="246">
        <f t="shared" si="54"/>
        <v>7</v>
      </c>
      <c r="AC155" s="245">
        <f t="shared" si="55"/>
        <v>10</v>
      </c>
    </row>
    <row r="156" spans="1:29" ht="13.5" thickBot="1" x14ac:dyDescent="0.25">
      <c r="A156" s="249" t="s">
        <v>113</v>
      </c>
      <c r="B156" s="234"/>
      <c r="C156" s="249">
        <f>SUM(C153:C155)</f>
        <v>7</v>
      </c>
      <c r="D156" s="233">
        <f t="shared" ref="D156:Z156" si="56">SUM(D153:D155)</f>
        <v>31</v>
      </c>
      <c r="E156" s="237">
        <f t="shared" si="49"/>
        <v>38</v>
      </c>
      <c r="F156" s="233">
        <f t="shared" si="56"/>
        <v>1</v>
      </c>
      <c r="G156" s="233">
        <f t="shared" si="56"/>
        <v>1</v>
      </c>
      <c r="H156" s="233">
        <f t="shared" si="56"/>
        <v>2</v>
      </c>
      <c r="I156" s="249">
        <f t="shared" si="56"/>
        <v>1</v>
      </c>
      <c r="J156" s="233">
        <f t="shared" si="56"/>
        <v>2</v>
      </c>
      <c r="K156" s="237">
        <f t="shared" si="56"/>
        <v>3</v>
      </c>
      <c r="L156" s="249">
        <f t="shared" si="56"/>
        <v>0</v>
      </c>
      <c r="M156" s="233">
        <f t="shared" si="56"/>
        <v>0</v>
      </c>
      <c r="N156" s="233">
        <f t="shared" si="56"/>
        <v>0</v>
      </c>
      <c r="O156" s="249">
        <f t="shared" si="56"/>
        <v>0</v>
      </c>
      <c r="P156" s="233">
        <f t="shared" si="56"/>
        <v>3</v>
      </c>
      <c r="Q156" s="233">
        <f t="shared" si="56"/>
        <v>3</v>
      </c>
      <c r="R156" s="249">
        <f t="shared" si="56"/>
        <v>0</v>
      </c>
      <c r="S156" s="233">
        <f t="shared" si="56"/>
        <v>0</v>
      </c>
      <c r="T156" s="233">
        <f t="shared" si="56"/>
        <v>0</v>
      </c>
      <c r="U156" s="249">
        <f t="shared" si="56"/>
        <v>0</v>
      </c>
      <c r="V156" s="233">
        <f t="shared" si="56"/>
        <v>1</v>
      </c>
      <c r="W156" s="233">
        <f t="shared" si="56"/>
        <v>1</v>
      </c>
      <c r="X156" s="249">
        <f t="shared" si="56"/>
        <v>0</v>
      </c>
      <c r="Y156" s="233">
        <f t="shared" si="56"/>
        <v>1</v>
      </c>
      <c r="Z156" s="237">
        <f t="shared" si="56"/>
        <v>1</v>
      </c>
      <c r="AA156" s="249">
        <f>SUM(AA153:AA155)</f>
        <v>9</v>
      </c>
      <c r="AB156" s="250">
        <f>SUM(AB153:AB155)</f>
        <v>39</v>
      </c>
      <c r="AC156" s="257">
        <f>SUM(AC153:AC155)</f>
        <v>48</v>
      </c>
    </row>
    <row r="157" spans="1:29" x14ac:dyDescent="0.2">
      <c r="H157" s="274" t="str">
        <f>IF(F157+G157=0," ",F157+G157)</f>
        <v xml:space="preserve"> </v>
      </c>
      <c r="K157" s="245" t="str">
        <f>IF(I157+J157=0," ",I157+J157)</f>
        <v xml:space="preserve"> </v>
      </c>
      <c r="N157" s="274" t="str">
        <f>IF(L157+M157=0," ",L157+M157)</f>
        <v xml:space="preserve"> </v>
      </c>
      <c r="Q157" s="256" t="str">
        <f>IF(O157+P157=0," ",O157+P157)</f>
        <v xml:space="preserve"> </v>
      </c>
      <c r="R157" s="241"/>
      <c r="T157" s="275"/>
      <c r="W157" s="274" t="str">
        <f>IF(U157+V157=0," ",U157+V157)</f>
        <v xml:space="preserve"> </v>
      </c>
      <c r="Z157" s="245" t="str">
        <f>IF(X157+Y157=0," ",X157+Y157)</f>
        <v xml:space="preserve"> </v>
      </c>
      <c r="AA157" s="241"/>
      <c r="AB157" s="267"/>
    </row>
    <row r="158" spans="1:29" ht="12" customHeight="1" x14ac:dyDescent="0.2">
      <c r="A158" s="251" t="s">
        <v>114</v>
      </c>
      <c r="B158" s="252">
        <v>2510</v>
      </c>
      <c r="C158" s="241">
        <v>32</v>
      </c>
      <c r="D158" s="246">
        <v>29</v>
      </c>
      <c r="E158" s="245">
        <v>61</v>
      </c>
      <c r="F158" s="246">
        <v>1</v>
      </c>
      <c r="G158" s="246">
        <v>0</v>
      </c>
      <c r="H158" s="245">
        <v>1</v>
      </c>
      <c r="I158" s="241">
        <v>0</v>
      </c>
      <c r="J158" s="246">
        <v>1</v>
      </c>
      <c r="K158" s="245">
        <v>1</v>
      </c>
      <c r="L158" s="241">
        <v>6</v>
      </c>
      <c r="M158" s="246">
        <v>1</v>
      </c>
      <c r="N158" s="245">
        <v>7</v>
      </c>
      <c r="O158" s="241">
        <v>0</v>
      </c>
      <c r="P158" s="246">
        <v>3</v>
      </c>
      <c r="Q158" s="245">
        <v>3</v>
      </c>
      <c r="R158" s="241">
        <v>0</v>
      </c>
      <c r="S158" s="246">
        <v>0</v>
      </c>
      <c r="T158" s="245">
        <v>0</v>
      </c>
      <c r="U158" s="246">
        <v>2</v>
      </c>
      <c r="V158" s="246">
        <v>0</v>
      </c>
      <c r="W158" s="245">
        <v>2</v>
      </c>
      <c r="X158" s="241">
        <v>1</v>
      </c>
      <c r="Y158" s="246">
        <v>3</v>
      </c>
      <c r="Z158" s="245">
        <v>4</v>
      </c>
      <c r="AA158" s="241">
        <f t="shared" ref="AA158:AB160" si="57">C158+F158+I158+L158+O158+R158+U158+X158</f>
        <v>42</v>
      </c>
      <c r="AB158" s="246">
        <f t="shared" si="57"/>
        <v>37</v>
      </c>
      <c r="AC158" s="245">
        <f t="shared" ref="AC158:AC160" si="58">SUM(AA158:AB158)</f>
        <v>79</v>
      </c>
    </row>
    <row r="159" spans="1:29" x14ac:dyDescent="0.2">
      <c r="A159" s="251" t="s">
        <v>115</v>
      </c>
      <c r="B159" s="252">
        <v>2515</v>
      </c>
      <c r="C159" s="243">
        <v>47</v>
      </c>
      <c r="D159" s="244">
        <v>54</v>
      </c>
      <c r="E159" s="245">
        <v>101</v>
      </c>
      <c r="F159" s="253">
        <v>10</v>
      </c>
      <c r="G159" s="253">
        <v>8</v>
      </c>
      <c r="H159" s="245">
        <v>18</v>
      </c>
      <c r="I159" s="243">
        <v>2</v>
      </c>
      <c r="J159" s="244">
        <v>0</v>
      </c>
      <c r="K159" s="245">
        <v>2</v>
      </c>
      <c r="L159" s="241">
        <v>0</v>
      </c>
      <c r="M159" s="251">
        <v>4</v>
      </c>
      <c r="N159" s="245">
        <v>4</v>
      </c>
      <c r="O159" s="243">
        <v>2</v>
      </c>
      <c r="P159" s="244">
        <v>3</v>
      </c>
      <c r="Q159" s="245">
        <v>5</v>
      </c>
      <c r="R159" s="241">
        <v>1</v>
      </c>
      <c r="S159" s="246">
        <v>0</v>
      </c>
      <c r="T159" s="245">
        <v>1</v>
      </c>
      <c r="U159" s="253">
        <v>1</v>
      </c>
      <c r="V159" s="253">
        <v>0</v>
      </c>
      <c r="W159" s="245">
        <v>1</v>
      </c>
      <c r="X159" s="243">
        <v>4</v>
      </c>
      <c r="Y159" s="244">
        <v>5</v>
      </c>
      <c r="Z159" s="245">
        <v>9</v>
      </c>
      <c r="AA159" s="241">
        <f t="shared" si="57"/>
        <v>67</v>
      </c>
      <c r="AB159" s="246">
        <f t="shared" si="57"/>
        <v>74</v>
      </c>
      <c r="AC159" s="245">
        <f t="shared" si="58"/>
        <v>141</v>
      </c>
    </row>
    <row r="160" spans="1:29" ht="13.5" thickBot="1" x14ac:dyDescent="0.25">
      <c r="A160" s="251" t="s">
        <v>116</v>
      </c>
      <c r="B160" s="252">
        <v>2530</v>
      </c>
      <c r="C160" s="241">
        <v>6</v>
      </c>
      <c r="D160" s="246">
        <v>10</v>
      </c>
      <c r="E160" s="245">
        <v>16</v>
      </c>
      <c r="F160" s="251">
        <v>0</v>
      </c>
      <c r="G160" s="251">
        <v>0</v>
      </c>
      <c r="H160" s="245">
        <v>0</v>
      </c>
      <c r="I160" s="241">
        <v>1</v>
      </c>
      <c r="J160" s="246">
        <v>0</v>
      </c>
      <c r="K160" s="245">
        <v>1</v>
      </c>
      <c r="L160" s="241">
        <v>0</v>
      </c>
      <c r="M160" s="251">
        <v>1</v>
      </c>
      <c r="N160" s="245">
        <v>1</v>
      </c>
      <c r="O160" s="241">
        <v>0</v>
      </c>
      <c r="P160" s="246">
        <v>0</v>
      </c>
      <c r="Q160" s="245">
        <v>0</v>
      </c>
      <c r="R160" s="241">
        <v>0</v>
      </c>
      <c r="S160" s="246">
        <v>0</v>
      </c>
      <c r="T160" s="245">
        <v>0</v>
      </c>
      <c r="U160" s="251">
        <v>0</v>
      </c>
      <c r="V160" s="251">
        <v>0</v>
      </c>
      <c r="W160" s="245">
        <v>0</v>
      </c>
      <c r="X160" s="241">
        <v>2</v>
      </c>
      <c r="Y160" s="246">
        <v>1</v>
      </c>
      <c r="Z160" s="245">
        <v>3</v>
      </c>
      <c r="AA160" s="241">
        <f t="shared" si="57"/>
        <v>9</v>
      </c>
      <c r="AB160" s="246">
        <f t="shared" si="57"/>
        <v>12</v>
      </c>
      <c r="AC160" s="245">
        <f t="shared" si="58"/>
        <v>21</v>
      </c>
    </row>
    <row r="161" spans="1:29" ht="13.5" thickBot="1" x14ac:dyDescent="0.25">
      <c r="A161" s="249" t="s">
        <v>117</v>
      </c>
      <c r="B161" s="234"/>
      <c r="C161" s="249">
        <f t="shared" ref="C161:Z161" si="59">SUM(C158:C160)</f>
        <v>85</v>
      </c>
      <c r="D161" s="233">
        <f t="shared" si="59"/>
        <v>93</v>
      </c>
      <c r="E161" s="233">
        <f t="shared" si="49"/>
        <v>178</v>
      </c>
      <c r="F161" s="249">
        <f t="shared" si="59"/>
        <v>11</v>
      </c>
      <c r="G161" s="233">
        <f t="shared" si="59"/>
        <v>8</v>
      </c>
      <c r="H161" s="233">
        <f t="shared" si="59"/>
        <v>19</v>
      </c>
      <c r="I161" s="249">
        <f t="shared" si="59"/>
        <v>3</v>
      </c>
      <c r="J161" s="233">
        <f t="shared" si="59"/>
        <v>1</v>
      </c>
      <c r="K161" s="233">
        <f t="shared" si="59"/>
        <v>4</v>
      </c>
      <c r="L161" s="249">
        <f t="shared" si="59"/>
        <v>6</v>
      </c>
      <c r="M161" s="233">
        <f t="shared" si="59"/>
        <v>6</v>
      </c>
      <c r="N161" s="233">
        <f t="shared" si="59"/>
        <v>12</v>
      </c>
      <c r="O161" s="249">
        <f t="shared" si="59"/>
        <v>2</v>
      </c>
      <c r="P161" s="233">
        <f t="shared" si="59"/>
        <v>6</v>
      </c>
      <c r="Q161" s="233">
        <f t="shared" si="59"/>
        <v>8</v>
      </c>
      <c r="R161" s="249">
        <f t="shared" si="59"/>
        <v>1</v>
      </c>
      <c r="S161" s="233">
        <f t="shared" si="59"/>
        <v>0</v>
      </c>
      <c r="T161" s="233">
        <f t="shared" si="59"/>
        <v>1</v>
      </c>
      <c r="U161" s="249">
        <f t="shared" si="59"/>
        <v>3</v>
      </c>
      <c r="V161" s="233">
        <f t="shared" si="59"/>
        <v>0</v>
      </c>
      <c r="W161" s="233">
        <f t="shared" si="59"/>
        <v>3</v>
      </c>
      <c r="X161" s="249">
        <f t="shared" si="59"/>
        <v>7</v>
      </c>
      <c r="Y161" s="233">
        <f t="shared" si="59"/>
        <v>9</v>
      </c>
      <c r="Z161" s="233">
        <f t="shared" si="59"/>
        <v>16</v>
      </c>
      <c r="AA161" s="249">
        <f>SUM(AA158:AA160)</f>
        <v>118</v>
      </c>
      <c r="AB161" s="250">
        <f>SUM(AB158:AB160)</f>
        <v>123</v>
      </c>
      <c r="AC161" s="257">
        <f>SUM(AC158:AC160)</f>
        <v>241</v>
      </c>
    </row>
    <row r="162" spans="1:29" ht="12" customHeight="1" x14ac:dyDescent="0.2">
      <c r="H162" s="274" t="str">
        <f>IF(F162+G162=0," ",F162+G162)</f>
        <v xml:space="preserve"> </v>
      </c>
      <c r="K162" s="245" t="str">
        <f>IF(I162+J162=0," ",I162+J162)</f>
        <v xml:space="preserve"> </v>
      </c>
      <c r="N162" s="274" t="str">
        <f>IF(L162+M162=0," ",L162+M162)</f>
        <v xml:space="preserve"> </v>
      </c>
      <c r="Q162" s="256" t="str">
        <f>IF(O162+P162=0," ",O162+P162)</f>
        <v xml:space="preserve"> </v>
      </c>
      <c r="R162" s="241"/>
      <c r="T162" s="275"/>
      <c r="W162" s="274" t="str">
        <f>IF(U162+V162=0," ",U162+V162)</f>
        <v xml:space="preserve"> </v>
      </c>
      <c r="Z162" s="245" t="str">
        <f>IF(X162+Y162=0," ",X162+Y162)</f>
        <v xml:space="preserve"> </v>
      </c>
      <c r="AA162" s="241"/>
      <c r="AB162" s="267"/>
    </row>
    <row r="163" spans="1:29" x14ac:dyDescent="0.2">
      <c r="A163" s="251" t="s">
        <v>118</v>
      </c>
      <c r="B163" s="252">
        <v>2605</v>
      </c>
      <c r="C163" s="243">
        <v>423</v>
      </c>
      <c r="D163" s="244">
        <v>118</v>
      </c>
      <c r="E163" s="245">
        <v>541</v>
      </c>
      <c r="F163" s="253">
        <v>84</v>
      </c>
      <c r="G163" s="253">
        <v>22</v>
      </c>
      <c r="H163" s="245">
        <v>106</v>
      </c>
      <c r="I163" s="243">
        <v>7</v>
      </c>
      <c r="J163" s="244">
        <v>5</v>
      </c>
      <c r="K163" s="245">
        <v>12</v>
      </c>
      <c r="L163" s="241">
        <v>19</v>
      </c>
      <c r="M163" s="251">
        <v>11</v>
      </c>
      <c r="N163" s="245">
        <v>30</v>
      </c>
      <c r="O163" s="243">
        <v>20</v>
      </c>
      <c r="P163" s="244">
        <v>12</v>
      </c>
      <c r="Q163" s="245">
        <v>32</v>
      </c>
      <c r="R163" s="241">
        <v>1</v>
      </c>
      <c r="S163" s="246">
        <v>0</v>
      </c>
      <c r="T163" s="245">
        <v>1</v>
      </c>
      <c r="U163" s="253">
        <v>8</v>
      </c>
      <c r="V163" s="253">
        <v>1</v>
      </c>
      <c r="W163" s="245">
        <v>9</v>
      </c>
      <c r="X163" s="243">
        <v>27</v>
      </c>
      <c r="Y163" s="244">
        <v>13</v>
      </c>
      <c r="Z163" s="245">
        <v>40</v>
      </c>
      <c r="AA163" s="241">
        <f t="shared" ref="AA163:AB164" si="60">C163+F163+I163+L163+O163+R163+U163+X163</f>
        <v>589</v>
      </c>
      <c r="AB163" s="246">
        <f t="shared" si="60"/>
        <v>182</v>
      </c>
      <c r="AC163" s="245">
        <f t="shared" ref="AC163:AC164" si="61">SUM(AA163:AB163)</f>
        <v>771</v>
      </c>
    </row>
    <row r="164" spans="1:29" ht="13.5" thickBot="1" x14ac:dyDescent="0.25">
      <c r="A164" s="251" t="s">
        <v>255</v>
      </c>
      <c r="B164" s="252">
        <v>2615</v>
      </c>
      <c r="C164" s="243">
        <v>1</v>
      </c>
      <c r="D164" s="244">
        <v>0</v>
      </c>
      <c r="E164" s="245">
        <v>1</v>
      </c>
      <c r="F164" s="253">
        <v>0</v>
      </c>
      <c r="G164" s="253">
        <v>0</v>
      </c>
      <c r="H164" s="245">
        <v>0</v>
      </c>
      <c r="I164" s="243">
        <v>0</v>
      </c>
      <c r="J164" s="244">
        <v>0</v>
      </c>
      <c r="K164" s="245">
        <v>0</v>
      </c>
      <c r="L164" s="241">
        <v>0</v>
      </c>
      <c r="M164" s="251">
        <v>0</v>
      </c>
      <c r="N164" s="245">
        <v>0</v>
      </c>
      <c r="O164" s="243">
        <v>0</v>
      </c>
      <c r="P164" s="244">
        <v>0</v>
      </c>
      <c r="Q164" s="245">
        <v>0</v>
      </c>
      <c r="R164" s="241">
        <v>0</v>
      </c>
      <c r="S164" s="246">
        <v>0</v>
      </c>
      <c r="T164" s="245">
        <v>0</v>
      </c>
      <c r="U164" s="253">
        <v>0</v>
      </c>
      <c r="V164" s="253">
        <v>0</v>
      </c>
      <c r="W164" s="245">
        <v>0</v>
      </c>
      <c r="X164" s="243">
        <v>0</v>
      </c>
      <c r="Y164" s="244">
        <v>0</v>
      </c>
      <c r="Z164" s="245">
        <v>0</v>
      </c>
      <c r="AA164" s="241">
        <f t="shared" si="60"/>
        <v>1</v>
      </c>
      <c r="AB164" s="246">
        <f t="shared" si="60"/>
        <v>0</v>
      </c>
      <c r="AC164" s="245">
        <f t="shared" si="61"/>
        <v>1</v>
      </c>
    </row>
    <row r="165" spans="1:29" ht="13.5" thickBot="1" x14ac:dyDescent="0.25">
      <c r="A165" s="249" t="s">
        <v>119</v>
      </c>
      <c r="B165" s="234"/>
      <c r="C165" s="249">
        <f t="shared" ref="C165:AC165" si="62">SUM(C163:C164)</f>
        <v>424</v>
      </c>
      <c r="D165" s="233">
        <f t="shared" si="62"/>
        <v>118</v>
      </c>
      <c r="E165" s="237">
        <f t="shared" si="49"/>
        <v>542</v>
      </c>
      <c r="F165" s="233">
        <f t="shared" si="62"/>
        <v>84</v>
      </c>
      <c r="G165" s="233">
        <f t="shared" si="62"/>
        <v>22</v>
      </c>
      <c r="H165" s="233">
        <f t="shared" si="62"/>
        <v>106</v>
      </c>
      <c r="I165" s="249">
        <f t="shared" si="62"/>
        <v>7</v>
      </c>
      <c r="J165" s="233">
        <f t="shared" si="62"/>
        <v>5</v>
      </c>
      <c r="K165" s="237">
        <f t="shared" si="62"/>
        <v>12</v>
      </c>
      <c r="L165" s="249">
        <f t="shared" si="62"/>
        <v>19</v>
      </c>
      <c r="M165" s="233">
        <f t="shared" si="62"/>
        <v>11</v>
      </c>
      <c r="N165" s="233">
        <f t="shared" si="62"/>
        <v>30</v>
      </c>
      <c r="O165" s="249">
        <f t="shared" si="62"/>
        <v>20</v>
      </c>
      <c r="P165" s="233">
        <f t="shared" si="62"/>
        <v>12</v>
      </c>
      <c r="Q165" s="233">
        <f t="shared" si="62"/>
        <v>32</v>
      </c>
      <c r="R165" s="249">
        <f t="shared" si="62"/>
        <v>1</v>
      </c>
      <c r="S165" s="233">
        <f t="shared" si="62"/>
        <v>0</v>
      </c>
      <c r="T165" s="233">
        <f t="shared" si="62"/>
        <v>1</v>
      </c>
      <c r="U165" s="249">
        <f t="shared" si="62"/>
        <v>8</v>
      </c>
      <c r="V165" s="233">
        <f t="shared" si="62"/>
        <v>1</v>
      </c>
      <c r="W165" s="233">
        <f t="shared" si="62"/>
        <v>9</v>
      </c>
      <c r="X165" s="249">
        <f t="shared" si="62"/>
        <v>27</v>
      </c>
      <c r="Y165" s="233">
        <f t="shared" si="62"/>
        <v>13</v>
      </c>
      <c r="Z165" s="237">
        <f t="shared" si="62"/>
        <v>40</v>
      </c>
      <c r="AA165" s="249">
        <f t="shared" si="62"/>
        <v>590</v>
      </c>
      <c r="AB165" s="233">
        <f t="shared" si="62"/>
        <v>182</v>
      </c>
      <c r="AC165" s="237">
        <f t="shared" si="62"/>
        <v>772</v>
      </c>
    </row>
    <row r="166" spans="1:29" x14ac:dyDescent="0.2">
      <c r="H166" s="274" t="str">
        <f>IF(F166+G166=0," ",F166+G166)</f>
        <v xml:space="preserve"> </v>
      </c>
      <c r="K166" s="245" t="str">
        <f>IF(I166+J166=0," ",I166+J166)</f>
        <v xml:space="preserve"> </v>
      </c>
      <c r="N166" s="274" t="str">
        <f>IF(L166+M166=0," ",L166+M166)</f>
        <v xml:space="preserve"> </v>
      </c>
      <c r="Q166" s="256" t="str">
        <f>IF(O166+P166=0," ",O166+P166)</f>
        <v xml:space="preserve"> </v>
      </c>
      <c r="R166" s="241"/>
      <c r="T166" s="275"/>
      <c r="W166" s="274" t="str">
        <f>IF(U166+V166=0," ",U166+V166)</f>
        <v xml:space="preserve"> </v>
      </c>
      <c r="Z166" s="245" t="str">
        <f>IF(X166+Y166=0," ",X166+Y166)</f>
        <v xml:space="preserve"> </v>
      </c>
      <c r="AA166" s="241"/>
      <c r="AB166" s="267"/>
    </row>
    <row r="167" spans="1:29" x14ac:dyDescent="0.2">
      <c r="A167" s="251" t="s">
        <v>120</v>
      </c>
      <c r="B167" s="252">
        <v>2805</v>
      </c>
      <c r="C167" s="241">
        <v>5</v>
      </c>
      <c r="D167" s="251">
        <v>4</v>
      </c>
      <c r="E167" s="245">
        <v>9</v>
      </c>
      <c r="F167" s="243">
        <v>0</v>
      </c>
      <c r="G167" s="244">
        <v>0</v>
      </c>
      <c r="H167" s="245">
        <v>0</v>
      </c>
      <c r="I167" s="241">
        <v>0</v>
      </c>
      <c r="J167" s="246">
        <v>0</v>
      </c>
      <c r="K167" s="245">
        <v>0</v>
      </c>
      <c r="L167" s="241">
        <v>0</v>
      </c>
      <c r="M167" s="251">
        <v>0</v>
      </c>
      <c r="N167" s="274">
        <v>0</v>
      </c>
      <c r="O167" s="241">
        <v>0</v>
      </c>
      <c r="P167" s="246">
        <v>0</v>
      </c>
      <c r="Q167" s="245">
        <v>0</v>
      </c>
      <c r="R167" s="246">
        <v>1</v>
      </c>
      <c r="S167" s="246">
        <v>0</v>
      </c>
      <c r="T167" s="275">
        <v>1</v>
      </c>
      <c r="U167" s="253">
        <v>0</v>
      </c>
      <c r="V167" s="253">
        <v>0</v>
      </c>
      <c r="W167" s="245">
        <v>0</v>
      </c>
      <c r="X167" s="243">
        <v>0</v>
      </c>
      <c r="Y167" s="244">
        <v>0</v>
      </c>
      <c r="Z167" s="245">
        <v>0</v>
      </c>
      <c r="AA167" s="241">
        <f t="shared" ref="AA167:AB180" si="63">C167+F167+I167+L167+O167+R167+U167+X167</f>
        <v>6</v>
      </c>
      <c r="AB167" s="246">
        <f t="shared" si="63"/>
        <v>4</v>
      </c>
      <c r="AC167" s="245">
        <f t="shared" ref="AC167:AC180" si="64">SUM(AA167:AB167)</f>
        <v>10</v>
      </c>
    </row>
    <row r="168" spans="1:29" x14ac:dyDescent="0.2">
      <c r="A168" s="251" t="s">
        <v>121</v>
      </c>
      <c r="B168" s="252">
        <v>2810</v>
      </c>
      <c r="C168" s="241">
        <v>16</v>
      </c>
      <c r="D168" s="251">
        <v>12</v>
      </c>
      <c r="E168" s="245">
        <v>28</v>
      </c>
      <c r="F168" s="243">
        <v>2</v>
      </c>
      <c r="G168" s="244">
        <v>0</v>
      </c>
      <c r="H168" s="245">
        <v>2</v>
      </c>
      <c r="I168" s="241">
        <v>4</v>
      </c>
      <c r="J168" s="246">
        <v>0</v>
      </c>
      <c r="K168" s="245">
        <v>4</v>
      </c>
      <c r="L168" s="241">
        <v>3</v>
      </c>
      <c r="M168" s="251">
        <v>0</v>
      </c>
      <c r="N168" s="274">
        <v>3</v>
      </c>
      <c r="O168" s="241">
        <v>3</v>
      </c>
      <c r="P168" s="246">
        <v>1</v>
      </c>
      <c r="Q168" s="245">
        <v>4</v>
      </c>
      <c r="R168" s="246">
        <v>0</v>
      </c>
      <c r="S168" s="246">
        <v>0</v>
      </c>
      <c r="T168" s="275">
        <v>0</v>
      </c>
      <c r="U168" s="253">
        <v>0</v>
      </c>
      <c r="V168" s="253">
        <v>0</v>
      </c>
      <c r="W168" s="245">
        <v>0</v>
      </c>
      <c r="X168" s="243">
        <v>2</v>
      </c>
      <c r="Y168" s="244">
        <v>1</v>
      </c>
      <c r="Z168" s="245">
        <v>3</v>
      </c>
      <c r="AA168" s="241">
        <f t="shared" si="63"/>
        <v>30</v>
      </c>
      <c r="AB168" s="246">
        <f t="shared" si="63"/>
        <v>14</v>
      </c>
      <c r="AC168" s="245">
        <f t="shared" si="64"/>
        <v>44</v>
      </c>
    </row>
    <row r="169" spans="1:29" x14ac:dyDescent="0.2">
      <c r="A169" s="251" t="s">
        <v>356</v>
      </c>
      <c r="B169" s="252">
        <v>2815</v>
      </c>
      <c r="C169" s="241">
        <v>0</v>
      </c>
      <c r="D169" s="251">
        <v>0</v>
      </c>
      <c r="E169" s="245">
        <v>0</v>
      </c>
      <c r="F169" s="243">
        <v>0</v>
      </c>
      <c r="G169" s="244">
        <v>0</v>
      </c>
      <c r="H169" s="245">
        <v>0</v>
      </c>
      <c r="I169" s="241">
        <v>1</v>
      </c>
      <c r="J169" s="246">
        <v>0</v>
      </c>
      <c r="K169" s="245">
        <v>1</v>
      </c>
      <c r="L169" s="241">
        <v>0</v>
      </c>
      <c r="M169" s="251">
        <v>0</v>
      </c>
      <c r="N169" s="274">
        <v>0</v>
      </c>
      <c r="O169" s="241">
        <v>0</v>
      </c>
      <c r="P169" s="246">
        <v>0</v>
      </c>
      <c r="Q169" s="245">
        <v>0</v>
      </c>
      <c r="R169" s="246">
        <v>0</v>
      </c>
      <c r="S169" s="246">
        <v>0</v>
      </c>
      <c r="T169" s="275">
        <v>0</v>
      </c>
      <c r="U169" s="253">
        <v>0</v>
      </c>
      <c r="V169" s="253">
        <v>0</v>
      </c>
      <c r="W169" s="245">
        <v>0</v>
      </c>
      <c r="X169" s="243">
        <v>1</v>
      </c>
      <c r="Y169" s="244">
        <v>0</v>
      </c>
      <c r="Z169" s="245">
        <v>1</v>
      </c>
      <c r="AA169" s="241">
        <f t="shared" si="63"/>
        <v>2</v>
      </c>
      <c r="AB169" s="246">
        <f t="shared" si="63"/>
        <v>0</v>
      </c>
      <c r="AC169" s="245">
        <f t="shared" si="64"/>
        <v>2</v>
      </c>
    </row>
    <row r="170" spans="1:29" x14ac:dyDescent="0.2">
      <c r="A170" s="251" t="s">
        <v>122</v>
      </c>
      <c r="B170" s="252">
        <v>2820</v>
      </c>
      <c r="C170" s="241">
        <v>40</v>
      </c>
      <c r="D170" s="251">
        <v>16</v>
      </c>
      <c r="E170" s="245">
        <v>56</v>
      </c>
      <c r="F170" s="243">
        <v>19</v>
      </c>
      <c r="G170" s="244">
        <v>12</v>
      </c>
      <c r="H170" s="245">
        <v>31</v>
      </c>
      <c r="I170" s="241">
        <v>0</v>
      </c>
      <c r="J170" s="246">
        <v>2</v>
      </c>
      <c r="K170" s="245">
        <v>2</v>
      </c>
      <c r="L170" s="241">
        <v>4</v>
      </c>
      <c r="M170" s="251">
        <v>2</v>
      </c>
      <c r="N170" s="274">
        <v>6</v>
      </c>
      <c r="O170" s="241">
        <v>4</v>
      </c>
      <c r="P170" s="246">
        <v>0</v>
      </c>
      <c r="Q170" s="245">
        <v>4</v>
      </c>
      <c r="R170" s="246">
        <v>0</v>
      </c>
      <c r="S170" s="246">
        <v>0</v>
      </c>
      <c r="T170" s="275">
        <v>0</v>
      </c>
      <c r="U170" s="253">
        <v>0</v>
      </c>
      <c r="V170" s="253">
        <v>0</v>
      </c>
      <c r="W170" s="245">
        <v>0</v>
      </c>
      <c r="X170" s="243">
        <v>2</v>
      </c>
      <c r="Y170" s="244">
        <v>1</v>
      </c>
      <c r="Z170" s="245">
        <v>3</v>
      </c>
      <c r="AA170" s="241">
        <f t="shared" si="63"/>
        <v>69</v>
      </c>
      <c r="AB170" s="246">
        <f t="shared" si="63"/>
        <v>33</v>
      </c>
      <c r="AC170" s="245">
        <f t="shared" si="64"/>
        <v>102</v>
      </c>
    </row>
    <row r="171" spans="1:29" x14ac:dyDescent="0.2">
      <c r="A171" s="251" t="s">
        <v>123</v>
      </c>
      <c r="B171" s="252">
        <v>2830</v>
      </c>
      <c r="D171" s="251"/>
      <c r="F171" s="243"/>
      <c r="G171" s="244"/>
      <c r="H171" s="245"/>
      <c r="T171" s="275"/>
      <c r="U171" s="253"/>
      <c r="V171" s="253"/>
      <c r="W171" s="245"/>
      <c r="X171" s="243"/>
      <c r="Y171" s="244"/>
      <c r="AA171" s="241">
        <f t="shared" si="63"/>
        <v>0</v>
      </c>
      <c r="AB171" s="246">
        <f t="shared" si="63"/>
        <v>0</v>
      </c>
      <c r="AC171" s="245">
        <f t="shared" si="64"/>
        <v>0</v>
      </c>
    </row>
    <row r="172" spans="1:29" x14ac:dyDescent="0.2">
      <c r="A172" s="251" t="s">
        <v>124</v>
      </c>
      <c r="B172" s="255">
        <v>2859</v>
      </c>
      <c r="C172" s="246">
        <v>82</v>
      </c>
      <c r="D172" s="251">
        <v>8</v>
      </c>
      <c r="E172" s="245">
        <v>90</v>
      </c>
      <c r="F172" s="244">
        <v>34</v>
      </c>
      <c r="G172" s="244">
        <v>3</v>
      </c>
      <c r="H172" s="245">
        <v>37</v>
      </c>
      <c r="I172" s="241">
        <v>3</v>
      </c>
      <c r="J172" s="246">
        <v>0</v>
      </c>
      <c r="K172" s="245">
        <v>3</v>
      </c>
      <c r="L172" s="241">
        <v>1</v>
      </c>
      <c r="M172" s="251">
        <v>0</v>
      </c>
      <c r="N172" s="274">
        <v>1</v>
      </c>
      <c r="O172" s="241">
        <v>8</v>
      </c>
      <c r="P172" s="246">
        <v>0</v>
      </c>
      <c r="Q172" s="245">
        <v>8</v>
      </c>
      <c r="R172" s="246">
        <v>1</v>
      </c>
      <c r="S172" s="246">
        <v>0</v>
      </c>
      <c r="T172" s="275">
        <v>1</v>
      </c>
      <c r="U172" s="253">
        <v>0</v>
      </c>
      <c r="V172" s="253">
        <v>0</v>
      </c>
      <c r="W172" s="245">
        <v>0</v>
      </c>
      <c r="X172" s="244">
        <v>2</v>
      </c>
      <c r="Y172" s="244">
        <v>1</v>
      </c>
      <c r="Z172" s="245">
        <v>3</v>
      </c>
      <c r="AA172" s="241">
        <f t="shared" si="63"/>
        <v>131</v>
      </c>
      <c r="AB172" s="246">
        <f t="shared" si="63"/>
        <v>12</v>
      </c>
      <c r="AC172" s="245">
        <f t="shared" si="64"/>
        <v>143</v>
      </c>
    </row>
    <row r="173" spans="1:29" x14ac:dyDescent="0.2">
      <c r="A173" s="251" t="s">
        <v>125</v>
      </c>
      <c r="B173" s="255">
        <v>2860</v>
      </c>
      <c r="C173" s="246">
        <v>156</v>
      </c>
      <c r="D173" s="251">
        <v>17</v>
      </c>
      <c r="E173" s="245">
        <v>173</v>
      </c>
      <c r="F173" s="244">
        <v>41</v>
      </c>
      <c r="G173" s="244">
        <v>4</v>
      </c>
      <c r="H173" s="245">
        <v>45</v>
      </c>
      <c r="I173" s="241">
        <v>2</v>
      </c>
      <c r="J173" s="246">
        <v>0</v>
      </c>
      <c r="K173" s="245">
        <v>2</v>
      </c>
      <c r="L173" s="241">
        <v>2</v>
      </c>
      <c r="M173" s="251">
        <v>0</v>
      </c>
      <c r="N173" s="274">
        <v>2</v>
      </c>
      <c r="O173" s="241">
        <v>12</v>
      </c>
      <c r="P173" s="246">
        <v>1</v>
      </c>
      <c r="Q173" s="245">
        <v>13</v>
      </c>
      <c r="R173" s="246">
        <v>1</v>
      </c>
      <c r="S173" s="246">
        <v>0</v>
      </c>
      <c r="T173" s="275">
        <v>1</v>
      </c>
      <c r="U173" s="253">
        <v>0</v>
      </c>
      <c r="V173" s="253">
        <v>0</v>
      </c>
      <c r="W173" s="245">
        <v>0</v>
      </c>
      <c r="X173" s="244">
        <v>1</v>
      </c>
      <c r="Y173" s="244">
        <v>1</v>
      </c>
      <c r="Z173" s="245">
        <v>2</v>
      </c>
      <c r="AA173" s="241">
        <f t="shared" si="63"/>
        <v>215</v>
      </c>
      <c r="AB173" s="246">
        <f t="shared" si="63"/>
        <v>23</v>
      </c>
      <c r="AC173" s="245">
        <f t="shared" si="64"/>
        <v>238</v>
      </c>
    </row>
    <row r="174" spans="1:29" x14ac:dyDescent="0.2">
      <c r="A174" s="251" t="s">
        <v>370</v>
      </c>
      <c r="B174" s="255">
        <v>2875</v>
      </c>
      <c r="C174" s="246">
        <v>29</v>
      </c>
      <c r="D174" s="251">
        <v>18</v>
      </c>
      <c r="E174" s="245">
        <v>47</v>
      </c>
      <c r="F174" s="244">
        <v>9</v>
      </c>
      <c r="G174" s="244">
        <v>4</v>
      </c>
      <c r="H174" s="245">
        <v>13</v>
      </c>
      <c r="I174" s="246">
        <v>0</v>
      </c>
      <c r="J174" s="246">
        <v>0</v>
      </c>
      <c r="K174" s="245">
        <v>0</v>
      </c>
      <c r="L174" s="246">
        <v>2</v>
      </c>
      <c r="M174" s="251">
        <v>1</v>
      </c>
      <c r="N174" s="274">
        <v>3</v>
      </c>
      <c r="O174" s="246">
        <v>5</v>
      </c>
      <c r="P174" s="246">
        <v>3</v>
      </c>
      <c r="Q174" s="245">
        <v>8</v>
      </c>
      <c r="R174" s="246">
        <v>0</v>
      </c>
      <c r="S174" s="246">
        <v>0</v>
      </c>
      <c r="T174" s="275">
        <v>0</v>
      </c>
      <c r="U174" s="253">
        <v>0</v>
      </c>
      <c r="V174" s="253">
        <v>0</v>
      </c>
      <c r="W174" s="245">
        <v>0</v>
      </c>
      <c r="X174" s="244">
        <v>2</v>
      </c>
      <c r="Y174" s="244">
        <v>0</v>
      </c>
      <c r="Z174" s="245">
        <v>2</v>
      </c>
      <c r="AA174" s="241">
        <f t="shared" si="63"/>
        <v>47</v>
      </c>
      <c r="AB174" s="246">
        <f t="shared" si="63"/>
        <v>26</v>
      </c>
      <c r="AC174" s="245">
        <f t="shared" si="64"/>
        <v>73</v>
      </c>
    </row>
    <row r="175" spans="1:29" x14ac:dyDescent="0.2">
      <c r="A175" s="251" t="s">
        <v>256</v>
      </c>
      <c r="B175" s="255">
        <v>2876</v>
      </c>
      <c r="C175" s="246">
        <v>24</v>
      </c>
      <c r="D175" s="251">
        <v>60</v>
      </c>
      <c r="E175" s="245">
        <v>84</v>
      </c>
      <c r="F175" s="244">
        <v>7</v>
      </c>
      <c r="G175" s="244">
        <v>10</v>
      </c>
      <c r="H175" s="245">
        <v>17</v>
      </c>
      <c r="I175" s="246">
        <v>3</v>
      </c>
      <c r="J175" s="246">
        <v>0</v>
      </c>
      <c r="K175" s="245">
        <v>3</v>
      </c>
      <c r="L175" s="246">
        <v>0</v>
      </c>
      <c r="M175" s="251">
        <v>2</v>
      </c>
      <c r="N175" s="245">
        <v>2</v>
      </c>
      <c r="O175" s="246">
        <v>1</v>
      </c>
      <c r="P175" s="246">
        <v>3</v>
      </c>
      <c r="Q175" s="245">
        <v>4</v>
      </c>
      <c r="R175" s="246">
        <v>0</v>
      </c>
      <c r="S175" s="246">
        <v>1</v>
      </c>
      <c r="T175" s="275">
        <v>1</v>
      </c>
      <c r="U175" s="253">
        <v>0</v>
      </c>
      <c r="V175" s="253">
        <v>0</v>
      </c>
      <c r="W175" s="245">
        <v>0</v>
      </c>
      <c r="X175" s="244">
        <v>1</v>
      </c>
      <c r="Y175" s="244">
        <v>1</v>
      </c>
      <c r="Z175" s="245">
        <v>2</v>
      </c>
      <c r="AA175" s="241">
        <f t="shared" si="63"/>
        <v>36</v>
      </c>
      <c r="AB175" s="246">
        <f t="shared" si="63"/>
        <v>77</v>
      </c>
      <c r="AC175" s="245">
        <f t="shared" si="64"/>
        <v>113</v>
      </c>
    </row>
    <row r="176" spans="1:29" x14ac:dyDescent="0.2">
      <c r="A176" s="251" t="s">
        <v>257</v>
      </c>
      <c r="B176" s="255">
        <v>2877</v>
      </c>
      <c r="C176" s="246">
        <v>20</v>
      </c>
      <c r="D176" s="251">
        <v>17</v>
      </c>
      <c r="E176" s="245">
        <v>37</v>
      </c>
      <c r="F176" s="244">
        <v>8</v>
      </c>
      <c r="G176" s="244">
        <v>2</v>
      </c>
      <c r="H176" s="245">
        <v>10</v>
      </c>
      <c r="I176" s="246">
        <v>0</v>
      </c>
      <c r="J176" s="246">
        <v>0</v>
      </c>
      <c r="K176" s="245">
        <v>0</v>
      </c>
      <c r="L176" s="246">
        <v>1</v>
      </c>
      <c r="M176" s="251">
        <v>0</v>
      </c>
      <c r="N176" s="245">
        <v>1</v>
      </c>
      <c r="O176" s="246">
        <v>2</v>
      </c>
      <c r="P176" s="246">
        <v>0</v>
      </c>
      <c r="Q176" s="245">
        <v>2</v>
      </c>
      <c r="R176" s="246">
        <v>1</v>
      </c>
      <c r="S176" s="246">
        <v>0</v>
      </c>
      <c r="T176" s="275">
        <v>1</v>
      </c>
      <c r="U176" s="253">
        <v>0</v>
      </c>
      <c r="V176" s="253">
        <v>0</v>
      </c>
      <c r="W176" s="245">
        <v>0</v>
      </c>
      <c r="X176" s="244">
        <v>3</v>
      </c>
      <c r="Y176" s="244">
        <v>1</v>
      </c>
      <c r="Z176" s="245">
        <v>4</v>
      </c>
      <c r="AA176" s="241">
        <f t="shared" si="63"/>
        <v>35</v>
      </c>
      <c r="AB176" s="246">
        <f t="shared" si="63"/>
        <v>20</v>
      </c>
      <c r="AC176" s="245">
        <f t="shared" si="64"/>
        <v>55</v>
      </c>
    </row>
    <row r="177" spans="1:30" x14ac:dyDescent="0.2">
      <c r="A177" s="251" t="s">
        <v>258</v>
      </c>
      <c r="B177" s="255">
        <v>2878</v>
      </c>
      <c r="C177" s="246">
        <v>13</v>
      </c>
      <c r="D177" s="251">
        <v>1</v>
      </c>
      <c r="E177" s="245">
        <v>14</v>
      </c>
      <c r="F177" s="244">
        <v>2</v>
      </c>
      <c r="G177" s="244">
        <v>2</v>
      </c>
      <c r="H177" s="245">
        <v>4</v>
      </c>
      <c r="I177" s="246">
        <v>0</v>
      </c>
      <c r="J177" s="246">
        <v>0</v>
      </c>
      <c r="K177" s="245">
        <v>0</v>
      </c>
      <c r="L177" s="246">
        <v>1</v>
      </c>
      <c r="M177" s="251">
        <v>0</v>
      </c>
      <c r="N177" s="245">
        <v>1</v>
      </c>
      <c r="O177" s="246">
        <v>2</v>
      </c>
      <c r="P177" s="246">
        <v>0</v>
      </c>
      <c r="Q177" s="245">
        <v>2</v>
      </c>
      <c r="R177" s="246">
        <v>0</v>
      </c>
      <c r="S177" s="246">
        <v>0</v>
      </c>
      <c r="T177" s="275">
        <v>0</v>
      </c>
      <c r="U177" s="253">
        <v>0</v>
      </c>
      <c r="V177" s="253">
        <v>0</v>
      </c>
      <c r="W177" s="245">
        <v>0</v>
      </c>
      <c r="X177" s="244">
        <v>1</v>
      </c>
      <c r="Y177" s="244">
        <v>0</v>
      </c>
      <c r="Z177" s="245">
        <v>1</v>
      </c>
      <c r="AA177" s="241">
        <f t="shared" si="63"/>
        <v>19</v>
      </c>
      <c r="AB177" s="246">
        <f t="shared" si="63"/>
        <v>3</v>
      </c>
      <c r="AC177" s="245">
        <f t="shared" si="64"/>
        <v>22</v>
      </c>
    </row>
    <row r="178" spans="1:30" x14ac:dyDescent="0.2">
      <c r="A178" s="251" t="s">
        <v>259</v>
      </c>
      <c r="B178" s="255">
        <v>2879</v>
      </c>
      <c r="C178" s="246">
        <v>14</v>
      </c>
      <c r="D178" s="251">
        <v>2</v>
      </c>
      <c r="E178" s="245">
        <v>16</v>
      </c>
      <c r="F178" s="244">
        <v>9</v>
      </c>
      <c r="G178" s="244">
        <v>0</v>
      </c>
      <c r="H178" s="245">
        <v>9</v>
      </c>
      <c r="I178" s="246">
        <v>1</v>
      </c>
      <c r="J178" s="246">
        <v>0</v>
      </c>
      <c r="K178" s="245">
        <v>1</v>
      </c>
      <c r="L178" s="246">
        <v>0</v>
      </c>
      <c r="M178" s="251">
        <v>0</v>
      </c>
      <c r="N178" s="245">
        <v>0</v>
      </c>
      <c r="O178" s="246">
        <v>4</v>
      </c>
      <c r="P178" s="246">
        <v>0</v>
      </c>
      <c r="Q178" s="245">
        <v>4</v>
      </c>
      <c r="R178" s="246">
        <v>0</v>
      </c>
      <c r="S178" s="246">
        <v>0</v>
      </c>
      <c r="T178" s="275">
        <v>0</v>
      </c>
      <c r="U178" s="253">
        <v>0</v>
      </c>
      <c r="V178" s="253">
        <v>0</v>
      </c>
      <c r="W178" s="245">
        <v>0</v>
      </c>
      <c r="X178" s="244">
        <v>1</v>
      </c>
      <c r="Y178" s="244">
        <v>1</v>
      </c>
      <c r="Z178" s="245">
        <v>2</v>
      </c>
      <c r="AA178" s="241">
        <f t="shared" si="63"/>
        <v>29</v>
      </c>
      <c r="AB178" s="246">
        <f t="shared" si="63"/>
        <v>3</v>
      </c>
      <c r="AC178" s="245">
        <f t="shared" si="64"/>
        <v>32</v>
      </c>
    </row>
    <row r="179" spans="1:30" x14ac:dyDescent="0.2">
      <c r="A179" s="251" t="s">
        <v>260</v>
      </c>
      <c r="B179" s="255">
        <v>2880</v>
      </c>
      <c r="C179" s="246">
        <v>3</v>
      </c>
      <c r="D179" s="251">
        <v>12</v>
      </c>
      <c r="E179" s="245">
        <v>15</v>
      </c>
      <c r="F179" s="244">
        <v>3</v>
      </c>
      <c r="G179" s="244">
        <v>2</v>
      </c>
      <c r="H179" s="245">
        <v>5</v>
      </c>
      <c r="I179" s="246">
        <v>0</v>
      </c>
      <c r="J179" s="246">
        <v>0</v>
      </c>
      <c r="K179" s="245">
        <v>0</v>
      </c>
      <c r="L179" s="246">
        <v>0</v>
      </c>
      <c r="M179" s="251">
        <v>0</v>
      </c>
      <c r="N179" s="245">
        <v>0</v>
      </c>
      <c r="O179" s="246">
        <v>0</v>
      </c>
      <c r="P179" s="246">
        <v>1</v>
      </c>
      <c r="Q179" s="245">
        <v>1</v>
      </c>
      <c r="R179" s="246">
        <v>0</v>
      </c>
      <c r="S179" s="246">
        <v>0</v>
      </c>
      <c r="T179" s="275">
        <v>0</v>
      </c>
      <c r="U179" s="253">
        <v>0</v>
      </c>
      <c r="V179" s="253">
        <v>0</v>
      </c>
      <c r="W179" s="245">
        <v>0</v>
      </c>
      <c r="X179" s="244">
        <v>0</v>
      </c>
      <c r="Y179" s="244">
        <v>1</v>
      </c>
      <c r="Z179" s="245">
        <v>1</v>
      </c>
      <c r="AA179" s="241">
        <f t="shared" si="63"/>
        <v>6</v>
      </c>
      <c r="AB179" s="246">
        <f t="shared" si="63"/>
        <v>16</v>
      </c>
      <c r="AC179" s="245">
        <f t="shared" si="64"/>
        <v>22</v>
      </c>
    </row>
    <row r="180" spans="1:30" ht="13.5" thickBot="1" x14ac:dyDescent="0.25">
      <c r="A180" s="251" t="s">
        <v>261</v>
      </c>
      <c r="B180" s="255">
        <v>2881</v>
      </c>
      <c r="C180" s="246">
        <v>14</v>
      </c>
      <c r="D180" s="251">
        <v>49</v>
      </c>
      <c r="E180" s="245">
        <v>63</v>
      </c>
      <c r="F180" s="244">
        <v>1</v>
      </c>
      <c r="G180" s="244">
        <v>11</v>
      </c>
      <c r="H180" s="245">
        <v>12</v>
      </c>
      <c r="I180" s="246">
        <v>1</v>
      </c>
      <c r="J180" s="246">
        <v>0</v>
      </c>
      <c r="K180" s="245">
        <v>1</v>
      </c>
      <c r="L180" s="246">
        <v>2</v>
      </c>
      <c r="M180" s="251">
        <v>3</v>
      </c>
      <c r="N180" s="245">
        <v>5</v>
      </c>
      <c r="O180" s="246">
        <v>3</v>
      </c>
      <c r="P180" s="246">
        <v>2</v>
      </c>
      <c r="Q180" s="245">
        <v>5</v>
      </c>
      <c r="R180" s="246">
        <v>0</v>
      </c>
      <c r="S180" s="246">
        <v>0</v>
      </c>
      <c r="T180" s="275">
        <v>0</v>
      </c>
      <c r="U180" s="253">
        <v>1</v>
      </c>
      <c r="V180" s="253">
        <v>0</v>
      </c>
      <c r="W180" s="245">
        <v>1</v>
      </c>
      <c r="X180" s="244">
        <v>1</v>
      </c>
      <c r="Y180" s="244">
        <v>3</v>
      </c>
      <c r="Z180" s="245">
        <v>4</v>
      </c>
      <c r="AA180" s="241">
        <f t="shared" si="63"/>
        <v>23</v>
      </c>
      <c r="AB180" s="246">
        <f t="shared" si="63"/>
        <v>68</v>
      </c>
      <c r="AC180" s="245">
        <f t="shared" si="64"/>
        <v>91</v>
      </c>
      <c r="AD180" s="227">
        <f>SUM(AC175:AC180)</f>
        <v>335</v>
      </c>
    </row>
    <row r="181" spans="1:30" ht="13.5" thickBot="1" x14ac:dyDescent="0.25">
      <c r="A181" s="249" t="s">
        <v>369</v>
      </c>
      <c r="B181" s="258"/>
      <c r="C181" s="233">
        <f>SUM(C167:C180)</f>
        <v>416</v>
      </c>
      <c r="D181" s="233">
        <f>SUM(D167:D180)</f>
        <v>216</v>
      </c>
      <c r="E181" s="237">
        <f t="shared" si="49"/>
        <v>632</v>
      </c>
      <c r="F181" s="233">
        <f>SUM(F167:F180)</f>
        <v>135</v>
      </c>
      <c r="G181" s="233">
        <f>SUM(G167:G180)</f>
        <v>50</v>
      </c>
      <c r="H181" s="237">
        <f>SUM(F181:G181)</f>
        <v>185</v>
      </c>
      <c r="I181" s="233">
        <f>SUM(I167:I180)</f>
        <v>15</v>
      </c>
      <c r="J181" s="233">
        <f>SUM(J167:J180)</f>
        <v>2</v>
      </c>
      <c r="K181" s="237">
        <f>SUM(I181:J181)</f>
        <v>17</v>
      </c>
      <c r="L181" s="233">
        <f t="shared" ref="L181:U181" si="65">SUM(L167:L180)</f>
        <v>16</v>
      </c>
      <c r="M181" s="233">
        <f t="shared" si="65"/>
        <v>8</v>
      </c>
      <c r="N181" s="237">
        <f t="shared" si="65"/>
        <v>24</v>
      </c>
      <c r="O181" s="233">
        <f t="shared" si="65"/>
        <v>44</v>
      </c>
      <c r="P181" s="233">
        <f t="shared" si="65"/>
        <v>11</v>
      </c>
      <c r="Q181" s="233">
        <f t="shared" si="65"/>
        <v>55</v>
      </c>
      <c r="R181" s="249">
        <f t="shared" si="65"/>
        <v>4</v>
      </c>
      <c r="S181" s="233">
        <f t="shared" si="65"/>
        <v>1</v>
      </c>
      <c r="T181" s="237">
        <f t="shared" si="65"/>
        <v>5</v>
      </c>
      <c r="U181" s="233">
        <f t="shared" si="65"/>
        <v>1</v>
      </c>
      <c r="V181" s="233">
        <f>SUM(V167:V180)</f>
        <v>0</v>
      </c>
      <c r="W181" s="237">
        <f t="shared" ref="W181:Z181" si="66">SUM(W167:W180)</f>
        <v>1</v>
      </c>
      <c r="X181" s="233">
        <f t="shared" si="66"/>
        <v>17</v>
      </c>
      <c r="Y181" s="233">
        <f t="shared" si="66"/>
        <v>11</v>
      </c>
      <c r="Z181" s="237">
        <f t="shared" si="66"/>
        <v>28</v>
      </c>
      <c r="AA181" s="249">
        <f>SUM(AA167:AA180)</f>
        <v>648</v>
      </c>
      <c r="AB181" s="250">
        <f>SUM(AB167:AB180)</f>
        <v>299</v>
      </c>
      <c r="AC181" s="257">
        <f>SUM(AC167:AC180)</f>
        <v>947</v>
      </c>
    </row>
    <row r="182" spans="1:30" ht="13.5" thickBot="1" x14ac:dyDescent="0.25">
      <c r="A182" s="256"/>
      <c r="B182" s="242"/>
      <c r="C182" s="263"/>
      <c r="D182" s="256"/>
      <c r="F182" s="256"/>
      <c r="G182" s="256"/>
      <c r="H182" s="256" t="str">
        <f>IF(F182+G182=0," ",F182+G182)</f>
        <v xml:space="preserve"> </v>
      </c>
      <c r="I182" s="263"/>
      <c r="J182" s="256"/>
      <c r="K182" s="245" t="str">
        <f>IF(I182+J182=0," ",I182+J182)</f>
        <v xml:space="preserve"> </v>
      </c>
      <c r="L182" s="263"/>
      <c r="M182" s="256"/>
      <c r="N182" s="256" t="str">
        <f>IF(L182+M182=0," ",L182+M182)</f>
        <v xml:space="preserve"> </v>
      </c>
      <c r="O182" s="263"/>
      <c r="P182" s="256"/>
      <c r="Q182" s="256" t="str">
        <f>IF(O182+P182=0," ",O182+P182)</f>
        <v xml:space="preserve"> </v>
      </c>
      <c r="R182" s="263"/>
      <c r="S182" s="256"/>
      <c r="T182" s="245"/>
      <c r="U182" s="256"/>
      <c r="V182" s="256"/>
      <c r="W182" s="256" t="str">
        <f>IF(U182+V182=0," ",U182+V182)</f>
        <v xml:space="preserve"> </v>
      </c>
      <c r="X182" s="263"/>
      <c r="Y182" s="256"/>
      <c r="Z182" s="245" t="str">
        <f>IF(X182+Y182=0," ",X182+Y182)</f>
        <v xml:space="preserve"> </v>
      </c>
      <c r="AA182" s="263"/>
      <c r="AB182" s="276"/>
      <c r="AC182" s="277"/>
    </row>
    <row r="183" spans="1:30" ht="13.5" thickBot="1" x14ac:dyDescent="0.25">
      <c r="A183" s="233" t="s">
        <v>127</v>
      </c>
      <c r="B183" s="234">
        <v>2865</v>
      </c>
      <c r="C183" s="273">
        <v>8</v>
      </c>
      <c r="D183" s="259">
        <v>1</v>
      </c>
      <c r="E183" s="237">
        <v>9</v>
      </c>
      <c r="F183" s="259">
        <v>4</v>
      </c>
      <c r="G183" s="259">
        <v>0</v>
      </c>
      <c r="H183" s="237">
        <v>4</v>
      </c>
      <c r="I183" s="273">
        <v>0</v>
      </c>
      <c r="J183" s="259">
        <v>0</v>
      </c>
      <c r="K183" s="237">
        <v>0</v>
      </c>
      <c r="L183" s="249">
        <v>2</v>
      </c>
      <c r="M183" s="233">
        <v>0</v>
      </c>
      <c r="N183" s="237">
        <v>2</v>
      </c>
      <c r="O183" s="273">
        <v>0</v>
      </c>
      <c r="P183" s="259">
        <v>0</v>
      </c>
      <c r="Q183" s="237">
        <v>0</v>
      </c>
      <c r="R183" s="249">
        <v>0</v>
      </c>
      <c r="S183" s="233">
        <v>0</v>
      </c>
      <c r="T183" s="237">
        <v>0</v>
      </c>
      <c r="U183" s="259">
        <v>0</v>
      </c>
      <c r="V183" s="259">
        <v>0</v>
      </c>
      <c r="W183" s="237">
        <v>0</v>
      </c>
      <c r="X183" s="273">
        <v>1</v>
      </c>
      <c r="Y183" s="259">
        <v>0</v>
      </c>
      <c r="Z183" s="237">
        <v>1</v>
      </c>
      <c r="AA183" s="249">
        <f>C183+F183+I183+L183+O183+R183+U183+X183</f>
        <v>15</v>
      </c>
      <c r="AB183" s="233">
        <f>D183+G183+J183+M183+P183+S183+V183+Y183</f>
        <v>1</v>
      </c>
      <c r="AC183" s="237">
        <f t="shared" ref="AC183" si="67">SUM(AA183:AB183)</f>
        <v>16</v>
      </c>
    </row>
    <row r="184" spans="1:30" ht="13.5" thickBot="1" x14ac:dyDescent="0.25">
      <c r="Q184" s="256"/>
      <c r="R184" s="241"/>
      <c r="T184" s="275"/>
      <c r="AA184" s="241"/>
      <c r="AB184" s="267"/>
    </row>
    <row r="185" spans="1:30" s="272" customFormat="1" ht="13.5" thickBot="1" x14ac:dyDescent="0.25">
      <c r="A185" s="249" t="s">
        <v>128</v>
      </c>
      <c r="B185" s="234">
        <v>2870</v>
      </c>
      <c r="C185" s="249">
        <v>13</v>
      </c>
      <c r="D185" s="233">
        <v>10</v>
      </c>
      <c r="E185" s="237">
        <v>23</v>
      </c>
      <c r="F185" s="233">
        <v>2</v>
      </c>
      <c r="G185" s="233">
        <v>1</v>
      </c>
      <c r="H185" s="237">
        <v>3</v>
      </c>
      <c r="I185" s="249">
        <v>1</v>
      </c>
      <c r="J185" s="233">
        <v>0</v>
      </c>
      <c r="K185" s="237">
        <v>1</v>
      </c>
      <c r="L185" s="249">
        <v>0</v>
      </c>
      <c r="M185" s="233">
        <v>0</v>
      </c>
      <c r="N185" s="237">
        <v>0</v>
      </c>
      <c r="O185" s="249">
        <v>0</v>
      </c>
      <c r="P185" s="233">
        <v>0</v>
      </c>
      <c r="Q185" s="237">
        <v>0</v>
      </c>
      <c r="R185" s="249">
        <v>0</v>
      </c>
      <c r="S185" s="233">
        <v>0</v>
      </c>
      <c r="T185" s="237">
        <v>0</v>
      </c>
      <c r="U185" s="233">
        <v>0</v>
      </c>
      <c r="V185" s="233">
        <v>0</v>
      </c>
      <c r="W185" s="237">
        <v>0</v>
      </c>
      <c r="X185" s="249">
        <v>1</v>
      </c>
      <c r="Y185" s="233">
        <v>1</v>
      </c>
      <c r="Z185" s="237">
        <v>2</v>
      </c>
      <c r="AA185" s="249">
        <f>C185+F185+I185+L185+O185+R185+U185+X185</f>
        <v>17</v>
      </c>
      <c r="AB185" s="233">
        <f>D185+G185+J185+M185+P185+S185+V185+Y185</f>
        <v>12</v>
      </c>
      <c r="AC185" s="237">
        <f t="shared" ref="AC185" si="68">SUM(AA185:AB185)</f>
        <v>29</v>
      </c>
    </row>
    <row r="186" spans="1:30" ht="13.5" thickBot="1" x14ac:dyDescent="0.25">
      <c r="Q186" s="256"/>
      <c r="R186" s="241"/>
      <c r="T186" s="275"/>
      <c r="AA186" s="241"/>
      <c r="AB186" s="267"/>
    </row>
    <row r="187" spans="1:30" ht="13.5" thickBot="1" x14ac:dyDescent="0.25">
      <c r="A187" s="249" t="s">
        <v>129</v>
      </c>
      <c r="B187" s="234">
        <v>3700</v>
      </c>
      <c r="C187" s="273">
        <v>3</v>
      </c>
      <c r="D187" s="259">
        <v>12</v>
      </c>
      <c r="E187" s="237">
        <v>15</v>
      </c>
      <c r="F187" s="259">
        <v>0</v>
      </c>
      <c r="G187" s="259">
        <v>0</v>
      </c>
      <c r="H187" s="237">
        <v>0</v>
      </c>
      <c r="I187" s="273">
        <v>0</v>
      </c>
      <c r="J187" s="259">
        <v>0</v>
      </c>
      <c r="K187" s="237">
        <v>0</v>
      </c>
      <c r="L187" s="249">
        <v>0</v>
      </c>
      <c r="M187" s="233">
        <v>3</v>
      </c>
      <c r="N187" s="237">
        <v>3</v>
      </c>
      <c r="O187" s="273">
        <v>1</v>
      </c>
      <c r="P187" s="259">
        <v>1</v>
      </c>
      <c r="Q187" s="237">
        <v>2</v>
      </c>
      <c r="R187" s="249">
        <v>0</v>
      </c>
      <c r="S187" s="233">
        <v>0</v>
      </c>
      <c r="T187" s="237">
        <v>0</v>
      </c>
      <c r="U187" s="259">
        <v>0</v>
      </c>
      <c r="V187" s="259">
        <v>1</v>
      </c>
      <c r="W187" s="237">
        <v>1</v>
      </c>
      <c r="X187" s="273">
        <v>0</v>
      </c>
      <c r="Y187" s="259">
        <v>1</v>
      </c>
      <c r="Z187" s="237">
        <v>1</v>
      </c>
      <c r="AA187" s="249">
        <f>C187+F187+I187+L187+O187+R187+U187+X187</f>
        <v>4</v>
      </c>
      <c r="AB187" s="233">
        <f>D187+G187+J187+M187+P187+S187+V187+Y187</f>
        <v>18</v>
      </c>
      <c r="AC187" s="237">
        <f t="shared" ref="AC187" si="69">SUM(AA187:AB187)</f>
        <v>22</v>
      </c>
    </row>
    <row r="188" spans="1:30" x14ac:dyDescent="0.2">
      <c r="H188" s="274" t="str">
        <f>IF(F188+G188=0," ",F188+G188)</f>
        <v xml:space="preserve"> </v>
      </c>
      <c r="K188" s="245" t="str">
        <f>IF(I188+J188=0," ",I188+J188)</f>
        <v xml:space="preserve"> </v>
      </c>
      <c r="N188" s="274" t="str">
        <f>IF(L188+M188=0," ",L188+M188)</f>
        <v xml:space="preserve"> </v>
      </c>
      <c r="Q188" s="256" t="str">
        <f>IF(O188+P188=0," ",O188+P188)</f>
        <v xml:space="preserve"> </v>
      </c>
      <c r="R188" s="241"/>
      <c r="T188" s="275"/>
      <c r="W188" s="274" t="str">
        <f>IF(U188+V188=0," ",U188+V188)</f>
        <v xml:space="preserve"> </v>
      </c>
      <c r="AA188" s="241"/>
      <c r="AB188" s="267"/>
    </row>
    <row r="189" spans="1:30" x14ac:dyDescent="0.2">
      <c r="A189" s="246" t="s">
        <v>130</v>
      </c>
      <c r="B189" s="252">
        <v>1005</v>
      </c>
      <c r="C189" s="243"/>
      <c r="D189" s="244"/>
      <c r="F189" s="253"/>
      <c r="G189" s="253"/>
      <c r="H189" s="245"/>
      <c r="I189" s="243"/>
      <c r="J189" s="244"/>
      <c r="N189" s="245"/>
      <c r="O189" s="243"/>
      <c r="P189" s="244"/>
      <c r="R189" s="241"/>
      <c r="T189" s="245"/>
      <c r="U189" s="253"/>
      <c r="V189" s="253"/>
      <c r="W189" s="245"/>
      <c r="X189" s="243"/>
      <c r="Y189" s="244"/>
      <c r="AA189" s="241">
        <f t="shared" ref="AA189:AB196" si="70">C189+F189+I189+L189+O189+R189+U189+X189</f>
        <v>0</v>
      </c>
      <c r="AB189" s="246">
        <f t="shared" si="70"/>
        <v>0</v>
      </c>
      <c r="AC189" s="245">
        <f t="shared" ref="AC189:AC196" si="71">SUM(AA189:AB189)</f>
        <v>0</v>
      </c>
    </row>
    <row r="190" spans="1:30" x14ac:dyDescent="0.2">
      <c r="A190" s="246" t="s">
        <v>131</v>
      </c>
      <c r="B190" s="252">
        <v>1010</v>
      </c>
      <c r="C190" s="243">
        <v>4</v>
      </c>
      <c r="D190" s="244">
        <v>5</v>
      </c>
      <c r="E190" s="245">
        <v>9</v>
      </c>
      <c r="F190" s="253">
        <v>2</v>
      </c>
      <c r="G190" s="253">
        <v>1</v>
      </c>
      <c r="H190" s="245">
        <v>3</v>
      </c>
      <c r="I190" s="243">
        <v>1</v>
      </c>
      <c r="J190" s="244">
        <v>0</v>
      </c>
      <c r="K190" s="245">
        <v>1</v>
      </c>
      <c r="L190" s="241">
        <v>0</v>
      </c>
      <c r="M190" s="251">
        <v>1</v>
      </c>
      <c r="N190" s="245">
        <v>1</v>
      </c>
      <c r="O190" s="243">
        <v>0</v>
      </c>
      <c r="P190" s="244">
        <v>3</v>
      </c>
      <c r="Q190" s="245">
        <v>3</v>
      </c>
      <c r="R190" s="241">
        <v>0</v>
      </c>
      <c r="S190" s="246">
        <v>0</v>
      </c>
      <c r="T190" s="245">
        <v>0</v>
      </c>
      <c r="U190" s="253">
        <v>0</v>
      </c>
      <c r="V190" s="253">
        <v>1</v>
      </c>
      <c r="W190" s="245">
        <v>1</v>
      </c>
      <c r="X190" s="243">
        <v>1</v>
      </c>
      <c r="Y190" s="244">
        <v>0</v>
      </c>
      <c r="Z190" s="245">
        <v>1</v>
      </c>
      <c r="AA190" s="241">
        <f t="shared" si="70"/>
        <v>8</v>
      </c>
      <c r="AB190" s="246">
        <f t="shared" si="70"/>
        <v>11</v>
      </c>
      <c r="AC190" s="245">
        <f t="shared" si="71"/>
        <v>19</v>
      </c>
    </row>
    <row r="191" spans="1:30" x14ac:dyDescent="0.2">
      <c r="A191" s="246" t="s">
        <v>132</v>
      </c>
      <c r="B191" s="252">
        <v>1015</v>
      </c>
      <c r="C191" s="243">
        <v>26</v>
      </c>
      <c r="D191" s="244">
        <v>22</v>
      </c>
      <c r="E191" s="245">
        <v>48</v>
      </c>
      <c r="F191" s="253">
        <v>6</v>
      </c>
      <c r="G191" s="253">
        <v>3</v>
      </c>
      <c r="H191" s="245">
        <v>9</v>
      </c>
      <c r="I191" s="243">
        <v>0</v>
      </c>
      <c r="J191" s="244">
        <v>0</v>
      </c>
      <c r="K191" s="245">
        <v>0</v>
      </c>
      <c r="L191" s="241">
        <v>2</v>
      </c>
      <c r="M191" s="251">
        <v>2</v>
      </c>
      <c r="N191" s="245">
        <v>4</v>
      </c>
      <c r="O191" s="243">
        <v>2</v>
      </c>
      <c r="P191" s="244">
        <v>1</v>
      </c>
      <c r="Q191" s="245">
        <v>3</v>
      </c>
      <c r="R191" s="241">
        <v>0</v>
      </c>
      <c r="S191" s="246">
        <v>0</v>
      </c>
      <c r="T191" s="245">
        <v>0</v>
      </c>
      <c r="U191" s="253">
        <v>0</v>
      </c>
      <c r="V191" s="253">
        <v>1</v>
      </c>
      <c r="W191" s="245">
        <v>1</v>
      </c>
      <c r="X191" s="243">
        <v>2</v>
      </c>
      <c r="Y191" s="244">
        <v>3</v>
      </c>
      <c r="Z191" s="245">
        <v>5</v>
      </c>
      <c r="AA191" s="241">
        <f t="shared" si="70"/>
        <v>38</v>
      </c>
      <c r="AB191" s="246">
        <f t="shared" si="70"/>
        <v>32</v>
      </c>
      <c r="AC191" s="245">
        <f t="shared" si="71"/>
        <v>70</v>
      </c>
    </row>
    <row r="192" spans="1:30" x14ac:dyDescent="0.2">
      <c r="A192" s="246" t="s">
        <v>133</v>
      </c>
      <c r="B192" s="252">
        <v>1025</v>
      </c>
      <c r="C192" s="243">
        <v>10</v>
      </c>
      <c r="D192" s="244">
        <v>5</v>
      </c>
      <c r="E192" s="245">
        <v>15</v>
      </c>
      <c r="F192" s="253">
        <v>1</v>
      </c>
      <c r="G192" s="253">
        <v>0</v>
      </c>
      <c r="H192" s="245">
        <v>1</v>
      </c>
      <c r="I192" s="243">
        <v>0</v>
      </c>
      <c r="J192" s="244">
        <v>0</v>
      </c>
      <c r="K192" s="245">
        <v>0</v>
      </c>
      <c r="L192" s="241">
        <v>0</v>
      </c>
      <c r="M192" s="251">
        <v>0</v>
      </c>
      <c r="N192" s="245">
        <v>0</v>
      </c>
      <c r="O192" s="243">
        <v>0</v>
      </c>
      <c r="P192" s="244">
        <v>2</v>
      </c>
      <c r="Q192" s="245">
        <v>2</v>
      </c>
      <c r="R192" s="241">
        <v>0</v>
      </c>
      <c r="S192" s="246">
        <v>0</v>
      </c>
      <c r="T192" s="245">
        <v>0</v>
      </c>
      <c r="U192" s="253">
        <v>0</v>
      </c>
      <c r="V192" s="253">
        <v>0</v>
      </c>
      <c r="W192" s="245">
        <v>0</v>
      </c>
      <c r="X192" s="243">
        <v>0</v>
      </c>
      <c r="Y192" s="244">
        <v>0</v>
      </c>
      <c r="Z192" s="245">
        <v>0</v>
      </c>
      <c r="AA192" s="241">
        <f t="shared" si="70"/>
        <v>11</v>
      </c>
      <c r="AB192" s="246">
        <f t="shared" si="70"/>
        <v>7</v>
      </c>
      <c r="AC192" s="245">
        <f t="shared" si="71"/>
        <v>18</v>
      </c>
    </row>
    <row r="193" spans="1:29" x14ac:dyDescent="0.2">
      <c r="A193" s="246" t="s">
        <v>134</v>
      </c>
      <c r="B193" s="252">
        <v>1030</v>
      </c>
      <c r="C193" s="243">
        <v>5</v>
      </c>
      <c r="D193" s="244">
        <v>1</v>
      </c>
      <c r="E193" s="245">
        <v>6</v>
      </c>
      <c r="F193" s="253">
        <v>0</v>
      </c>
      <c r="G193" s="253">
        <v>1</v>
      </c>
      <c r="H193" s="245">
        <v>1</v>
      </c>
      <c r="I193" s="243">
        <v>0</v>
      </c>
      <c r="J193" s="244">
        <v>0</v>
      </c>
      <c r="K193" s="245">
        <v>0</v>
      </c>
      <c r="L193" s="241">
        <v>0</v>
      </c>
      <c r="M193" s="251">
        <v>0</v>
      </c>
      <c r="N193" s="245">
        <v>0</v>
      </c>
      <c r="O193" s="243">
        <v>1</v>
      </c>
      <c r="P193" s="244">
        <v>0</v>
      </c>
      <c r="Q193" s="245">
        <v>1</v>
      </c>
      <c r="R193" s="241">
        <v>0</v>
      </c>
      <c r="S193" s="246">
        <v>0</v>
      </c>
      <c r="T193" s="245">
        <v>0</v>
      </c>
      <c r="U193" s="253">
        <v>0</v>
      </c>
      <c r="V193" s="253">
        <v>1</v>
      </c>
      <c r="W193" s="245">
        <v>1</v>
      </c>
      <c r="X193" s="243">
        <v>0</v>
      </c>
      <c r="Y193" s="244">
        <v>0</v>
      </c>
      <c r="Z193" s="245">
        <v>0</v>
      </c>
      <c r="AA193" s="241">
        <f t="shared" si="70"/>
        <v>6</v>
      </c>
      <c r="AB193" s="246">
        <f t="shared" si="70"/>
        <v>3</v>
      </c>
      <c r="AC193" s="245">
        <f t="shared" si="71"/>
        <v>9</v>
      </c>
    </row>
    <row r="194" spans="1:29" x14ac:dyDescent="0.2">
      <c r="A194" s="246" t="s">
        <v>135</v>
      </c>
      <c r="B194" s="252">
        <v>1035</v>
      </c>
      <c r="C194" s="243">
        <v>3</v>
      </c>
      <c r="D194" s="244">
        <v>2</v>
      </c>
      <c r="E194" s="245">
        <v>5</v>
      </c>
      <c r="F194" s="253">
        <v>1</v>
      </c>
      <c r="G194" s="253">
        <v>0</v>
      </c>
      <c r="H194" s="245">
        <v>1</v>
      </c>
      <c r="I194" s="243">
        <v>0</v>
      </c>
      <c r="J194" s="244">
        <v>0</v>
      </c>
      <c r="K194" s="245">
        <v>0</v>
      </c>
      <c r="L194" s="241">
        <v>0</v>
      </c>
      <c r="M194" s="251">
        <v>0</v>
      </c>
      <c r="N194" s="245">
        <v>0</v>
      </c>
      <c r="O194" s="243">
        <v>0</v>
      </c>
      <c r="P194" s="244">
        <v>0</v>
      </c>
      <c r="Q194" s="245">
        <v>0</v>
      </c>
      <c r="R194" s="241">
        <v>0</v>
      </c>
      <c r="S194" s="246">
        <v>0</v>
      </c>
      <c r="T194" s="245">
        <v>0</v>
      </c>
      <c r="U194" s="244">
        <v>0</v>
      </c>
      <c r="V194" s="253">
        <v>0</v>
      </c>
      <c r="W194" s="245">
        <v>0</v>
      </c>
      <c r="X194" s="243">
        <v>0</v>
      </c>
      <c r="Y194" s="244">
        <v>1</v>
      </c>
      <c r="Z194" s="245">
        <v>1</v>
      </c>
      <c r="AA194" s="241">
        <f t="shared" si="70"/>
        <v>4</v>
      </c>
      <c r="AB194" s="246">
        <f t="shared" si="70"/>
        <v>3</v>
      </c>
      <c r="AC194" s="245">
        <f t="shared" si="71"/>
        <v>7</v>
      </c>
    </row>
    <row r="195" spans="1:29" x14ac:dyDescent="0.2">
      <c r="A195" s="246" t="s">
        <v>136</v>
      </c>
      <c r="B195" s="252">
        <v>1040</v>
      </c>
      <c r="C195" s="243">
        <v>6</v>
      </c>
      <c r="D195" s="244">
        <v>12</v>
      </c>
      <c r="E195" s="245">
        <v>18</v>
      </c>
      <c r="F195" s="253">
        <v>0</v>
      </c>
      <c r="G195" s="253">
        <v>2</v>
      </c>
      <c r="H195" s="245">
        <v>2</v>
      </c>
      <c r="I195" s="243">
        <v>0</v>
      </c>
      <c r="J195" s="244">
        <v>0</v>
      </c>
      <c r="K195" s="245">
        <v>0</v>
      </c>
      <c r="L195" s="241">
        <v>0</v>
      </c>
      <c r="M195" s="251">
        <v>0</v>
      </c>
      <c r="N195" s="245">
        <v>0</v>
      </c>
      <c r="O195" s="243">
        <v>0</v>
      </c>
      <c r="P195" s="244">
        <v>0</v>
      </c>
      <c r="Q195" s="245">
        <v>0</v>
      </c>
      <c r="R195" s="241">
        <v>0</v>
      </c>
      <c r="S195" s="246">
        <v>0</v>
      </c>
      <c r="T195" s="245">
        <v>0</v>
      </c>
      <c r="U195" s="253">
        <v>0</v>
      </c>
      <c r="V195" s="253">
        <v>0</v>
      </c>
      <c r="W195" s="245">
        <v>0</v>
      </c>
      <c r="X195" s="243">
        <v>0</v>
      </c>
      <c r="Y195" s="244">
        <v>1</v>
      </c>
      <c r="Z195" s="245">
        <v>1</v>
      </c>
      <c r="AA195" s="241">
        <f t="shared" si="70"/>
        <v>6</v>
      </c>
      <c r="AB195" s="246">
        <f t="shared" si="70"/>
        <v>15</v>
      </c>
      <c r="AC195" s="245">
        <f t="shared" si="71"/>
        <v>21</v>
      </c>
    </row>
    <row r="196" spans="1:29" ht="13.5" thickBot="1" x14ac:dyDescent="0.25">
      <c r="A196" s="246" t="s">
        <v>137</v>
      </c>
      <c r="B196" s="252">
        <v>1045</v>
      </c>
      <c r="C196" s="243"/>
      <c r="D196" s="244"/>
      <c r="F196" s="253"/>
      <c r="G196" s="253"/>
      <c r="H196" s="245"/>
      <c r="I196" s="243"/>
      <c r="J196" s="244"/>
      <c r="N196" s="245"/>
      <c r="O196" s="243"/>
      <c r="P196" s="244"/>
      <c r="R196" s="263"/>
      <c r="S196" s="256"/>
      <c r="T196" s="245"/>
      <c r="U196" s="253"/>
      <c r="V196" s="253"/>
      <c r="W196" s="245"/>
      <c r="X196" s="243"/>
      <c r="Y196" s="244"/>
      <c r="AA196" s="241">
        <f t="shared" si="70"/>
        <v>0</v>
      </c>
      <c r="AB196" s="246">
        <f t="shared" si="70"/>
        <v>0</v>
      </c>
      <c r="AC196" s="245">
        <f t="shared" si="71"/>
        <v>0</v>
      </c>
    </row>
    <row r="197" spans="1:29" ht="13.5" thickBot="1" x14ac:dyDescent="0.25">
      <c r="A197" s="249" t="s">
        <v>138</v>
      </c>
      <c r="B197" s="258"/>
      <c r="C197" s="249">
        <f>SUM(C189:C196)</f>
        <v>54</v>
      </c>
      <c r="D197" s="233">
        <f t="shared" ref="D197:Z197" si="72">SUM(D189:D196)</f>
        <v>47</v>
      </c>
      <c r="E197" s="237">
        <f t="shared" si="49"/>
        <v>101</v>
      </c>
      <c r="F197" s="249">
        <f t="shared" si="72"/>
        <v>10</v>
      </c>
      <c r="G197" s="233">
        <f>SUM(G189:G196)</f>
        <v>7</v>
      </c>
      <c r="H197" s="237">
        <f t="shared" si="72"/>
        <v>17</v>
      </c>
      <c r="I197" s="249">
        <f t="shared" si="72"/>
        <v>1</v>
      </c>
      <c r="J197" s="233">
        <f t="shared" si="72"/>
        <v>0</v>
      </c>
      <c r="K197" s="237">
        <f t="shared" si="72"/>
        <v>1</v>
      </c>
      <c r="L197" s="249">
        <f t="shared" si="72"/>
        <v>2</v>
      </c>
      <c r="M197" s="233">
        <f t="shared" si="72"/>
        <v>3</v>
      </c>
      <c r="N197" s="237">
        <f>SUM(N189:N196)</f>
        <v>5</v>
      </c>
      <c r="O197" s="249">
        <f t="shared" si="72"/>
        <v>3</v>
      </c>
      <c r="P197" s="233">
        <f t="shared" si="72"/>
        <v>6</v>
      </c>
      <c r="Q197" s="233">
        <f t="shared" si="72"/>
        <v>9</v>
      </c>
      <c r="R197" s="249">
        <f t="shared" si="72"/>
        <v>0</v>
      </c>
      <c r="S197" s="233">
        <f t="shared" si="72"/>
        <v>0</v>
      </c>
      <c r="T197" s="237">
        <f t="shared" si="72"/>
        <v>0</v>
      </c>
      <c r="U197" s="233">
        <f t="shared" si="72"/>
        <v>0</v>
      </c>
      <c r="V197" s="233">
        <f t="shared" si="72"/>
        <v>3</v>
      </c>
      <c r="W197" s="237">
        <f t="shared" si="72"/>
        <v>3</v>
      </c>
      <c r="X197" s="249">
        <f t="shared" si="72"/>
        <v>3</v>
      </c>
      <c r="Y197" s="233">
        <f t="shared" si="72"/>
        <v>5</v>
      </c>
      <c r="Z197" s="237">
        <f t="shared" si="72"/>
        <v>8</v>
      </c>
      <c r="AA197" s="249">
        <f>SUM(AA189:AA196)</f>
        <v>73</v>
      </c>
      <c r="AB197" s="250">
        <f>SUM(AB189:AB196)</f>
        <v>71</v>
      </c>
      <c r="AC197" s="257">
        <f>SUM(AC189:AC196)</f>
        <v>144</v>
      </c>
    </row>
    <row r="198" spans="1:29" ht="13.5" thickBot="1" x14ac:dyDescent="0.25">
      <c r="A198" s="256"/>
      <c r="B198" s="242"/>
      <c r="C198" s="263"/>
      <c r="D198" s="256"/>
      <c r="F198" s="256"/>
      <c r="G198" s="256"/>
      <c r="H198" s="256"/>
      <c r="I198" s="263"/>
      <c r="J198" s="256"/>
      <c r="L198" s="263"/>
      <c r="M198" s="256"/>
      <c r="N198" s="256"/>
      <c r="O198" s="263"/>
      <c r="P198" s="256"/>
      <c r="Q198" s="256"/>
      <c r="R198" s="263"/>
      <c r="S198" s="256"/>
      <c r="T198" s="245"/>
      <c r="U198" s="256"/>
      <c r="V198" s="256"/>
      <c r="W198" s="256"/>
      <c r="X198" s="263"/>
      <c r="Y198" s="256"/>
      <c r="AA198" s="263"/>
      <c r="AB198" s="276"/>
      <c r="AC198" s="277"/>
    </row>
    <row r="199" spans="1:29" ht="13.5" thickBot="1" x14ac:dyDescent="0.25">
      <c r="A199" s="233" t="s">
        <v>236</v>
      </c>
      <c r="B199" s="278" t="s">
        <v>237</v>
      </c>
      <c r="C199" s="249"/>
      <c r="D199" s="233"/>
      <c r="E199" s="237"/>
      <c r="F199" s="233"/>
      <c r="G199" s="233"/>
      <c r="H199" s="233"/>
      <c r="I199" s="249"/>
      <c r="J199" s="233"/>
      <c r="K199" s="233"/>
      <c r="L199" s="249"/>
      <c r="M199" s="233"/>
      <c r="N199" s="233"/>
      <c r="O199" s="249"/>
      <c r="P199" s="233"/>
      <c r="Q199" s="233"/>
      <c r="R199" s="249"/>
      <c r="S199" s="233"/>
      <c r="T199" s="237"/>
      <c r="U199" s="233"/>
      <c r="V199" s="233"/>
      <c r="W199" s="233"/>
      <c r="X199" s="249"/>
      <c r="Y199" s="233"/>
      <c r="Z199" s="233"/>
      <c r="AA199" s="249">
        <f>C199+F199+I199+L199+O199+R199+U199+X199</f>
        <v>0</v>
      </c>
      <c r="AB199" s="250">
        <f>D199+G199+J199+M199+P199+S199+V199+Y199</f>
        <v>0</v>
      </c>
      <c r="AC199" s="237">
        <f t="shared" ref="AC199" si="73">SUM(AA199:AB199)</f>
        <v>0</v>
      </c>
    </row>
    <row r="200" spans="1:29" ht="13.5" thickBot="1" x14ac:dyDescent="0.25">
      <c r="K200" s="245" t="str">
        <f>IF(I200+J200=0," ",I200+J200)</f>
        <v xml:space="preserve"> </v>
      </c>
      <c r="N200" s="274" t="str">
        <f>IF(L200+M200=0," ",L200+M200)</f>
        <v xml:space="preserve"> </v>
      </c>
      <c r="Q200" s="256" t="str">
        <f>IF(O200+P200=0," ",O200+P200)</f>
        <v xml:space="preserve"> </v>
      </c>
      <c r="R200" s="241"/>
      <c r="T200" s="275"/>
      <c r="W200" s="274" t="str">
        <f>IF(U200+V200=0," ",U200+V200)</f>
        <v xml:space="preserve"> </v>
      </c>
      <c r="Z200" s="245" t="str">
        <f>IF(X200+Y200=0," ",X200+Y200)</f>
        <v xml:space="preserve"> </v>
      </c>
      <c r="AA200" s="241"/>
      <c r="AB200" s="267"/>
    </row>
    <row r="201" spans="1:29" ht="13.5" thickBot="1" x14ac:dyDescent="0.25">
      <c r="A201" s="279" t="s">
        <v>139</v>
      </c>
      <c r="B201" s="280"/>
      <c r="C201" s="281">
        <f t="shared" ref="C201:AC201" si="74">C24+C34+C36+C45+C51+C59+C64+C71+C75+C77+C84+C106+C146+C151+C156+C161+C165+C181+C183+C185+C187+C197+C199</f>
        <v>2697</v>
      </c>
      <c r="D201" s="282">
        <f>D24+D34+D36+D45+D51+D59+D64+D71+D75+D77+D84+D106+D146+D151+D156+D161+D165+D181+D183+D185+D187+D197+D199</f>
        <v>1684</v>
      </c>
      <c r="E201" s="283">
        <f t="shared" si="49"/>
        <v>4381</v>
      </c>
      <c r="F201" s="281">
        <f t="shared" si="74"/>
        <v>442</v>
      </c>
      <c r="G201" s="282">
        <f>G24+G34+G36+G45+G51+G59+G64+G71+G75+G77+G84+G106+G146+G151+G156+G161+G165+G181+G183+G185+G187+G197+G199</f>
        <v>204</v>
      </c>
      <c r="H201" s="283">
        <f t="shared" si="74"/>
        <v>646</v>
      </c>
      <c r="I201" s="282">
        <f t="shared" si="74"/>
        <v>50</v>
      </c>
      <c r="J201" s="282">
        <f t="shared" si="74"/>
        <v>23</v>
      </c>
      <c r="K201" s="282">
        <f t="shared" si="74"/>
        <v>73</v>
      </c>
      <c r="L201" s="281">
        <f t="shared" si="74"/>
        <v>163</v>
      </c>
      <c r="M201" s="282">
        <f t="shared" si="74"/>
        <v>109</v>
      </c>
      <c r="N201" s="283">
        <f t="shared" si="74"/>
        <v>272</v>
      </c>
      <c r="O201" s="282">
        <f t="shared" si="74"/>
        <v>144</v>
      </c>
      <c r="P201" s="282">
        <f t="shared" si="74"/>
        <v>101</v>
      </c>
      <c r="Q201" s="282">
        <f t="shared" si="74"/>
        <v>245</v>
      </c>
      <c r="R201" s="281">
        <f t="shared" si="74"/>
        <v>10</v>
      </c>
      <c r="S201" s="282">
        <f t="shared" si="74"/>
        <v>3</v>
      </c>
      <c r="T201" s="282">
        <f t="shared" si="74"/>
        <v>13</v>
      </c>
      <c r="U201" s="281">
        <f t="shared" si="74"/>
        <v>31</v>
      </c>
      <c r="V201" s="282">
        <f t="shared" si="74"/>
        <v>17</v>
      </c>
      <c r="W201" s="283">
        <f t="shared" si="74"/>
        <v>48</v>
      </c>
      <c r="X201" s="281">
        <f t="shared" si="74"/>
        <v>150</v>
      </c>
      <c r="Y201" s="282">
        <f t="shared" si="74"/>
        <v>89</v>
      </c>
      <c r="Z201" s="283">
        <f t="shared" si="74"/>
        <v>239</v>
      </c>
      <c r="AA201" s="281">
        <f t="shared" si="74"/>
        <v>3687</v>
      </c>
      <c r="AB201" s="282">
        <f t="shared" si="74"/>
        <v>2230</v>
      </c>
      <c r="AC201" s="283">
        <f t="shared" si="74"/>
        <v>5917</v>
      </c>
    </row>
    <row r="202" spans="1:29" ht="13.5" thickBot="1" x14ac:dyDescent="0.25">
      <c r="A202" s="227"/>
      <c r="B202" s="227"/>
      <c r="C202" s="227"/>
      <c r="D202" s="227"/>
      <c r="E202" s="272"/>
      <c r="F202" s="227"/>
      <c r="G202" s="227"/>
      <c r="H202" s="272"/>
      <c r="I202" s="227"/>
      <c r="J202" s="227"/>
      <c r="K202" s="272"/>
      <c r="L202" s="227"/>
      <c r="M202" s="227"/>
      <c r="N202" s="272"/>
      <c r="O202" s="227"/>
      <c r="P202" s="227"/>
      <c r="Q202" s="272"/>
      <c r="R202" s="227"/>
      <c r="S202" s="227"/>
      <c r="T202" s="227"/>
      <c r="U202" s="227"/>
      <c r="V202" s="227"/>
      <c r="W202" s="272"/>
      <c r="X202" s="227"/>
      <c r="Y202" s="227"/>
      <c r="Z202" s="272"/>
      <c r="AA202" s="227"/>
      <c r="AB202" s="227"/>
      <c r="AC202" s="227"/>
    </row>
    <row r="203" spans="1:29" ht="13.5" thickBot="1" x14ac:dyDescent="0.25">
      <c r="A203" s="284" t="s">
        <v>140</v>
      </c>
      <c r="B203" s="285"/>
      <c r="C203" s="292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4"/>
      <c r="AC203" s="368"/>
    </row>
    <row r="204" spans="1:29" x14ac:dyDescent="0.2">
      <c r="K204" s="245" t="str">
        <f>IF(I204+J204=0," ",I204+J204)</f>
        <v xml:space="preserve"> </v>
      </c>
      <c r="N204" s="274" t="str">
        <f>IF(L204+M204=0," ",L204+M204)</f>
        <v xml:space="preserve"> </v>
      </c>
      <c r="Q204" s="256"/>
      <c r="R204" s="241"/>
      <c r="T204" s="275"/>
      <c r="W204" s="274" t="str">
        <f>IF(U204+V204=0," ",U204+V204)</f>
        <v xml:space="preserve"> </v>
      </c>
      <c r="Z204" s="256" t="str">
        <f>IF(X204+Y204=0," ",X204+Y204)</f>
        <v xml:space="preserve"> </v>
      </c>
      <c r="AA204" s="364"/>
      <c r="AB204" s="366"/>
      <c r="AC204" s="367"/>
    </row>
    <row r="205" spans="1:29" ht="13.5" thickBot="1" x14ac:dyDescent="0.25">
      <c r="A205" s="241" t="s">
        <v>141</v>
      </c>
      <c r="B205" s="255">
        <v>3100</v>
      </c>
      <c r="C205" s="243">
        <v>61</v>
      </c>
      <c r="D205" s="244">
        <v>86</v>
      </c>
      <c r="E205" s="245">
        <v>147</v>
      </c>
      <c r="F205" s="243">
        <v>2</v>
      </c>
      <c r="G205" s="244">
        <v>0</v>
      </c>
      <c r="H205" s="245">
        <v>2</v>
      </c>
      <c r="I205" s="243">
        <v>0</v>
      </c>
      <c r="J205" s="244">
        <v>0</v>
      </c>
      <c r="K205" s="245">
        <v>0</v>
      </c>
      <c r="L205" s="241">
        <v>9</v>
      </c>
      <c r="M205" s="246">
        <v>10</v>
      </c>
      <c r="N205" s="245">
        <v>19</v>
      </c>
      <c r="O205" s="243">
        <v>3</v>
      </c>
      <c r="P205" s="244">
        <v>4</v>
      </c>
      <c r="Q205" s="245">
        <v>7</v>
      </c>
      <c r="R205" s="241">
        <v>0</v>
      </c>
      <c r="S205" s="246">
        <v>1</v>
      </c>
      <c r="T205" s="245">
        <v>1</v>
      </c>
      <c r="U205" s="244">
        <v>1</v>
      </c>
      <c r="V205" s="244">
        <v>0</v>
      </c>
      <c r="W205" s="245">
        <v>1</v>
      </c>
      <c r="X205" s="243">
        <v>1</v>
      </c>
      <c r="Y205" s="244">
        <v>6</v>
      </c>
      <c r="Z205" s="245">
        <v>7</v>
      </c>
      <c r="AA205" s="241">
        <f>C205+F205+I205+L205+O205+R205+U205+X205</f>
        <v>77</v>
      </c>
      <c r="AB205" s="246">
        <f>D205+G205+J205+M205+P205+S205+V205+Y205</f>
        <v>107</v>
      </c>
      <c r="AC205" s="245">
        <f>SUM(AA205:AB205)</f>
        <v>184</v>
      </c>
    </row>
    <row r="206" spans="1:29" s="272" customFormat="1" ht="13.5" thickBot="1" x14ac:dyDescent="0.25">
      <c r="A206" s="249" t="s">
        <v>142</v>
      </c>
      <c r="B206" s="234"/>
      <c r="C206" s="249">
        <f>SUBTOTAL(9,C205:C205)</f>
        <v>61</v>
      </c>
      <c r="D206" s="233">
        <f>SUBTOTAL(9,D205:D205)</f>
        <v>86</v>
      </c>
      <c r="E206" s="233">
        <f t="shared" ref="E206:Q206" si="75">SUBTOTAL(9,E205:E205)</f>
        <v>147</v>
      </c>
      <c r="F206" s="249">
        <f t="shared" si="75"/>
        <v>2</v>
      </c>
      <c r="G206" s="233">
        <f t="shared" si="75"/>
        <v>0</v>
      </c>
      <c r="H206" s="237">
        <f t="shared" si="75"/>
        <v>2</v>
      </c>
      <c r="I206" s="233">
        <f t="shared" si="75"/>
        <v>0</v>
      </c>
      <c r="J206" s="233">
        <f t="shared" si="75"/>
        <v>0</v>
      </c>
      <c r="K206" s="233">
        <f t="shared" si="75"/>
        <v>0</v>
      </c>
      <c r="L206" s="249">
        <f t="shared" si="75"/>
        <v>9</v>
      </c>
      <c r="M206" s="233">
        <f t="shared" si="75"/>
        <v>10</v>
      </c>
      <c r="N206" s="237">
        <f t="shared" si="75"/>
        <v>19</v>
      </c>
      <c r="O206" s="233">
        <f t="shared" si="75"/>
        <v>3</v>
      </c>
      <c r="P206" s="233">
        <f t="shared" si="75"/>
        <v>4</v>
      </c>
      <c r="Q206" s="233">
        <f t="shared" si="75"/>
        <v>7</v>
      </c>
      <c r="R206" s="249">
        <f>SUM(R205)</f>
        <v>0</v>
      </c>
      <c r="S206" s="233">
        <v>1</v>
      </c>
      <c r="T206" s="237">
        <f>R206+S206</f>
        <v>1</v>
      </c>
      <c r="U206" s="233">
        <f t="shared" ref="U206:Z206" si="76">SUBTOTAL(9,U205:U205)</f>
        <v>1</v>
      </c>
      <c r="V206" s="233">
        <f t="shared" si="76"/>
        <v>0</v>
      </c>
      <c r="W206" s="237">
        <f t="shared" si="76"/>
        <v>1</v>
      </c>
      <c r="X206" s="233">
        <f t="shared" si="76"/>
        <v>1</v>
      </c>
      <c r="Y206" s="233">
        <f t="shared" si="76"/>
        <v>6</v>
      </c>
      <c r="Z206" s="233">
        <f t="shared" si="76"/>
        <v>7</v>
      </c>
      <c r="AA206" s="249">
        <f>C206+F206+I206+L206+O206+R206+U206+X206</f>
        <v>77</v>
      </c>
      <c r="AB206" s="233">
        <f>D206+G206+J206+M206+P206+S206+V206+Y206</f>
        <v>107</v>
      </c>
      <c r="AC206" s="237">
        <f>E206+H206+K206+N206+Q206+T206+W206+Z206</f>
        <v>184</v>
      </c>
    </row>
    <row r="207" spans="1:29" x14ac:dyDescent="0.2">
      <c r="A207" s="246"/>
      <c r="B207" s="286"/>
      <c r="E207" s="245" t="str">
        <f>IF(C207+D207=0," ",C207+D207)</f>
        <v xml:space="preserve"> </v>
      </c>
      <c r="F207" s="246"/>
      <c r="G207" s="246"/>
      <c r="H207" s="256" t="str">
        <f>IF(F207+G207=0," ",F207+G207)</f>
        <v xml:space="preserve"> </v>
      </c>
      <c r="K207" s="245" t="str">
        <f>IF(I207+J207=0," ",I207+J207)</f>
        <v xml:space="preserve"> </v>
      </c>
      <c r="M207" s="246"/>
      <c r="N207" s="256" t="str">
        <f>IF(L207+M207=0," ",L207+M207)</f>
        <v xml:space="preserve"> </v>
      </c>
      <c r="Q207" s="256" t="str">
        <f>IF(O207+P207=0," ",O207+P207)</f>
        <v xml:space="preserve"> </v>
      </c>
      <c r="R207" s="241"/>
      <c r="T207" s="275"/>
      <c r="U207" s="246"/>
      <c r="V207" s="246"/>
      <c r="W207" s="256" t="str">
        <f>IF(U207+V207=0," ",U207+V207)</f>
        <v xml:space="preserve"> </v>
      </c>
      <c r="Z207" s="256" t="str">
        <f>IF(X207+Y207=0," ",X207+Y207)</f>
        <v xml:space="preserve"> </v>
      </c>
      <c r="AA207" s="241"/>
      <c r="AB207" s="267"/>
    </row>
    <row r="208" spans="1:29" s="287" customFormat="1" x14ac:dyDescent="0.2">
      <c r="A208" s="241" t="s">
        <v>129</v>
      </c>
      <c r="B208" s="286">
        <v>3700</v>
      </c>
      <c r="C208" s="243">
        <v>2</v>
      </c>
      <c r="D208" s="244">
        <v>4</v>
      </c>
      <c r="E208" s="275">
        <v>6</v>
      </c>
      <c r="F208" s="244">
        <v>0</v>
      </c>
      <c r="G208" s="244">
        <v>1</v>
      </c>
      <c r="H208" s="275">
        <v>1</v>
      </c>
      <c r="I208" s="243">
        <v>0</v>
      </c>
      <c r="J208" s="244">
        <v>0</v>
      </c>
      <c r="K208" s="275">
        <v>0</v>
      </c>
      <c r="L208" s="241">
        <v>0</v>
      </c>
      <c r="M208" s="246">
        <v>1</v>
      </c>
      <c r="N208" s="275">
        <v>1</v>
      </c>
      <c r="O208" s="243">
        <v>0</v>
      </c>
      <c r="P208" s="244">
        <v>0</v>
      </c>
      <c r="Q208" s="275">
        <v>0</v>
      </c>
      <c r="R208" s="241">
        <v>0</v>
      </c>
      <c r="S208" s="246">
        <v>0</v>
      </c>
      <c r="T208" s="275">
        <v>0</v>
      </c>
      <c r="U208" s="244">
        <v>0</v>
      </c>
      <c r="V208" s="244">
        <v>0</v>
      </c>
      <c r="W208" s="275">
        <v>0</v>
      </c>
      <c r="X208" s="243">
        <v>0</v>
      </c>
      <c r="Y208" s="244">
        <v>0</v>
      </c>
      <c r="Z208" s="275">
        <v>0</v>
      </c>
      <c r="AA208" s="241">
        <f t="shared" ref="AA208:AB209" si="77">C208+F208+I208+L208+O208+R208+U208+X208</f>
        <v>2</v>
      </c>
      <c r="AB208" s="246">
        <f t="shared" si="77"/>
        <v>6</v>
      </c>
      <c r="AC208" s="275">
        <f t="shared" ref="AC208:AC209" si="78">SUM(AA208:AB208)</f>
        <v>8</v>
      </c>
    </row>
    <row r="209" spans="1:29" s="287" customFormat="1" ht="13.5" thickBot="1" x14ac:dyDescent="0.25">
      <c r="A209" s="262" t="s">
        <v>143</v>
      </c>
      <c r="B209" s="509">
        <v>3705</v>
      </c>
      <c r="C209" s="261">
        <v>1</v>
      </c>
      <c r="D209" s="262">
        <v>6</v>
      </c>
      <c r="E209" s="275">
        <v>7</v>
      </c>
      <c r="F209" s="262">
        <v>0</v>
      </c>
      <c r="G209" s="262">
        <v>0</v>
      </c>
      <c r="H209" s="275">
        <v>0</v>
      </c>
      <c r="I209" s="261">
        <v>0</v>
      </c>
      <c r="J209" s="262">
        <v>0</v>
      </c>
      <c r="K209" s="275">
        <v>0</v>
      </c>
      <c r="L209" s="261">
        <v>0</v>
      </c>
      <c r="M209" s="262">
        <v>1</v>
      </c>
      <c r="N209" s="275">
        <v>1</v>
      </c>
      <c r="O209" s="261">
        <v>0</v>
      </c>
      <c r="P209" s="262">
        <v>0</v>
      </c>
      <c r="Q209" s="275">
        <v>0</v>
      </c>
      <c r="R209" s="261">
        <v>0</v>
      </c>
      <c r="S209" s="262">
        <v>0</v>
      </c>
      <c r="T209" s="275">
        <v>0</v>
      </c>
      <c r="U209" s="262">
        <v>0</v>
      </c>
      <c r="V209" s="262">
        <v>0</v>
      </c>
      <c r="W209" s="275">
        <v>0</v>
      </c>
      <c r="X209" s="261">
        <v>0</v>
      </c>
      <c r="Y209" s="262">
        <v>0</v>
      </c>
      <c r="Z209" s="275">
        <v>0</v>
      </c>
      <c r="AA209" s="241">
        <f t="shared" si="77"/>
        <v>1</v>
      </c>
      <c r="AB209" s="246">
        <f t="shared" si="77"/>
        <v>7</v>
      </c>
      <c r="AC209" s="275">
        <f t="shared" si="78"/>
        <v>8</v>
      </c>
    </row>
    <row r="210" spans="1:29" ht="13.5" thickBot="1" x14ac:dyDescent="0.25">
      <c r="A210" s="233" t="s">
        <v>144</v>
      </c>
      <c r="B210" s="234"/>
      <c r="C210" s="249">
        <f t="shared" ref="C210:Z210" si="79">SUBTOTAL(9,C208:C209)</f>
        <v>3</v>
      </c>
      <c r="D210" s="233">
        <f t="shared" si="79"/>
        <v>10</v>
      </c>
      <c r="E210" s="237">
        <f t="shared" si="79"/>
        <v>13</v>
      </c>
      <c r="F210" s="233">
        <f t="shared" si="79"/>
        <v>0</v>
      </c>
      <c r="G210" s="233">
        <f t="shared" si="79"/>
        <v>1</v>
      </c>
      <c r="H210" s="233">
        <f t="shared" si="79"/>
        <v>1</v>
      </c>
      <c r="I210" s="249">
        <f t="shared" si="79"/>
        <v>0</v>
      </c>
      <c r="J210" s="233">
        <f t="shared" si="79"/>
        <v>0</v>
      </c>
      <c r="K210" s="237">
        <f t="shared" si="79"/>
        <v>0</v>
      </c>
      <c r="L210" s="249">
        <f t="shared" si="79"/>
        <v>0</v>
      </c>
      <c r="M210" s="233">
        <f t="shared" si="79"/>
        <v>2</v>
      </c>
      <c r="N210" s="233">
        <f t="shared" si="79"/>
        <v>2</v>
      </c>
      <c r="O210" s="249">
        <f t="shared" si="79"/>
        <v>0</v>
      </c>
      <c r="P210" s="233">
        <f t="shared" si="79"/>
        <v>0</v>
      </c>
      <c r="Q210" s="233">
        <f t="shared" si="79"/>
        <v>0</v>
      </c>
      <c r="R210" s="249">
        <f>SUM(R208:R209)</f>
        <v>0</v>
      </c>
      <c r="S210" s="233">
        <f>SUM(S208:S209)</f>
        <v>0</v>
      </c>
      <c r="T210" s="237">
        <f>R210+S210</f>
        <v>0</v>
      </c>
      <c r="U210" s="233">
        <f t="shared" si="79"/>
        <v>0</v>
      </c>
      <c r="V210" s="233">
        <f t="shared" si="79"/>
        <v>0</v>
      </c>
      <c r="W210" s="233">
        <f t="shared" si="79"/>
        <v>0</v>
      </c>
      <c r="X210" s="249">
        <f t="shared" si="79"/>
        <v>0</v>
      </c>
      <c r="Y210" s="233">
        <f t="shared" si="79"/>
        <v>0</v>
      </c>
      <c r="Z210" s="233">
        <f t="shared" si="79"/>
        <v>0</v>
      </c>
      <c r="AA210" s="249">
        <f>C210+F210+I210+L210+O210+R210+U210+X210</f>
        <v>3</v>
      </c>
      <c r="AB210" s="233">
        <f>D210+G210+J210+M210+P210+S210+V210+Y210</f>
        <v>13</v>
      </c>
      <c r="AC210" s="237">
        <f>SUM(AA210:AB210)</f>
        <v>16</v>
      </c>
    </row>
    <row r="211" spans="1:29" ht="13.5" thickBot="1" x14ac:dyDescent="0.25">
      <c r="Q211" s="256"/>
      <c r="R211" s="241"/>
      <c r="T211" s="275"/>
      <c r="Z211" s="256"/>
      <c r="AA211" s="241"/>
      <c r="AB211" s="267"/>
    </row>
    <row r="212" spans="1:29" ht="13.5" thickBot="1" x14ac:dyDescent="0.25">
      <c r="A212" s="249" t="s">
        <v>145</v>
      </c>
      <c r="B212" s="234">
        <v>3200</v>
      </c>
      <c r="C212" s="273">
        <v>39</v>
      </c>
      <c r="D212" s="259">
        <v>79</v>
      </c>
      <c r="E212" s="237">
        <v>118</v>
      </c>
      <c r="F212" s="259">
        <v>5</v>
      </c>
      <c r="G212" s="259">
        <v>4</v>
      </c>
      <c r="H212" s="237">
        <v>9</v>
      </c>
      <c r="I212" s="273">
        <v>0</v>
      </c>
      <c r="J212" s="259">
        <v>0</v>
      </c>
      <c r="K212" s="237">
        <v>0</v>
      </c>
      <c r="L212" s="249">
        <v>4</v>
      </c>
      <c r="M212" s="233">
        <v>5</v>
      </c>
      <c r="N212" s="237">
        <v>9</v>
      </c>
      <c r="O212" s="273">
        <v>2</v>
      </c>
      <c r="P212" s="259">
        <v>0</v>
      </c>
      <c r="Q212" s="237">
        <v>2</v>
      </c>
      <c r="R212" s="249">
        <v>0</v>
      </c>
      <c r="S212" s="233">
        <v>0</v>
      </c>
      <c r="T212" s="237">
        <v>0</v>
      </c>
      <c r="U212" s="259">
        <v>1</v>
      </c>
      <c r="V212" s="259">
        <v>1</v>
      </c>
      <c r="W212" s="237">
        <v>2</v>
      </c>
      <c r="X212" s="273">
        <v>1</v>
      </c>
      <c r="Y212" s="259">
        <v>4</v>
      </c>
      <c r="Z212" s="237">
        <v>5</v>
      </c>
      <c r="AA212" s="249">
        <f>C212+F212+I212+L212+O212+R212+U212+X212</f>
        <v>52</v>
      </c>
      <c r="AB212" s="233">
        <f>D212+G212+J212+M212+P212+S212+V212+Y212</f>
        <v>93</v>
      </c>
      <c r="AC212" s="237">
        <f>SUM(AA212:AB212)</f>
        <v>145</v>
      </c>
    </row>
    <row r="213" spans="1:29" ht="13.5" thickBot="1" x14ac:dyDescent="0.25">
      <c r="Q213" s="256"/>
      <c r="R213" s="241"/>
      <c r="T213" s="275"/>
      <c r="Z213" s="256"/>
      <c r="AA213" s="241"/>
      <c r="AB213" s="267"/>
    </row>
    <row r="214" spans="1:29" s="272" customFormat="1" ht="13.5" thickBot="1" x14ac:dyDescent="0.25">
      <c r="A214" s="249" t="s">
        <v>146</v>
      </c>
      <c r="B214" s="234">
        <v>3300</v>
      </c>
      <c r="C214" s="273">
        <v>24</v>
      </c>
      <c r="D214" s="259">
        <v>33</v>
      </c>
      <c r="E214" s="237">
        <v>57</v>
      </c>
      <c r="F214" s="259">
        <v>2</v>
      </c>
      <c r="G214" s="259">
        <v>2</v>
      </c>
      <c r="H214" s="237">
        <v>4</v>
      </c>
      <c r="I214" s="273">
        <v>1</v>
      </c>
      <c r="J214" s="259">
        <v>0</v>
      </c>
      <c r="K214" s="237">
        <v>1</v>
      </c>
      <c r="L214" s="249">
        <v>0</v>
      </c>
      <c r="M214" s="233">
        <v>1</v>
      </c>
      <c r="N214" s="237">
        <v>1</v>
      </c>
      <c r="O214" s="273">
        <v>2</v>
      </c>
      <c r="P214" s="259">
        <v>3</v>
      </c>
      <c r="Q214" s="237">
        <v>5</v>
      </c>
      <c r="R214" s="249">
        <v>0</v>
      </c>
      <c r="S214" s="233">
        <v>0</v>
      </c>
      <c r="T214" s="237">
        <v>0</v>
      </c>
      <c r="U214" s="259">
        <v>0</v>
      </c>
      <c r="V214" s="259">
        <v>1</v>
      </c>
      <c r="W214" s="237">
        <v>1</v>
      </c>
      <c r="X214" s="273">
        <v>2</v>
      </c>
      <c r="Y214" s="259">
        <v>1</v>
      </c>
      <c r="Z214" s="237">
        <v>3</v>
      </c>
      <c r="AA214" s="249">
        <f>C214+F214+I214+L214+O214+R214+U214+X214</f>
        <v>31</v>
      </c>
      <c r="AB214" s="233">
        <f>D214+G214+J214+M214+P214+S214+V214+Y214</f>
        <v>41</v>
      </c>
      <c r="AC214" s="237">
        <f>SUM(AA214:AB214)</f>
        <v>72</v>
      </c>
    </row>
    <row r="215" spans="1:29" ht="13.5" thickBot="1" x14ac:dyDescent="0.25">
      <c r="Q215" s="256"/>
      <c r="R215" s="241"/>
      <c r="T215" s="275"/>
      <c r="Z215" s="256"/>
      <c r="AA215" s="241"/>
      <c r="AB215" s="267"/>
    </row>
    <row r="216" spans="1:29" ht="13.5" thickBot="1" x14ac:dyDescent="0.25">
      <c r="A216" s="249" t="s">
        <v>147</v>
      </c>
      <c r="B216" s="234">
        <v>3400</v>
      </c>
      <c r="C216" s="273">
        <v>26</v>
      </c>
      <c r="D216" s="259">
        <v>13</v>
      </c>
      <c r="E216" s="237">
        <v>39</v>
      </c>
      <c r="F216" s="259">
        <v>3</v>
      </c>
      <c r="G216" s="259">
        <v>0</v>
      </c>
      <c r="H216" s="237">
        <v>3</v>
      </c>
      <c r="I216" s="273">
        <v>0</v>
      </c>
      <c r="J216" s="259">
        <v>0</v>
      </c>
      <c r="K216" s="237">
        <v>0</v>
      </c>
      <c r="L216" s="249">
        <v>4</v>
      </c>
      <c r="M216" s="233">
        <v>0</v>
      </c>
      <c r="N216" s="237">
        <v>4</v>
      </c>
      <c r="O216" s="273">
        <v>0</v>
      </c>
      <c r="P216" s="259">
        <v>1</v>
      </c>
      <c r="Q216" s="237">
        <v>1</v>
      </c>
      <c r="R216" s="249">
        <v>0</v>
      </c>
      <c r="S216" s="233">
        <v>0</v>
      </c>
      <c r="T216" s="237">
        <v>0</v>
      </c>
      <c r="U216" s="259">
        <v>0</v>
      </c>
      <c r="V216" s="259">
        <v>0</v>
      </c>
      <c r="W216" s="237">
        <v>0</v>
      </c>
      <c r="X216" s="273">
        <v>0</v>
      </c>
      <c r="Y216" s="259">
        <v>1</v>
      </c>
      <c r="Z216" s="237">
        <v>1</v>
      </c>
      <c r="AA216" s="249">
        <f>C216+F216+I216+L216+O216+R216+U216+X216</f>
        <v>33</v>
      </c>
      <c r="AB216" s="233">
        <f>D216+G216+J216+M216+P216+S216+V216+Y216</f>
        <v>15</v>
      </c>
      <c r="AC216" s="237">
        <f>SUM(AA216:AB216)</f>
        <v>48</v>
      </c>
    </row>
    <row r="217" spans="1:29" ht="13.5" thickBot="1" x14ac:dyDescent="0.25">
      <c r="A217" s="256"/>
      <c r="B217" s="242"/>
      <c r="C217" s="263"/>
      <c r="D217" s="256"/>
      <c r="F217" s="256"/>
      <c r="G217" s="256"/>
      <c r="H217" s="256"/>
      <c r="I217" s="263"/>
      <c r="J217" s="256"/>
      <c r="L217" s="263"/>
      <c r="M217" s="256"/>
      <c r="N217" s="256"/>
      <c r="O217" s="263"/>
      <c r="P217" s="256"/>
      <c r="Q217" s="256"/>
      <c r="R217" s="263"/>
      <c r="S217" s="256"/>
      <c r="T217" s="245"/>
      <c r="U217" s="256"/>
      <c r="V217" s="256"/>
      <c r="W217" s="256"/>
      <c r="X217" s="263"/>
      <c r="Y217" s="256"/>
      <c r="Z217" s="256"/>
      <c r="AA217" s="263"/>
      <c r="AB217" s="276"/>
      <c r="AC217" s="277"/>
    </row>
    <row r="218" spans="1:29" ht="13.5" thickBot="1" x14ac:dyDescent="0.25">
      <c r="A218" s="249" t="s">
        <v>148</v>
      </c>
      <c r="B218" s="234">
        <v>3600</v>
      </c>
      <c r="C218" s="273">
        <v>59</v>
      </c>
      <c r="D218" s="259">
        <v>57</v>
      </c>
      <c r="E218" s="237">
        <v>116</v>
      </c>
      <c r="F218" s="259">
        <v>5</v>
      </c>
      <c r="G218" s="259">
        <v>3</v>
      </c>
      <c r="H218" s="237">
        <v>8</v>
      </c>
      <c r="I218" s="273">
        <v>1</v>
      </c>
      <c r="J218" s="259">
        <v>0</v>
      </c>
      <c r="K218" s="237">
        <v>1</v>
      </c>
      <c r="L218" s="249">
        <v>5</v>
      </c>
      <c r="M218" s="233">
        <v>3</v>
      </c>
      <c r="N218" s="237">
        <v>8</v>
      </c>
      <c r="O218" s="273">
        <v>2</v>
      </c>
      <c r="P218" s="259">
        <v>5</v>
      </c>
      <c r="Q218" s="237">
        <v>7</v>
      </c>
      <c r="R218" s="249">
        <v>0</v>
      </c>
      <c r="S218" s="233">
        <v>0</v>
      </c>
      <c r="T218" s="237">
        <v>0</v>
      </c>
      <c r="U218" s="259">
        <v>2</v>
      </c>
      <c r="V218" s="259">
        <v>1</v>
      </c>
      <c r="W218" s="237">
        <v>3</v>
      </c>
      <c r="X218" s="273">
        <v>1</v>
      </c>
      <c r="Y218" s="259">
        <v>2</v>
      </c>
      <c r="Z218" s="237">
        <v>3</v>
      </c>
      <c r="AA218" s="249">
        <f>C218+F218+I218+L218+O218+R218+U218+X218</f>
        <v>75</v>
      </c>
      <c r="AB218" s="233">
        <f>D218+G218+J218+M218+P218+S218+V218+Y218</f>
        <v>71</v>
      </c>
      <c r="AC218" s="237">
        <f>SUM(AA218:AB218)</f>
        <v>146</v>
      </c>
    </row>
    <row r="219" spans="1:29" ht="13.5" thickBot="1" x14ac:dyDescent="0.25">
      <c r="Q219" s="256"/>
      <c r="R219" s="241"/>
      <c r="T219" s="275"/>
      <c r="Z219" s="256"/>
      <c r="AA219" s="241"/>
      <c r="AB219" s="267"/>
    </row>
    <row r="220" spans="1:29" ht="12" customHeight="1" thickBot="1" x14ac:dyDescent="0.25">
      <c r="A220" s="249" t="s">
        <v>149</v>
      </c>
      <c r="B220" s="234">
        <v>3500</v>
      </c>
      <c r="C220" s="273">
        <v>8</v>
      </c>
      <c r="D220" s="259">
        <v>35</v>
      </c>
      <c r="E220" s="237">
        <v>43</v>
      </c>
      <c r="F220" s="259">
        <v>2</v>
      </c>
      <c r="G220" s="259">
        <v>1</v>
      </c>
      <c r="H220" s="237">
        <v>3</v>
      </c>
      <c r="I220" s="273">
        <v>0</v>
      </c>
      <c r="J220" s="259">
        <v>0</v>
      </c>
      <c r="K220" s="237">
        <v>0</v>
      </c>
      <c r="L220" s="249">
        <v>3</v>
      </c>
      <c r="M220" s="233">
        <v>3</v>
      </c>
      <c r="N220" s="237">
        <v>6</v>
      </c>
      <c r="O220" s="273">
        <v>1</v>
      </c>
      <c r="P220" s="259">
        <v>0</v>
      </c>
      <c r="Q220" s="237">
        <v>1</v>
      </c>
      <c r="R220" s="249">
        <v>0</v>
      </c>
      <c r="S220" s="233">
        <v>0</v>
      </c>
      <c r="T220" s="237">
        <v>0</v>
      </c>
      <c r="U220" s="259">
        <v>0</v>
      </c>
      <c r="V220" s="259">
        <v>1</v>
      </c>
      <c r="W220" s="237">
        <v>1</v>
      </c>
      <c r="X220" s="273">
        <v>1</v>
      </c>
      <c r="Y220" s="259">
        <v>1</v>
      </c>
      <c r="Z220" s="237">
        <v>2</v>
      </c>
      <c r="AA220" s="249">
        <f>C220+F220+I220+L220+O220+R220+U220+X220</f>
        <v>15</v>
      </c>
      <c r="AB220" s="233">
        <f>D220+G220+J220+M220+P220+S220+V220+Y220</f>
        <v>41</v>
      </c>
      <c r="AC220" s="237">
        <f>SUM(AA220:AB220)</f>
        <v>56</v>
      </c>
    </row>
    <row r="221" spans="1:29" ht="12" customHeight="1" thickBot="1" x14ac:dyDescent="0.25">
      <c r="Q221" s="256"/>
      <c r="R221" s="241"/>
      <c r="T221" s="275"/>
      <c r="Z221" s="256"/>
      <c r="AA221" s="241"/>
      <c r="AB221" s="267"/>
    </row>
    <row r="222" spans="1:29" ht="12" customHeight="1" x14ac:dyDescent="0.2">
      <c r="A222" s="364" t="s">
        <v>150</v>
      </c>
      <c r="B222" s="508">
        <v>3806</v>
      </c>
      <c r="C222" s="296">
        <v>15</v>
      </c>
      <c r="D222" s="297">
        <v>32</v>
      </c>
      <c r="E222" s="298">
        <v>47</v>
      </c>
      <c r="F222" s="297">
        <v>0</v>
      </c>
      <c r="G222" s="297">
        <v>1</v>
      </c>
      <c r="H222" s="298">
        <v>1</v>
      </c>
      <c r="I222" s="296">
        <v>0</v>
      </c>
      <c r="J222" s="297">
        <v>0</v>
      </c>
      <c r="K222" s="298">
        <v>0</v>
      </c>
      <c r="L222" s="296">
        <v>0</v>
      </c>
      <c r="M222" s="297">
        <v>0</v>
      </c>
      <c r="N222" s="298">
        <v>0</v>
      </c>
      <c r="O222" s="296">
        <v>0</v>
      </c>
      <c r="P222" s="297">
        <v>1</v>
      </c>
      <c r="Q222" s="298">
        <v>1</v>
      </c>
      <c r="R222" s="296">
        <v>0</v>
      </c>
      <c r="S222" s="297">
        <v>0</v>
      </c>
      <c r="T222" s="298">
        <v>0</v>
      </c>
      <c r="U222" s="297">
        <v>1</v>
      </c>
      <c r="V222" s="297">
        <v>0</v>
      </c>
      <c r="W222" s="298">
        <v>1</v>
      </c>
      <c r="X222" s="296">
        <v>0</v>
      </c>
      <c r="Y222" s="297">
        <v>2</v>
      </c>
      <c r="Z222" s="298">
        <v>2</v>
      </c>
      <c r="AA222" s="296">
        <f>C222+F222+I222+L222+O222+R222+U222+X222</f>
        <v>16</v>
      </c>
      <c r="AB222" s="297">
        <f>D222+G222+J222+M222+P222+S222+V222+Y222</f>
        <v>36</v>
      </c>
      <c r="AC222" s="298">
        <f>SUM(AA222:AB222)</f>
        <v>52</v>
      </c>
    </row>
    <row r="223" spans="1:29" ht="12" customHeight="1" x14ac:dyDescent="0.2">
      <c r="A223" s="246" t="s">
        <v>365</v>
      </c>
      <c r="B223" s="286">
        <v>3816</v>
      </c>
      <c r="C223" s="263">
        <v>1</v>
      </c>
      <c r="D223" s="256">
        <v>1</v>
      </c>
      <c r="E223" s="245">
        <v>2</v>
      </c>
      <c r="F223" s="256">
        <v>0</v>
      </c>
      <c r="G223" s="256">
        <v>0</v>
      </c>
      <c r="H223" s="256">
        <v>0</v>
      </c>
      <c r="I223" s="263">
        <v>0</v>
      </c>
      <c r="J223" s="256">
        <v>0</v>
      </c>
      <c r="K223" s="245">
        <v>0</v>
      </c>
      <c r="L223" s="263">
        <v>0</v>
      </c>
      <c r="M223" s="256">
        <v>0</v>
      </c>
      <c r="N223" s="256">
        <v>0</v>
      </c>
      <c r="O223" s="263">
        <v>0</v>
      </c>
      <c r="P223" s="256">
        <v>0</v>
      </c>
      <c r="Q223" s="256">
        <v>0</v>
      </c>
      <c r="R223" s="263">
        <v>0</v>
      </c>
      <c r="S223" s="256">
        <v>0</v>
      </c>
      <c r="T223" s="245">
        <v>0</v>
      </c>
      <c r="U223" s="256">
        <v>0</v>
      </c>
      <c r="V223" s="256">
        <v>0</v>
      </c>
      <c r="W223" s="256">
        <v>0</v>
      </c>
      <c r="X223" s="263">
        <v>0</v>
      </c>
      <c r="Y223" s="256">
        <v>0</v>
      </c>
      <c r="Z223" s="256">
        <v>0</v>
      </c>
      <c r="AA223" s="263">
        <f t="shared" ref="AA223:AA225" si="80">C223+F223+I223+L223+O223+R223+U223+X223</f>
        <v>1</v>
      </c>
      <c r="AB223" s="256">
        <f t="shared" ref="AB223:AB225" si="81">D223+G223+J223+M223+P223+S223+V223+Y223</f>
        <v>1</v>
      </c>
      <c r="AC223" s="245">
        <f t="shared" ref="AC223:AC225" si="82">SUM(AA223:AB223)</f>
        <v>2</v>
      </c>
    </row>
    <row r="224" spans="1:29" ht="12" customHeight="1" x14ac:dyDescent="0.2">
      <c r="A224" s="246" t="s">
        <v>366</v>
      </c>
      <c r="B224" s="286">
        <v>3826</v>
      </c>
      <c r="C224" s="263">
        <v>0</v>
      </c>
      <c r="D224" s="256">
        <v>1</v>
      </c>
      <c r="E224" s="245">
        <v>1</v>
      </c>
      <c r="F224" s="256">
        <v>0</v>
      </c>
      <c r="G224" s="256">
        <v>0</v>
      </c>
      <c r="H224" s="256">
        <v>0</v>
      </c>
      <c r="I224" s="263">
        <v>0</v>
      </c>
      <c r="J224" s="256">
        <v>0</v>
      </c>
      <c r="K224" s="245">
        <v>0</v>
      </c>
      <c r="L224" s="263">
        <v>0</v>
      </c>
      <c r="M224" s="256">
        <v>0</v>
      </c>
      <c r="N224" s="256">
        <v>0</v>
      </c>
      <c r="O224" s="263">
        <v>0</v>
      </c>
      <c r="P224" s="256">
        <v>0</v>
      </c>
      <c r="Q224" s="256">
        <v>0</v>
      </c>
      <c r="R224" s="263">
        <v>0</v>
      </c>
      <c r="S224" s="256">
        <v>0</v>
      </c>
      <c r="T224" s="245">
        <v>0</v>
      </c>
      <c r="U224" s="256">
        <v>0</v>
      </c>
      <c r="V224" s="256">
        <v>0</v>
      </c>
      <c r="W224" s="256">
        <v>0</v>
      </c>
      <c r="X224" s="263">
        <v>0</v>
      </c>
      <c r="Y224" s="256">
        <v>0</v>
      </c>
      <c r="Z224" s="256">
        <v>0</v>
      </c>
      <c r="AA224" s="263">
        <f t="shared" si="80"/>
        <v>0</v>
      </c>
      <c r="AB224" s="256">
        <f t="shared" si="81"/>
        <v>1</v>
      </c>
      <c r="AC224" s="245">
        <f t="shared" si="82"/>
        <v>1</v>
      </c>
    </row>
    <row r="225" spans="1:29" ht="12" customHeight="1" thickBot="1" x14ac:dyDescent="0.25">
      <c r="A225" s="262" t="s">
        <v>367</v>
      </c>
      <c r="B225" s="509">
        <v>3836</v>
      </c>
      <c r="C225" s="301">
        <v>0</v>
      </c>
      <c r="D225" s="288">
        <v>1</v>
      </c>
      <c r="E225" s="271">
        <v>1</v>
      </c>
      <c r="F225" s="288">
        <v>0</v>
      </c>
      <c r="G225" s="288">
        <v>0</v>
      </c>
      <c r="H225" s="288">
        <v>0</v>
      </c>
      <c r="I225" s="301">
        <v>0</v>
      </c>
      <c r="J225" s="288">
        <v>0</v>
      </c>
      <c r="K225" s="271">
        <v>0</v>
      </c>
      <c r="L225" s="301">
        <v>0</v>
      </c>
      <c r="M225" s="288">
        <v>0</v>
      </c>
      <c r="N225" s="288">
        <v>0</v>
      </c>
      <c r="O225" s="301">
        <v>0</v>
      </c>
      <c r="P225" s="288">
        <v>0</v>
      </c>
      <c r="Q225" s="288">
        <v>0</v>
      </c>
      <c r="R225" s="301">
        <v>0</v>
      </c>
      <c r="S225" s="288">
        <v>0</v>
      </c>
      <c r="T225" s="271">
        <v>0</v>
      </c>
      <c r="U225" s="288">
        <v>0</v>
      </c>
      <c r="V225" s="288">
        <v>0</v>
      </c>
      <c r="W225" s="288">
        <v>0</v>
      </c>
      <c r="X225" s="301">
        <v>0</v>
      </c>
      <c r="Y225" s="288">
        <v>0</v>
      </c>
      <c r="Z225" s="288">
        <v>0</v>
      </c>
      <c r="AA225" s="301">
        <f t="shared" si="80"/>
        <v>0</v>
      </c>
      <c r="AB225" s="288">
        <f t="shared" si="81"/>
        <v>1</v>
      </c>
      <c r="AC225" s="271">
        <f t="shared" si="82"/>
        <v>1</v>
      </c>
    </row>
    <row r="226" spans="1:29" s="272" customFormat="1" ht="12" customHeight="1" thickBot="1" x14ac:dyDescent="0.25">
      <c r="A226" s="233" t="s">
        <v>368</v>
      </c>
      <c r="B226" s="234"/>
      <c r="C226" s="249">
        <f>SUBTOTAL(9,C222:C225)</f>
        <v>16</v>
      </c>
      <c r="D226" s="233">
        <f t="shared" ref="D226:Z226" si="83">SUBTOTAL(9,D222:D225)</f>
        <v>35</v>
      </c>
      <c r="E226" s="237">
        <f t="shared" si="83"/>
        <v>51</v>
      </c>
      <c r="F226" s="233">
        <f t="shared" si="83"/>
        <v>0</v>
      </c>
      <c r="G226" s="233">
        <f t="shared" si="83"/>
        <v>1</v>
      </c>
      <c r="H226" s="233">
        <f t="shared" si="83"/>
        <v>1</v>
      </c>
      <c r="I226" s="249">
        <f t="shared" si="83"/>
        <v>0</v>
      </c>
      <c r="J226" s="233">
        <f t="shared" si="83"/>
        <v>0</v>
      </c>
      <c r="K226" s="237">
        <f t="shared" si="83"/>
        <v>0</v>
      </c>
      <c r="L226" s="249">
        <f t="shared" si="83"/>
        <v>0</v>
      </c>
      <c r="M226" s="233">
        <f t="shared" si="83"/>
        <v>0</v>
      </c>
      <c r="N226" s="233">
        <f t="shared" si="83"/>
        <v>0</v>
      </c>
      <c r="O226" s="249">
        <f t="shared" si="83"/>
        <v>0</v>
      </c>
      <c r="P226" s="233">
        <f t="shared" si="83"/>
        <v>1</v>
      </c>
      <c r="Q226" s="233">
        <f t="shared" si="83"/>
        <v>1</v>
      </c>
      <c r="R226" s="249">
        <f t="shared" si="83"/>
        <v>0</v>
      </c>
      <c r="S226" s="233">
        <f t="shared" si="83"/>
        <v>0</v>
      </c>
      <c r="T226" s="237">
        <f t="shared" si="83"/>
        <v>0</v>
      </c>
      <c r="U226" s="233">
        <f t="shared" si="83"/>
        <v>1</v>
      </c>
      <c r="V226" s="233">
        <f t="shared" si="83"/>
        <v>0</v>
      </c>
      <c r="W226" s="233">
        <f t="shared" si="83"/>
        <v>1</v>
      </c>
      <c r="X226" s="249">
        <f t="shared" si="83"/>
        <v>0</v>
      </c>
      <c r="Y226" s="233">
        <f t="shared" si="83"/>
        <v>2</v>
      </c>
      <c r="Z226" s="233">
        <f t="shared" si="83"/>
        <v>2</v>
      </c>
      <c r="AA226" s="249">
        <f t="shared" ref="AA226" si="84">C226+F226+I226+L226+O226+R226+U226+X226</f>
        <v>17</v>
      </c>
      <c r="AB226" s="233">
        <f t="shared" ref="AB226" si="85">D226+G226+J226+M226+P226+S226+V226+Y226</f>
        <v>39</v>
      </c>
      <c r="AC226" s="237">
        <f t="shared" ref="AC226" si="86">SUM(AA226:AB226)</f>
        <v>56</v>
      </c>
    </row>
    <row r="227" spans="1:29" ht="12" customHeight="1" thickBot="1" x14ac:dyDescent="0.25">
      <c r="Q227" s="256"/>
      <c r="R227" s="241"/>
      <c r="T227" s="275"/>
      <c r="Z227" s="256"/>
      <c r="AA227" s="241"/>
      <c r="AB227" s="267"/>
    </row>
    <row r="228" spans="1:29" s="272" customFormat="1" ht="13.5" thickBot="1" x14ac:dyDescent="0.25">
      <c r="A228" s="249" t="s">
        <v>151</v>
      </c>
      <c r="B228" s="234">
        <v>3020</v>
      </c>
      <c r="C228" s="273">
        <v>442</v>
      </c>
      <c r="D228" s="259">
        <v>642</v>
      </c>
      <c r="E228" s="237">
        <v>1084</v>
      </c>
      <c r="F228" s="259">
        <v>58</v>
      </c>
      <c r="G228" s="259">
        <v>47</v>
      </c>
      <c r="H228" s="237">
        <v>105</v>
      </c>
      <c r="I228" s="273">
        <v>5</v>
      </c>
      <c r="J228" s="259">
        <v>6</v>
      </c>
      <c r="K228" s="237">
        <v>11</v>
      </c>
      <c r="L228" s="249">
        <v>46</v>
      </c>
      <c r="M228" s="233">
        <v>45</v>
      </c>
      <c r="N228" s="237">
        <v>91</v>
      </c>
      <c r="O228" s="273">
        <v>21</v>
      </c>
      <c r="P228" s="259">
        <v>29</v>
      </c>
      <c r="Q228" s="237">
        <v>50</v>
      </c>
      <c r="R228" s="249">
        <v>0</v>
      </c>
      <c r="S228" s="233">
        <v>3</v>
      </c>
      <c r="T228" s="237">
        <v>3</v>
      </c>
      <c r="U228" s="259">
        <v>20</v>
      </c>
      <c r="V228" s="259">
        <v>16</v>
      </c>
      <c r="W228" s="237">
        <v>36</v>
      </c>
      <c r="X228" s="273">
        <v>29</v>
      </c>
      <c r="Y228" s="259">
        <v>27</v>
      </c>
      <c r="Z228" s="237">
        <v>56</v>
      </c>
      <c r="AA228" s="249">
        <f>C228+F228+I228+L228+O228+R228+U228+X228</f>
        <v>621</v>
      </c>
      <c r="AB228" s="233">
        <f>D228+G228+J228+M228+P228+S228+V228+Y228</f>
        <v>815</v>
      </c>
      <c r="AC228" s="237">
        <f>SUM(AA228:AB228)</f>
        <v>1436</v>
      </c>
    </row>
    <row r="229" spans="1:29" ht="13.5" thickBot="1" x14ac:dyDescent="0.25">
      <c r="E229" s="245" t="str">
        <f>IF(C229+D229=0," ",C229+D229)</f>
        <v xml:space="preserve"> </v>
      </c>
      <c r="Q229" s="237"/>
      <c r="R229" s="241"/>
      <c r="T229" s="275"/>
      <c r="Z229" s="256"/>
      <c r="AA229" s="241"/>
      <c r="AB229" s="267"/>
    </row>
    <row r="230" spans="1:29" ht="13.5" thickBot="1" x14ac:dyDescent="0.25">
      <c r="A230" s="249" t="s">
        <v>152</v>
      </c>
      <c r="B230" s="234">
        <v>3010</v>
      </c>
      <c r="C230" s="273">
        <v>81</v>
      </c>
      <c r="D230" s="259">
        <v>188</v>
      </c>
      <c r="E230" s="237">
        <v>269</v>
      </c>
      <c r="F230" s="259">
        <v>12</v>
      </c>
      <c r="G230" s="259">
        <v>27</v>
      </c>
      <c r="H230" s="237">
        <v>39</v>
      </c>
      <c r="I230" s="273">
        <v>1</v>
      </c>
      <c r="J230" s="259">
        <v>2</v>
      </c>
      <c r="K230" s="237">
        <v>3</v>
      </c>
      <c r="L230" s="249">
        <v>9</v>
      </c>
      <c r="M230" s="233">
        <v>16</v>
      </c>
      <c r="N230" s="237">
        <v>25</v>
      </c>
      <c r="O230" s="273">
        <v>9</v>
      </c>
      <c r="P230" s="259">
        <v>10</v>
      </c>
      <c r="Q230" s="237">
        <v>19</v>
      </c>
      <c r="R230" s="249">
        <v>0</v>
      </c>
      <c r="S230" s="233">
        <v>1</v>
      </c>
      <c r="T230" s="237">
        <v>1</v>
      </c>
      <c r="U230" s="259">
        <v>2</v>
      </c>
      <c r="V230" s="259">
        <v>7</v>
      </c>
      <c r="W230" s="237">
        <v>9</v>
      </c>
      <c r="X230" s="273">
        <v>8</v>
      </c>
      <c r="Y230" s="259">
        <v>11</v>
      </c>
      <c r="Z230" s="237">
        <v>19</v>
      </c>
      <c r="AA230" s="249">
        <f>C230+F230+I230+L230+O230+R230+U230+X230</f>
        <v>122</v>
      </c>
      <c r="AB230" s="233">
        <f>D230+G230+J230+M230+P230+S230+V230+Y230</f>
        <v>262</v>
      </c>
      <c r="AC230" s="237">
        <f>SUM(AA230:AB230)</f>
        <v>384</v>
      </c>
    </row>
    <row r="231" spans="1:29" s="272" customFormat="1" ht="13.5" thickBot="1" x14ac:dyDescent="0.25">
      <c r="A231" s="256"/>
      <c r="B231" s="242"/>
      <c r="C231" s="290"/>
      <c r="D231" s="291"/>
      <c r="E231" s="245"/>
      <c r="F231" s="291"/>
      <c r="G231" s="291"/>
      <c r="H231" s="256"/>
      <c r="I231" s="290"/>
      <c r="J231" s="291"/>
      <c r="K231" s="245"/>
      <c r="L231" s="263"/>
      <c r="M231" s="256"/>
      <c r="N231" s="256"/>
      <c r="O231" s="290"/>
      <c r="P231" s="291"/>
      <c r="Q231" s="237"/>
      <c r="R231" s="263"/>
      <c r="S231" s="256"/>
      <c r="T231" s="245"/>
      <c r="U231" s="291"/>
      <c r="V231" s="291"/>
      <c r="W231" s="256"/>
      <c r="X231" s="290"/>
      <c r="Y231" s="291"/>
      <c r="Z231" s="256"/>
      <c r="AA231" s="263"/>
      <c r="AB231" s="256"/>
      <c r="AC231" s="245"/>
    </row>
    <row r="232" spans="1:29" s="272" customFormat="1" ht="13.5" thickBot="1" x14ac:dyDescent="0.25">
      <c r="A232" s="233" t="s">
        <v>236</v>
      </c>
      <c r="B232" s="278" t="s">
        <v>237</v>
      </c>
      <c r="C232" s="273">
        <v>1</v>
      </c>
      <c r="D232" s="259">
        <v>1</v>
      </c>
      <c r="E232" s="237">
        <v>2</v>
      </c>
      <c r="F232" s="259">
        <v>0</v>
      </c>
      <c r="G232" s="259">
        <v>0</v>
      </c>
      <c r="H232" s="237">
        <v>0</v>
      </c>
      <c r="I232" s="273">
        <v>0</v>
      </c>
      <c r="J232" s="259">
        <v>0</v>
      </c>
      <c r="K232" s="237">
        <v>0</v>
      </c>
      <c r="L232" s="249">
        <v>0</v>
      </c>
      <c r="M232" s="233">
        <v>0</v>
      </c>
      <c r="N232" s="237">
        <v>0</v>
      </c>
      <c r="O232" s="273">
        <v>0</v>
      </c>
      <c r="P232" s="259">
        <v>0</v>
      </c>
      <c r="Q232" s="237">
        <v>0</v>
      </c>
      <c r="R232" s="249">
        <v>0</v>
      </c>
      <c r="S232" s="233">
        <v>0</v>
      </c>
      <c r="T232" s="237">
        <v>0</v>
      </c>
      <c r="U232" s="259">
        <v>0</v>
      </c>
      <c r="V232" s="259">
        <v>0</v>
      </c>
      <c r="W232" s="237">
        <v>0</v>
      </c>
      <c r="X232" s="273">
        <v>0</v>
      </c>
      <c r="Y232" s="259">
        <v>0</v>
      </c>
      <c r="Z232" s="237">
        <v>0</v>
      </c>
      <c r="AA232" s="249">
        <f>C232+F232+I232+L232+O232+R232+U232+X232</f>
        <v>1</v>
      </c>
      <c r="AB232" s="233">
        <f>D232+G232+J232+M232+P232+S232+V232+Y232</f>
        <v>1</v>
      </c>
      <c r="AC232" s="237">
        <f>SUM(AA232:AB232)</f>
        <v>2</v>
      </c>
    </row>
    <row r="233" spans="1:29" ht="13.5" thickBot="1" x14ac:dyDescent="0.25">
      <c r="E233" s="245" t="str">
        <f>IF(C233+D233=0," ",C233+D233)</f>
        <v xml:space="preserve"> </v>
      </c>
      <c r="H233" s="274" t="str">
        <f>IF(F233+G233=0," ",F233+G233)</f>
        <v xml:space="preserve"> </v>
      </c>
      <c r="K233" s="245" t="str">
        <f>IF(I233+J233=0," ",I233+J233)</f>
        <v xml:space="preserve"> </v>
      </c>
      <c r="N233" s="274" t="str">
        <f>IF(L233+M233=0," ",L233+M233)</f>
        <v xml:space="preserve"> </v>
      </c>
      <c r="Q233" s="256" t="str">
        <f>IF(O233+P233=0," ",O233+P233)</f>
        <v xml:space="preserve"> </v>
      </c>
      <c r="R233" s="241"/>
      <c r="T233" s="275"/>
      <c r="W233" s="274" t="str">
        <f>IF(U233+V233=0," ",U233+V233)</f>
        <v xml:space="preserve"> </v>
      </c>
      <c r="Z233" s="256" t="str">
        <f>IF(X233+Y233=0," ",X233+Y233)</f>
        <v xml:space="preserve"> </v>
      </c>
      <c r="AA233" s="241"/>
      <c r="AB233" s="267"/>
    </row>
    <row r="234" spans="1:29" ht="13.5" thickBot="1" x14ac:dyDescent="0.25">
      <c r="A234" s="284" t="s">
        <v>153</v>
      </c>
      <c r="B234" s="285"/>
      <c r="C234" s="284">
        <f>SUBTOTAL(9,C204:C233)</f>
        <v>760</v>
      </c>
      <c r="D234" s="292">
        <f t="shared" ref="D234:Y234" si="87">SUBTOTAL(9,D204:D233)</f>
        <v>1179</v>
      </c>
      <c r="E234" s="292">
        <f>SUM(C234:D234)</f>
        <v>1939</v>
      </c>
      <c r="F234" s="284">
        <f t="shared" si="87"/>
        <v>89</v>
      </c>
      <c r="G234" s="292">
        <f t="shared" si="87"/>
        <v>86</v>
      </c>
      <c r="H234" s="292">
        <f>SUM(F234:G234)</f>
        <v>175</v>
      </c>
      <c r="I234" s="284">
        <f t="shared" si="87"/>
        <v>8</v>
      </c>
      <c r="J234" s="292">
        <f t="shared" si="87"/>
        <v>8</v>
      </c>
      <c r="K234" s="292">
        <f>SUM(I234:J234)</f>
        <v>16</v>
      </c>
      <c r="L234" s="284">
        <f t="shared" si="87"/>
        <v>80</v>
      </c>
      <c r="M234" s="292">
        <f t="shared" si="87"/>
        <v>85</v>
      </c>
      <c r="N234" s="292">
        <f>SUM(L234:M234)</f>
        <v>165</v>
      </c>
      <c r="O234" s="284">
        <f t="shared" si="87"/>
        <v>40</v>
      </c>
      <c r="P234" s="292">
        <f t="shared" si="87"/>
        <v>53</v>
      </c>
      <c r="Q234" s="292">
        <f>SUM(O234:P234)</f>
        <v>93</v>
      </c>
      <c r="R234" s="284">
        <f t="shared" si="87"/>
        <v>0</v>
      </c>
      <c r="S234" s="292">
        <f t="shared" si="87"/>
        <v>6</v>
      </c>
      <c r="T234" s="292">
        <f>SUM(R234:S234)</f>
        <v>6</v>
      </c>
      <c r="U234" s="284">
        <f t="shared" si="87"/>
        <v>27</v>
      </c>
      <c r="V234" s="292">
        <f t="shared" si="87"/>
        <v>27</v>
      </c>
      <c r="W234" s="293">
        <f>SUM(U234:V234)</f>
        <v>54</v>
      </c>
      <c r="X234" s="284">
        <f t="shared" si="87"/>
        <v>43</v>
      </c>
      <c r="Y234" s="292">
        <f t="shared" si="87"/>
        <v>55</v>
      </c>
      <c r="Z234" s="292">
        <f>SUM(X234:Y234)</f>
        <v>98</v>
      </c>
      <c r="AA234" s="284">
        <f>C234+F234+I234+L234+O234+U234+X234+R234</f>
        <v>1047</v>
      </c>
      <c r="AB234" s="294">
        <f>D234+G234+J234+M234+P234+S234+V234+Y234</f>
        <v>1499</v>
      </c>
      <c r="AC234" s="368">
        <f>AC206+AC210+AC212+AC214+AC216+AC218+AC220+AC226+AC228+AC230+AC232</f>
        <v>2545</v>
      </c>
    </row>
    <row r="235" spans="1:29" ht="13.5" thickBot="1" x14ac:dyDescent="0.25">
      <c r="A235" s="227"/>
      <c r="B235" s="227"/>
      <c r="C235" s="227"/>
      <c r="D235" s="227"/>
      <c r="E235" s="227"/>
      <c r="F235" s="227"/>
      <c r="G235" s="227"/>
      <c r="H235" s="227"/>
      <c r="I235" s="227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</row>
    <row r="236" spans="1:29" ht="13.5" thickBot="1" x14ac:dyDescent="0.25">
      <c r="A236" s="537" t="s">
        <v>154</v>
      </c>
      <c r="B236" s="538"/>
      <c r="C236" s="538"/>
      <c r="D236" s="538"/>
      <c r="E236" s="538"/>
      <c r="F236" s="538"/>
      <c r="G236" s="538"/>
      <c r="H236" s="538"/>
      <c r="I236" s="538"/>
      <c r="J236" s="538"/>
      <c r="K236" s="538"/>
      <c r="L236" s="538"/>
      <c r="M236" s="538"/>
      <c r="N236" s="538"/>
      <c r="O236" s="538"/>
      <c r="P236" s="538"/>
      <c r="Q236" s="538"/>
      <c r="R236" s="538"/>
      <c r="S236" s="538"/>
      <c r="T236" s="538"/>
      <c r="U236" s="538"/>
      <c r="V236" s="538"/>
      <c r="W236" s="538"/>
      <c r="X236" s="538"/>
      <c r="Y236" s="538"/>
      <c r="Z236" s="538"/>
      <c r="AA236" s="538"/>
      <c r="AB236" s="538"/>
      <c r="AC236" s="539"/>
    </row>
    <row r="237" spans="1:29" x14ac:dyDescent="0.2">
      <c r="E237" s="245" t="str">
        <f>IF(C237+D237=0," ",C237+D237)</f>
        <v xml:space="preserve"> </v>
      </c>
      <c r="H237" s="274" t="str">
        <f>IF(F237+G237=0," ",F237+G237)</f>
        <v xml:space="preserve"> </v>
      </c>
      <c r="K237" s="245" t="str">
        <f>IF(I237+J237=0," ",I237+J237)</f>
        <v xml:space="preserve"> </v>
      </c>
      <c r="N237" s="274" t="str">
        <f>IF(L237+M237=0," ",L237+M237)</f>
        <v xml:space="preserve"> </v>
      </c>
      <c r="Q237" s="256" t="str">
        <f>IF(O237+P237=0," ",O237+P237)</f>
        <v xml:space="preserve"> </v>
      </c>
      <c r="R237" s="364"/>
      <c r="S237" s="265"/>
      <c r="T237" s="365"/>
      <c r="W237" s="274" t="str">
        <f>IF(U237+V237=0," ",U237+V237)</f>
        <v xml:space="preserve"> </v>
      </c>
      <c r="Z237" s="245" t="str">
        <f>IF(X237+Y237=0," ",X237+Y237)</f>
        <v xml:space="preserve"> </v>
      </c>
    </row>
    <row r="238" spans="1:29" x14ac:dyDescent="0.2">
      <c r="A238" s="251" t="s">
        <v>155</v>
      </c>
      <c r="B238" s="252">
        <v>4100</v>
      </c>
      <c r="C238" s="243"/>
      <c r="D238" s="244"/>
      <c r="F238" s="253"/>
      <c r="G238" s="253"/>
      <c r="H238" s="245"/>
      <c r="I238" s="243"/>
      <c r="J238" s="244"/>
      <c r="N238" s="245"/>
      <c r="O238" s="243"/>
      <c r="P238" s="244"/>
      <c r="R238" s="241"/>
      <c r="T238" s="245"/>
      <c r="U238" s="253"/>
      <c r="V238" s="253"/>
      <c r="W238" s="245"/>
      <c r="X238" s="243"/>
      <c r="Y238" s="244"/>
      <c r="AA238" s="241">
        <f t="shared" ref="AA238:AB241" si="88">SUM(C238,F238,I238,L238,O238,R238,U238,X238)</f>
        <v>0</v>
      </c>
      <c r="AB238" s="246">
        <f t="shared" si="88"/>
        <v>0</v>
      </c>
      <c r="AC238" s="245">
        <f>SUM(AA238:AB238)</f>
        <v>0</v>
      </c>
    </row>
    <row r="239" spans="1:29" x14ac:dyDescent="0.2">
      <c r="A239" s="251" t="s">
        <v>156</v>
      </c>
      <c r="B239" s="252">
        <v>4110</v>
      </c>
      <c r="C239" s="243">
        <v>269</v>
      </c>
      <c r="D239" s="244">
        <v>21</v>
      </c>
      <c r="E239" s="245">
        <v>290</v>
      </c>
      <c r="F239" s="253">
        <v>22</v>
      </c>
      <c r="G239" s="253">
        <v>0</v>
      </c>
      <c r="H239" s="245">
        <v>22</v>
      </c>
      <c r="I239" s="243">
        <v>7</v>
      </c>
      <c r="J239" s="244">
        <v>0</v>
      </c>
      <c r="K239" s="245">
        <v>7</v>
      </c>
      <c r="L239" s="241">
        <v>10</v>
      </c>
      <c r="M239" s="251">
        <v>1</v>
      </c>
      <c r="N239" s="245">
        <v>11</v>
      </c>
      <c r="O239" s="243">
        <v>12</v>
      </c>
      <c r="P239" s="244">
        <v>0</v>
      </c>
      <c r="Q239" s="245">
        <v>12</v>
      </c>
      <c r="R239" s="241">
        <v>0</v>
      </c>
      <c r="S239" s="246">
        <v>0</v>
      </c>
      <c r="T239" s="245">
        <v>0</v>
      </c>
      <c r="U239" s="253">
        <v>1</v>
      </c>
      <c r="V239" s="253">
        <v>0</v>
      </c>
      <c r="W239" s="245">
        <v>1</v>
      </c>
      <c r="X239" s="243">
        <v>5</v>
      </c>
      <c r="Y239" s="244">
        <v>1</v>
      </c>
      <c r="Z239" s="245">
        <v>6</v>
      </c>
      <c r="AA239" s="241">
        <f t="shared" si="88"/>
        <v>326</v>
      </c>
      <c r="AB239" s="246">
        <f t="shared" si="88"/>
        <v>23</v>
      </c>
      <c r="AC239" s="245">
        <f t="shared" ref="AC239:AC241" si="89">SUM(AA239:AB239)</f>
        <v>349</v>
      </c>
    </row>
    <row r="240" spans="1:29" x14ac:dyDescent="0.2">
      <c r="A240" s="251" t="s">
        <v>157</v>
      </c>
      <c r="B240" s="252">
        <v>4120</v>
      </c>
      <c r="C240" s="243">
        <v>278</v>
      </c>
      <c r="D240" s="244">
        <v>28</v>
      </c>
      <c r="E240" s="245">
        <v>306</v>
      </c>
      <c r="F240" s="253">
        <v>11</v>
      </c>
      <c r="G240" s="253">
        <v>0</v>
      </c>
      <c r="H240" s="245">
        <v>11</v>
      </c>
      <c r="I240" s="243">
        <v>4</v>
      </c>
      <c r="J240" s="244">
        <v>0</v>
      </c>
      <c r="K240" s="245">
        <v>4</v>
      </c>
      <c r="L240" s="241">
        <v>5</v>
      </c>
      <c r="M240" s="251">
        <v>0</v>
      </c>
      <c r="N240" s="245">
        <v>5</v>
      </c>
      <c r="O240" s="243">
        <v>7</v>
      </c>
      <c r="P240" s="244">
        <v>1</v>
      </c>
      <c r="Q240" s="245">
        <v>8</v>
      </c>
      <c r="R240" s="241">
        <v>1</v>
      </c>
      <c r="S240" s="246">
        <v>0</v>
      </c>
      <c r="T240" s="245">
        <v>1</v>
      </c>
      <c r="U240" s="253">
        <v>2</v>
      </c>
      <c r="V240" s="253">
        <v>0</v>
      </c>
      <c r="W240" s="245">
        <v>2</v>
      </c>
      <c r="X240" s="243">
        <v>9</v>
      </c>
      <c r="Y240" s="244">
        <v>2</v>
      </c>
      <c r="Z240" s="245">
        <v>11</v>
      </c>
      <c r="AA240" s="241">
        <f t="shared" si="88"/>
        <v>317</v>
      </c>
      <c r="AB240" s="246">
        <f t="shared" si="88"/>
        <v>31</v>
      </c>
      <c r="AC240" s="245">
        <f t="shared" si="89"/>
        <v>348</v>
      </c>
    </row>
    <row r="241" spans="1:29" ht="13.5" thickBot="1" x14ac:dyDescent="0.25">
      <c r="A241" s="251" t="s">
        <v>262</v>
      </c>
      <c r="B241" s="252">
        <v>4220</v>
      </c>
      <c r="C241" s="248"/>
      <c r="D241" s="244"/>
      <c r="F241" s="253"/>
      <c r="G241" s="253"/>
      <c r="H241" s="245"/>
      <c r="I241" s="244"/>
      <c r="J241" s="244"/>
      <c r="L241" s="246"/>
      <c r="N241" s="245"/>
      <c r="O241" s="244"/>
      <c r="P241" s="244"/>
      <c r="T241" s="245"/>
      <c r="U241" s="253"/>
      <c r="V241" s="253"/>
      <c r="W241" s="245"/>
      <c r="X241" s="244"/>
      <c r="Y241" s="244"/>
      <c r="AA241" s="241">
        <f t="shared" si="88"/>
        <v>0</v>
      </c>
      <c r="AB241" s="246">
        <f t="shared" si="88"/>
        <v>0</v>
      </c>
      <c r="AC241" s="245">
        <f t="shared" si="89"/>
        <v>0</v>
      </c>
    </row>
    <row r="242" spans="1:29" ht="13.5" thickBot="1" x14ac:dyDescent="0.25">
      <c r="A242" s="249" t="s">
        <v>158</v>
      </c>
      <c r="B242" s="258"/>
      <c r="C242" s="250">
        <f t="shared" ref="C242:P242" si="90">SUBTOTAL(9,C238:C241)</f>
        <v>547</v>
      </c>
      <c r="D242" s="250">
        <f t="shared" si="90"/>
        <v>49</v>
      </c>
      <c r="E242" s="257">
        <f t="shared" si="90"/>
        <v>596</v>
      </c>
      <c r="F242" s="250">
        <f t="shared" si="90"/>
        <v>33</v>
      </c>
      <c r="G242" s="250">
        <f t="shared" si="90"/>
        <v>0</v>
      </c>
      <c r="H242" s="257">
        <f t="shared" si="90"/>
        <v>33</v>
      </c>
      <c r="I242" s="250">
        <f t="shared" si="90"/>
        <v>11</v>
      </c>
      <c r="J242" s="250">
        <f t="shared" si="90"/>
        <v>0</v>
      </c>
      <c r="K242" s="257">
        <f t="shared" si="90"/>
        <v>11</v>
      </c>
      <c r="L242" s="250">
        <f t="shared" si="90"/>
        <v>15</v>
      </c>
      <c r="M242" s="250">
        <f t="shared" si="90"/>
        <v>1</v>
      </c>
      <c r="N242" s="257">
        <f t="shared" si="90"/>
        <v>16</v>
      </c>
      <c r="O242" s="250">
        <f t="shared" si="90"/>
        <v>19</v>
      </c>
      <c r="P242" s="250">
        <f t="shared" si="90"/>
        <v>1</v>
      </c>
      <c r="Q242" s="257">
        <f t="shared" ref="Q242" si="91">SUBTOTAL(9,Q238:Q240)</f>
        <v>20</v>
      </c>
      <c r="R242" s="250">
        <f t="shared" ref="R242:Z242" si="92">SUBTOTAL(9,R238:R241)</f>
        <v>1</v>
      </c>
      <c r="S242" s="250">
        <f t="shared" si="92"/>
        <v>0</v>
      </c>
      <c r="T242" s="257">
        <f t="shared" si="92"/>
        <v>1</v>
      </c>
      <c r="U242" s="250">
        <f t="shared" si="92"/>
        <v>3</v>
      </c>
      <c r="V242" s="250">
        <f t="shared" si="92"/>
        <v>0</v>
      </c>
      <c r="W242" s="257">
        <f t="shared" si="92"/>
        <v>3</v>
      </c>
      <c r="X242" s="250">
        <f t="shared" si="92"/>
        <v>14</v>
      </c>
      <c r="Y242" s="250">
        <f t="shared" si="92"/>
        <v>3</v>
      </c>
      <c r="Z242" s="257">
        <f t="shared" si="92"/>
        <v>17</v>
      </c>
      <c r="AA242" s="250">
        <f>C242+F242+I242+L242+O242+U242+X242+R242</f>
        <v>643</v>
      </c>
      <c r="AB242" s="250">
        <f>D242+G242+J242+M242+P242+V242+Y242+S242</f>
        <v>54</v>
      </c>
      <c r="AC242" s="257">
        <f>SUBTOTAL(9,AC238:AC241)</f>
        <v>697</v>
      </c>
    </row>
    <row r="243" spans="1:29" x14ac:dyDescent="0.2">
      <c r="E243" s="245" t="str">
        <f>IF(C243+D243=0," ",C243+D243)</f>
        <v xml:space="preserve"> </v>
      </c>
      <c r="H243" s="274" t="str">
        <f>IF(F243+G243=0," ",F243+G243)</f>
        <v xml:space="preserve"> </v>
      </c>
      <c r="K243" s="245" t="str">
        <f>IF(I243+J243=0," ",I243+J243)</f>
        <v xml:space="preserve"> </v>
      </c>
      <c r="N243" s="274" t="str">
        <f>IF(L243+M243=0," ",L243+M243)</f>
        <v xml:space="preserve"> </v>
      </c>
      <c r="Q243" s="256" t="str">
        <f>IF(O243+P243=0," ",O243+P243)</f>
        <v xml:space="preserve"> </v>
      </c>
      <c r="R243" s="241"/>
      <c r="T243" s="275"/>
      <c r="W243" s="274" t="str">
        <f>IF(U243+V243=0," ",U243+V243)</f>
        <v xml:space="preserve"> </v>
      </c>
      <c r="Z243" s="245" t="str">
        <f>IF(X243+Y243=0," ",X243+Y243)</f>
        <v xml:space="preserve"> </v>
      </c>
    </row>
    <row r="244" spans="1:29" x14ac:dyDescent="0.2">
      <c r="A244" s="251" t="s">
        <v>159</v>
      </c>
      <c r="B244" s="252">
        <v>4300</v>
      </c>
      <c r="C244" s="243">
        <v>8</v>
      </c>
      <c r="D244" s="244">
        <v>3</v>
      </c>
      <c r="E244" s="245">
        <v>11</v>
      </c>
      <c r="F244" s="253">
        <v>3</v>
      </c>
      <c r="G244" s="253">
        <v>3</v>
      </c>
      <c r="H244" s="245">
        <v>6</v>
      </c>
      <c r="I244" s="243">
        <v>0</v>
      </c>
      <c r="J244" s="244">
        <v>0</v>
      </c>
      <c r="K244" s="245">
        <v>0</v>
      </c>
      <c r="L244" s="241">
        <v>0</v>
      </c>
      <c r="M244" s="251">
        <v>2</v>
      </c>
      <c r="N244" s="245">
        <v>2</v>
      </c>
      <c r="O244" s="243">
        <v>0</v>
      </c>
      <c r="P244" s="244">
        <v>0</v>
      </c>
      <c r="Q244" s="245">
        <v>0</v>
      </c>
      <c r="R244" s="241">
        <v>0</v>
      </c>
      <c r="S244" s="246">
        <v>0</v>
      </c>
      <c r="T244" s="245">
        <v>0</v>
      </c>
      <c r="U244" s="253">
        <v>1</v>
      </c>
      <c r="V244" s="253">
        <v>0</v>
      </c>
      <c r="W244" s="245">
        <v>1</v>
      </c>
      <c r="X244" s="243">
        <v>0</v>
      </c>
      <c r="Y244" s="244">
        <v>0</v>
      </c>
      <c r="Z244" s="245">
        <v>0</v>
      </c>
      <c r="AA244" s="241">
        <f t="shared" ref="AA244:AB246" si="93">SUM(C244,F244,I244,L244,O244,R244,U244,X244)</f>
        <v>12</v>
      </c>
      <c r="AB244" s="246">
        <f t="shared" si="93"/>
        <v>8</v>
      </c>
      <c r="AC244" s="245">
        <f>SUM(AA244:AB244)</f>
        <v>20</v>
      </c>
    </row>
    <row r="245" spans="1:29" x14ac:dyDescent="0.2">
      <c r="A245" s="251" t="s">
        <v>160</v>
      </c>
      <c r="B245" s="252">
        <v>4310</v>
      </c>
      <c r="C245" s="243">
        <v>153</v>
      </c>
      <c r="D245" s="244">
        <v>33</v>
      </c>
      <c r="E245" s="245">
        <v>186</v>
      </c>
      <c r="F245" s="253">
        <v>26</v>
      </c>
      <c r="G245" s="253">
        <v>12</v>
      </c>
      <c r="H245" s="245">
        <v>38</v>
      </c>
      <c r="I245" s="243">
        <v>0</v>
      </c>
      <c r="J245" s="244">
        <v>1</v>
      </c>
      <c r="K245" s="245">
        <v>1</v>
      </c>
      <c r="L245" s="241">
        <v>7</v>
      </c>
      <c r="M245" s="251">
        <v>2</v>
      </c>
      <c r="N245" s="245">
        <v>9</v>
      </c>
      <c r="O245" s="243">
        <v>9</v>
      </c>
      <c r="P245" s="244">
        <v>2</v>
      </c>
      <c r="Q245" s="245">
        <v>11</v>
      </c>
      <c r="R245" s="241">
        <v>1</v>
      </c>
      <c r="S245" s="246">
        <v>0</v>
      </c>
      <c r="T245" s="245">
        <v>1</v>
      </c>
      <c r="U245" s="253">
        <v>0</v>
      </c>
      <c r="V245" s="253">
        <v>0</v>
      </c>
      <c r="W245" s="245">
        <v>0</v>
      </c>
      <c r="X245" s="243">
        <v>8</v>
      </c>
      <c r="Y245" s="244">
        <v>2</v>
      </c>
      <c r="Z245" s="245">
        <v>10</v>
      </c>
      <c r="AA245" s="241">
        <f t="shared" si="93"/>
        <v>204</v>
      </c>
      <c r="AB245" s="246">
        <f t="shared" si="93"/>
        <v>52</v>
      </c>
      <c r="AC245" s="245">
        <f t="shared" ref="AC245:AC246" si="94">SUM(AA245:AB245)</f>
        <v>256</v>
      </c>
    </row>
    <row r="246" spans="1:29" ht="13.5" thickBot="1" x14ac:dyDescent="0.25">
      <c r="A246" s="251" t="s">
        <v>161</v>
      </c>
      <c r="B246" s="252">
        <v>4320</v>
      </c>
      <c r="C246" s="243">
        <v>62</v>
      </c>
      <c r="D246" s="244">
        <v>12</v>
      </c>
      <c r="E246" s="245">
        <v>74</v>
      </c>
      <c r="F246" s="253">
        <v>10</v>
      </c>
      <c r="G246" s="253">
        <v>1</v>
      </c>
      <c r="H246" s="245">
        <v>11</v>
      </c>
      <c r="I246" s="243">
        <v>0</v>
      </c>
      <c r="J246" s="244">
        <v>0</v>
      </c>
      <c r="K246" s="245">
        <v>0</v>
      </c>
      <c r="L246" s="241">
        <v>0</v>
      </c>
      <c r="M246" s="251">
        <v>0</v>
      </c>
      <c r="N246" s="245">
        <v>0</v>
      </c>
      <c r="O246" s="243">
        <v>1</v>
      </c>
      <c r="P246" s="244">
        <v>0</v>
      </c>
      <c r="Q246" s="245">
        <v>1</v>
      </c>
      <c r="R246" s="241">
        <v>0</v>
      </c>
      <c r="S246" s="246">
        <v>0</v>
      </c>
      <c r="T246" s="245">
        <v>0</v>
      </c>
      <c r="U246" s="253">
        <v>0</v>
      </c>
      <c r="V246" s="253">
        <v>0</v>
      </c>
      <c r="W246" s="245">
        <v>0</v>
      </c>
      <c r="X246" s="243">
        <v>4</v>
      </c>
      <c r="Y246" s="244">
        <v>0</v>
      </c>
      <c r="Z246" s="245">
        <v>4</v>
      </c>
      <c r="AA246" s="241">
        <f t="shared" si="93"/>
        <v>77</v>
      </c>
      <c r="AB246" s="246">
        <f t="shared" si="93"/>
        <v>13</v>
      </c>
      <c r="AC246" s="245">
        <f t="shared" si="94"/>
        <v>90</v>
      </c>
    </row>
    <row r="247" spans="1:29" ht="13.5" thickBot="1" x14ac:dyDescent="0.25">
      <c r="A247" s="249" t="s">
        <v>162</v>
      </c>
      <c r="B247" s="234"/>
      <c r="C247" s="295">
        <f>SUBTOTAL(9,C244:C246)</f>
        <v>223</v>
      </c>
      <c r="D247" s="250">
        <f>SUBTOTAL(9,D244:D246)</f>
        <v>48</v>
      </c>
      <c r="E247" s="257">
        <f>SUBTOTAL(9,E244:E246)</f>
        <v>271</v>
      </c>
      <c r="F247" s="250">
        <f t="shared" ref="F247:Z247" si="95">SUBTOTAL(9,F244:F246)</f>
        <v>39</v>
      </c>
      <c r="G247" s="250">
        <f t="shared" si="95"/>
        <v>16</v>
      </c>
      <c r="H247" s="257">
        <f t="shared" si="95"/>
        <v>55</v>
      </c>
      <c r="I247" s="250">
        <f t="shared" si="95"/>
        <v>0</v>
      </c>
      <c r="J247" s="250">
        <f t="shared" si="95"/>
        <v>1</v>
      </c>
      <c r="K247" s="257">
        <f t="shared" si="95"/>
        <v>1</v>
      </c>
      <c r="L247" s="250">
        <f t="shared" si="95"/>
        <v>7</v>
      </c>
      <c r="M247" s="250">
        <f t="shared" si="95"/>
        <v>4</v>
      </c>
      <c r="N247" s="257">
        <f t="shared" si="95"/>
        <v>11</v>
      </c>
      <c r="O247" s="250">
        <f t="shared" si="95"/>
        <v>10</v>
      </c>
      <c r="P247" s="250">
        <f t="shared" si="95"/>
        <v>2</v>
      </c>
      <c r="Q247" s="257">
        <f t="shared" si="95"/>
        <v>12</v>
      </c>
      <c r="R247" s="250">
        <f t="shared" si="95"/>
        <v>1</v>
      </c>
      <c r="S247" s="250">
        <f t="shared" si="95"/>
        <v>0</v>
      </c>
      <c r="T247" s="257">
        <f t="shared" si="95"/>
        <v>1</v>
      </c>
      <c r="U247" s="250">
        <f t="shared" si="95"/>
        <v>1</v>
      </c>
      <c r="V247" s="250">
        <f t="shared" si="95"/>
        <v>0</v>
      </c>
      <c r="W247" s="257">
        <f t="shared" si="95"/>
        <v>1</v>
      </c>
      <c r="X247" s="250">
        <f t="shared" si="95"/>
        <v>12</v>
      </c>
      <c r="Y247" s="250">
        <f t="shared" si="95"/>
        <v>2</v>
      </c>
      <c r="Z247" s="257">
        <f t="shared" si="95"/>
        <v>14</v>
      </c>
      <c r="AA247" s="250">
        <f>C247+F247+I247+L247+O247+U247+X247+R247</f>
        <v>293</v>
      </c>
      <c r="AB247" s="250">
        <f t="shared" ref="AB247" si="96">D247+G247+J247+M247+P247+V247+Y247</f>
        <v>73</v>
      </c>
      <c r="AC247" s="257">
        <f>SUBTOTAL(9,AC244:AC246)</f>
        <v>366</v>
      </c>
    </row>
    <row r="248" spans="1:29" ht="13.5" thickBot="1" x14ac:dyDescent="0.25">
      <c r="E248" s="245" t="str">
        <f>IF(C248+D248=0," ",C248+D248)</f>
        <v xml:space="preserve"> </v>
      </c>
      <c r="H248" s="274" t="str">
        <f>IF(F248+G248=0," ",F248+G248)</f>
        <v xml:space="preserve"> </v>
      </c>
      <c r="K248" s="245" t="str">
        <f>IF(I248+J248=0," ",I248+J248)</f>
        <v xml:space="preserve"> </v>
      </c>
      <c r="N248" s="274" t="str">
        <f>IF(L248+M248=0," ",L248+M248)</f>
        <v xml:space="preserve"> </v>
      </c>
      <c r="Q248" s="256" t="str">
        <f>IF(O248+P248=0," ",O248+P248)</f>
        <v xml:space="preserve"> </v>
      </c>
      <c r="R248" s="241"/>
      <c r="T248" s="275"/>
      <c r="W248" s="274" t="str">
        <f>IF(U248+V248=0," ",U248+V248)</f>
        <v xml:space="preserve"> </v>
      </c>
      <c r="Z248" s="245" t="str">
        <f>IF(X248+Y248=0," ",X248+Y248)</f>
        <v xml:space="preserve"> </v>
      </c>
    </row>
    <row r="249" spans="1:29" s="272" customFormat="1" ht="13.5" hidden="1" thickBot="1" x14ac:dyDescent="0.25">
      <c r="A249" s="296" t="s">
        <v>163</v>
      </c>
      <c r="B249" s="266">
        <v>4400</v>
      </c>
      <c r="C249" s="296"/>
      <c r="D249" s="297"/>
      <c r="E249" s="298">
        <f>C249+D249</f>
        <v>0</v>
      </c>
      <c r="F249" s="297"/>
      <c r="G249" s="297"/>
      <c r="H249" s="297">
        <f>F249+G249</f>
        <v>0</v>
      </c>
      <c r="I249" s="296"/>
      <c r="J249" s="297"/>
      <c r="K249" s="298">
        <f>I249+J249</f>
        <v>0</v>
      </c>
      <c r="L249" s="296"/>
      <c r="M249" s="297"/>
      <c r="N249" s="297">
        <f>L249+M249</f>
        <v>0</v>
      </c>
      <c r="O249" s="296"/>
      <c r="P249" s="297"/>
      <c r="Q249" s="297">
        <f>O249+P249</f>
        <v>0</v>
      </c>
      <c r="R249" s="296"/>
      <c r="S249" s="297"/>
      <c r="T249" s="298">
        <f t="shared" ref="T249:T250" si="97">R249+S249</f>
        <v>0</v>
      </c>
      <c r="U249" s="297"/>
      <c r="V249" s="297"/>
      <c r="W249" s="297">
        <f>U249+V249</f>
        <v>0</v>
      </c>
      <c r="X249" s="296"/>
      <c r="Y249" s="297"/>
      <c r="Z249" s="298">
        <f>X249+Y249</f>
        <v>0</v>
      </c>
      <c r="AA249" s="297">
        <f t="shared" ref="AA249:AC250" si="98">C249+F249+I249+L249+O249+U249+X249</f>
        <v>0</v>
      </c>
      <c r="AB249" s="299">
        <f t="shared" si="98"/>
        <v>0</v>
      </c>
      <c r="AC249" s="300">
        <f t="shared" si="98"/>
        <v>0</v>
      </c>
    </row>
    <row r="250" spans="1:29" s="272" customFormat="1" ht="13.5" hidden="1" thickBot="1" x14ac:dyDescent="0.25">
      <c r="A250" s="301" t="s">
        <v>163</v>
      </c>
      <c r="B250" s="289">
        <v>4800</v>
      </c>
      <c r="C250" s="301"/>
      <c r="D250" s="288"/>
      <c r="E250" s="271">
        <f>C250+D250</f>
        <v>0</v>
      </c>
      <c r="F250" s="288"/>
      <c r="G250" s="288"/>
      <c r="H250" s="288">
        <f>F250+G250</f>
        <v>0</v>
      </c>
      <c r="I250" s="301"/>
      <c r="J250" s="288"/>
      <c r="K250" s="271">
        <f>I250+J250</f>
        <v>0</v>
      </c>
      <c r="L250" s="301"/>
      <c r="M250" s="288"/>
      <c r="N250" s="288">
        <f>L250+M250</f>
        <v>0</v>
      </c>
      <c r="O250" s="301"/>
      <c r="P250" s="288"/>
      <c r="Q250" s="288">
        <f>O250+P250</f>
        <v>0</v>
      </c>
      <c r="R250" s="301"/>
      <c r="S250" s="288"/>
      <c r="T250" s="271">
        <f t="shared" si="97"/>
        <v>0</v>
      </c>
      <c r="U250" s="288"/>
      <c r="V250" s="288"/>
      <c r="W250" s="288">
        <f>U250+V250</f>
        <v>0</v>
      </c>
      <c r="X250" s="301"/>
      <c r="Y250" s="288"/>
      <c r="Z250" s="271">
        <f>X250+Y250</f>
        <v>0</v>
      </c>
      <c r="AA250" s="288">
        <f t="shared" si="98"/>
        <v>0</v>
      </c>
      <c r="AB250" s="302">
        <f t="shared" si="98"/>
        <v>0</v>
      </c>
      <c r="AC250" s="303">
        <f t="shared" si="98"/>
        <v>0</v>
      </c>
    </row>
    <row r="251" spans="1:29" ht="13.5" hidden="1" thickBot="1" x14ac:dyDescent="0.25">
      <c r="Q251" s="256"/>
      <c r="R251" s="241"/>
      <c r="T251" s="275"/>
    </row>
    <row r="252" spans="1:29" ht="13.5" thickBot="1" x14ac:dyDescent="0.25">
      <c r="A252" s="233" t="s">
        <v>164</v>
      </c>
      <c r="B252" s="234">
        <v>4010</v>
      </c>
      <c r="C252" s="304"/>
      <c r="D252" s="305"/>
      <c r="E252" s="237"/>
      <c r="F252" s="305"/>
      <c r="G252" s="305"/>
      <c r="H252" s="237"/>
      <c r="I252" s="304"/>
      <c r="J252" s="305"/>
      <c r="K252" s="237"/>
      <c r="L252" s="235"/>
      <c r="M252" s="236"/>
      <c r="N252" s="237"/>
      <c r="O252" s="304"/>
      <c r="P252" s="305"/>
      <c r="Q252" s="237"/>
      <c r="R252" s="235"/>
      <c r="S252" s="236"/>
      <c r="T252" s="237"/>
      <c r="U252" s="305"/>
      <c r="V252" s="305"/>
      <c r="W252" s="237"/>
      <c r="X252" s="304"/>
      <c r="Y252" s="305"/>
      <c r="Z252" s="237"/>
      <c r="AA252" s="235">
        <f t="shared" ref="AA252:AB252" si="99">SUM(C252,F252,I252,L252,O252,R252,U252,X252)</f>
        <v>0</v>
      </c>
      <c r="AB252" s="236">
        <f t="shared" si="99"/>
        <v>0</v>
      </c>
      <c r="AC252" s="237">
        <f>SUM(AA252:AB252)</f>
        <v>0</v>
      </c>
    </row>
    <row r="253" spans="1:29" ht="13.5" thickBot="1" x14ac:dyDescent="0.25">
      <c r="A253" s="274"/>
      <c r="C253" s="243"/>
      <c r="D253" s="244"/>
      <c r="F253" s="253"/>
      <c r="G253" s="253"/>
      <c r="I253" s="243"/>
      <c r="J253" s="244"/>
      <c r="K253" s="256"/>
      <c r="O253" s="243"/>
      <c r="P253" s="244"/>
      <c r="Q253" s="256"/>
      <c r="R253" s="241"/>
      <c r="T253" s="245"/>
      <c r="U253" s="253"/>
      <c r="V253" s="253"/>
      <c r="X253" s="243"/>
      <c r="Y253" s="244"/>
      <c r="Z253" s="256"/>
      <c r="AA253" s="241"/>
      <c r="AB253" s="246"/>
      <c r="AC253" s="245"/>
    </row>
    <row r="254" spans="1:29" ht="13.5" thickBot="1" x14ac:dyDescent="0.25">
      <c r="A254" s="233" t="s">
        <v>236</v>
      </c>
      <c r="B254" s="278" t="s">
        <v>237</v>
      </c>
      <c r="C254" s="273"/>
      <c r="D254" s="259"/>
      <c r="E254" s="257"/>
      <c r="F254" s="259"/>
      <c r="G254" s="259"/>
      <c r="H254" s="257"/>
      <c r="I254" s="273"/>
      <c r="J254" s="259"/>
      <c r="K254" s="257"/>
      <c r="L254" s="249"/>
      <c r="M254" s="233"/>
      <c r="N254" s="257"/>
      <c r="O254" s="273"/>
      <c r="P254" s="259"/>
      <c r="Q254" s="257"/>
      <c r="R254" s="249"/>
      <c r="S254" s="233"/>
      <c r="T254" s="257"/>
      <c r="U254" s="259"/>
      <c r="V254" s="259"/>
      <c r="W254" s="257"/>
      <c r="X254" s="273"/>
      <c r="Y254" s="259"/>
      <c r="Z254" s="257"/>
      <c r="AA254" s="249">
        <f t="shared" ref="AA254:AB254" si="100">SUM(C254,F254,I254,L254,O254,R254,U254,X254)</f>
        <v>0</v>
      </c>
      <c r="AB254" s="233">
        <f t="shared" si="100"/>
        <v>0</v>
      </c>
      <c r="AC254" s="257">
        <f>SUM(AA254:AB254)</f>
        <v>0</v>
      </c>
    </row>
    <row r="255" spans="1:29" ht="13.5" thickBot="1" x14ac:dyDescent="0.25">
      <c r="A255" s="274"/>
      <c r="C255" s="243"/>
      <c r="D255" s="244"/>
      <c r="E255" s="271"/>
      <c r="F255" s="253"/>
      <c r="G255" s="253"/>
      <c r="I255" s="243"/>
      <c r="J255" s="244"/>
      <c r="K255" s="256"/>
      <c r="O255" s="243"/>
      <c r="P255" s="244"/>
      <c r="Q255" s="256"/>
      <c r="R255" s="263"/>
      <c r="S255" s="256"/>
      <c r="T255" s="271"/>
      <c r="U255" s="253"/>
      <c r="V255" s="253"/>
      <c r="X255" s="243"/>
      <c r="Y255" s="244"/>
      <c r="Z255" s="256"/>
      <c r="AA255" s="241"/>
      <c r="AB255" s="246"/>
      <c r="AC255" s="245"/>
    </row>
    <row r="256" spans="1:29" ht="13.5" thickBot="1" x14ac:dyDescent="0.25">
      <c r="A256" s="306" t="s">
        <v>153</v>
      </c>
      <c r="B256" s="307"/>
      <c r="C256" s="308">
        <f t="shared" ref="C256:AB256" si="101">C242+C247+C254+C252</f>
        <v>770</v>
      </c>
      <c r="D256" s="309">
        <f t="shared" si="101"/>
        <v>97</v>
      </c>
      <c r="E256" s="309">
        <f t="shared" si="101"/>
        <v>867</v>
      </c>
      <c r="F256" s="308">
        <f t="shared" si="101"/>
        <v>72</v>
      </c>
      <c r="G256" s="309">
        <f t="shared" si="101"/>
        <v>16</v>
      </c>
      <c r="H256" s="309">
        <f t="shared" si="101"/>
        <v>88</v>
      </c>
      <c r="I256" s="308">
        <f t="shared" si="101"/>
        <v>11</v>
      </c>
      <c r="J256" s="309">
        <f t="shared" si="101"/>
        <v>1</v>
      </c>
      <c r="K256" s="309">
        <f t="shared" si="101"/>
        <v>12</v>
      </c>
      <c r="L256" s="308">
        <f t="shared" si="101"/>
        <v>22</v>
      </c>
      <c r="M256" s="309">
        <f t="shared" si="101"/>
        <v>5</v>
      </c>
      <c r="N256" s="309">
        <f t="shared" si="101"/>
        <v>27</v>
      </c>
      <c r="O256" s="308">
        <f t="shared" si="101"/>
        <v>29</v>
      </c>
      <c r="P256" s="309">
        <f t="shared" si="101"/>
        <v>3</v>
      </c>
      <c r="Q256" s="309">
        <f t="shared" si="101"/>
        <v>32</v>
      </c>
      <c r="R256" s="308">
        <f t="shared" si="101"/>
        <v>2</v>
      </c>
      <c r="S256" s="309">
        <f t="shared" si="101"/>
        <v>0</v>
      </c>
      <c r="T256" s="310">
        <f t="shared" si="101"/>
        <v>2</v>
      </c>
      <c r="U256" s="309">
        <f t="shared" si="101"/>
        <v>4</v>
      </c>
      <c r="V256" s="309">
        <f t="shared" si="101"/>
        <v>0</v>
      </c>
      <c r="W256" s="309">
        <f t="shared" si="101"/>
        <v>4</v>
      </c>
      <c r="X256" s="308">
        <f t="shared" si="101"/>
        <v>26</v>
      </c>
      <c r="Y256" s="309">
        <f t="shared" si="101"/>
        <v>5</v>
      </c>
      <c r="Z256" s="309">
        <f t="shared" si="101"/>
        <v>31</v>
      </c>
      <c r="AA256" s="308">
        <f>AA242+AA247+AA254+AA252</f>
        <v>936</v>
      </c>
      <c r="AB256" s="309">
        <f t="shared" si="101"/>
        <v>127</v>
      </c>
      <c r="AC256" s="310">
        <f>AC242+AC247+AC254+AC252</f>
        <v>1063</v>
      </c>
    </row>
    <row r="257" spans="1:29" ht="13.5" thickBot="1" x14ac:dyDescent="0.25">
      <c r="A257" s="227"/>
      <c r="B257" s="227"/>
      <c r="C257" s="227"/>
      <c r="D257" s="227"/>
      <c r="E257" s="272"/>
      <c r="F257" s="227"/>
      <c r="G257" s="227"/>
      <c r="H257" s="272"/>
      <c r="I257" s="227"/>
      <c r="J257" s="227"/>
      <c r="K257" s="272"/>
      <c r="L257" s="227"/>
      <c r="M257" s="227"/>
      <c r="N257" s="272"/>
      <c r="O257" s="227"/>
      <c r="P257" s="227"/>
      <c r="Q257" s="272"/>
      <c r="R257" s="227"/>
      <c r="S257" s="227"/>
      <c r="T257" s="227"/>
      <c r="U257" s="227"/>
      <c r="V257" s="227"/>
      <c r="W257" s="272"/>
      <c r="X257" s="227"/>
      <c r="Y257" s="227"/>
      <c r="Z257" s="272"/>
      <c r="AA257" s="227"/>
      <c r="AB257" s="227"/>
      <c r="AC257" s="227"/>
    </row>
    <row r="258" spans="1:29" ht="13.5" thickBot="1" x14ac:dyDescent="0.25">
      <c r="A258" s="311" t="s">
        <v>165</v>
      </c>
      <c r="B258" s="312"/>
      <c r="C258" s="321"/>
      <c r="D258" s="321"/>
      <c r="E258" s="321" t="str">
        <f>IF(C258+D258=0," ",C258+D258)</f>
        <v xml:space="preserve"> </v>
      </c>
      <c r="F258" s="321"/>
      <c r="G258" s="321"/>
      <c r="H258" s="321" t="str">
        <f>IF(F258+G258=0," ",F258+G258)</f>
        <v xml:space="preserve"> </v>
      </c>
      <c r="I258" s="321"/>
      <c r="J258" s="321"/>
      <c r="K258" s="321" t="str">
        <f>IF(I258+J258=0," ",I258+J258)</f>
        <v xml:space="preserve"> </v>
      </c>
      <c r="L258" s="321"/>
      <c r="M258" s="321"/>
      <c r="N258" s="321" t="str">
        <f>IF(L258+M258=0," ",L258+M258)</f>
        <v xml:space="preserve"> </v>
      </c>
      <c r="O258" s="321"/>
      <c r="P258" s="321"/>
      <c r="Q258" s="321" t="str">
        <f>IF(O258+P258=0," ",O258+P258)</f>
        <v xml:space="preserve"> </v>
      </c>
      <c r="R258" s="321"/>
      <c r="S258" s="321"/>
      <c r="T258" s="321"/>
      <c r="U258" s="321"/>
      <c r="V258" s="321"/>
      <c r="W258" s="321" t="str">
        <f>IF(U258+V258=0," ",U258+V258)</f>
        <v xml:space="preserve"> </v>
      </c>
      <c r="X258" s="321"/>
      <c r="Y258" s="321"/>
      <c r="Z258" s="321" t="str">
        <f>IF(X258+Y258=0," ",X258+Y258)</f>
        <v xml:space="preserve"> </v>
      </c>
      <c r="AA258" s="321"/>
      <c r="AB258" s="369"/>
      <c r="AC258" s="323"/>
    </row>
    <row r="259" spans="1:29" x14ac:dyDescent="0.2">
      <c r="E259" s="245" t="str">
        <f>IF(C259+D259=0," ",C259+D259)</f>
        <v xml:space="preserve"> </v>
      </c>
      <c r="H259" s="274" t="str">
        <f>IF(F259+G259=0," ",F259+G259)</f>
        <v xml:space="preserve"> </v>
      </c>
      <c r="K259" s="245" t="str">
        <f>IF(I259+J259=0," ",I259+J259)</f>
        <v xml:space="preserve"> </v>
      </c>
      <c r="N259" s="274" t="str">
        <f>IF(L259+M259=0," ",L259+M259)</f>
        <v xml:space="preserve"> </v>
      </c>
      <c r="Q259" s="256" t="str">
        <f>IF(O259+P259=0," ",O259+P259)</f>
        <v xml:space="preserve"> </v>
      </c>
      <c r="R259" s="241"/>
      <c r="T259" s="275"/>
      <c r="W259" s="274" t="str">
        <f>IF(U259+V259=0," ",U259+V259)</f>
        <v xml:space="preserve"> </v>
      </c>
      <c r="Z259" s="245" t="str">
        <f>IF(X259+Y259=0," ",X259+Y259)</f>
        <v xml:space="preserve"> </v>
      </c>
      <c r="AA259" s="364"/>
      <c r="AB259" s="366"/>
      <c r="AC259" s="367"/>
    </row>
    <row r="260" spans="1:29" x14ac:dyDescent="0.2">
      <c r="A260" s="251" t="s">
        <v>166</v>
      </c>
      <c r="B260" s="252">
        <v>5020</v>
      </c>
      <c r="C260" s="243">
        <v>28</v>
      </c>
      <c r="D260" s="244">
        <v>257</v>
      </c>
      <c r="E260" s="245">
        <v>285</v>
      </c>
      <c r="F260" s="253">
        <v>4</v>
      </c>
      <c r="G260" s="253">
        <v>17</v>
      </c>
      <c r="H260" s="245">
        <v>21</v>
      </c>
      <c r="I260" s="243">
        <v>0</v>
      </c>
      <c r="J260" s="244">
        <v>6</v>
      </c>
      <c r="K260" s="245">
        <v>6</v>
      </c>
      <c r="L260" s="241">
        <v>8</v>
      </c>
      <c r="M260" s="251">
        <v>20</v>
      </c>
      <c r="N260" s="245">
        <v>28</v>
      </c>
      <c r="O260" s="243">
        <v>2</v>
      </c>
      <c r="P260" s="244">
        <v>6</v>
      </c>
      <c r="Q260" s="245">
        <v>8</v>
      </c>
      <c r="R260" s="241">
        <v>0</v>
      </c>
      <c r="S260" s="246">
        <v>1</v>
      </c>
      <c r="T260" s="245">
        <v>1</v>
      </c>
      <c r="U260" s="253">
        <v>9</v>
      </c>
      <c r="V260" s="253">
        <v>16</v>
      </c>
      <c r="W260" s="245">
        <v>25</v>
      </c>
      <c r="X260" s="243">
        <v>1</v>
      </c>
      <c r="Y260" s="244">
        <v>11</v>
      </c>
      <c r="Z260" s="245">
        <v>12</v>
      </c>
      <c r="AA260" s="241">
        <f t="shared" ref="AA260:AB261" si="102">SUM(C260,F260,I260,L260,O260,R260,U260,X260)</f>
        <v>52</v>
      </c>
      <c r="AB260" s="246">
        <f t="shared" si="102"/>
        <v>334</v>
      </c>
      <c r="AC260" s="245">
        <f>SUM(AA260:AB260)</f>
        <v>386</v>
      </c>
    </row>
    <row r="261" spans="1:29" ht="13.5" thickBot="1" x14ac:dyDescent="0.25">
      <c r="A261" s="251" t="s">
        <v>167</v>
      </c>
      <c r="B261" s="252">
        <v>5070</v>
      </c>
      <c r="C261" s="243">
        <v>18</v>
      </c>
      <c r="D261" s="244">
        <v>136</v>
      </c>
      <c r="E261" s="245">
        <v>154</v>
      </c>
      <c r="F261" s="253">
        <v>4</v>
      </c>
      <c r="G261" s="253">
        <v>16</v>
      </c>
      <c r="H261" s="245">
        <v>20</v>
      </c>
      <c r="I261" s="243">
        <v>0</v>
      </c>
      <c r="J261" s="244">
        <v>1</v>
      </c>
      <c r="K261" s="245">
        <v>1</v>
      </c>
      <c r="L261" s="241">
        <v>1</v>
      </c>
      <c r="M261" s="251">
        <v>13</v>
      </c>
      <c r="N261" s="245">
        <v>14</v>
      </c>
      <c r="O261" s="243">
        <v>0</v>
      </c>
      <c r="P261" s="244">
        <v>2</v>
      </c>
      <c r="Q261" s="245">
        <v>2</v>
      </c>
      <c r="R261" s="241">
        <v>0</v>
      </c>
      <c r="S261" s="246">
        <v>1</v>
      </c>
      <c r="T261" s="245">
        <v>1</v>
      </c>
      <c r="U261" s="253">
        <v>2</v>
      </c>
      <c r="V261" s="253">
        <v>0</v>
      </c>
      <c r="W261" s="245">
        <v>2</v>
      </c>
      <c r="X261" s="243">
        <v>2</v>
      </c>
      <c r="Y261" s="244">
        <v>12</v>
      </c>
      <c r="Z261" s="245">
        <v>14</v>
      </c>
      <c r="AA261" s="241">
        <f t="shared" si="102"/>
        <v>27</v>
      </c>
      <c r="AB261" s="246">
        <f t="shared" si="102"/>
        <v>181</v>
      </c>
      <c r="AC261" s="245">
        <f>SUM(AA261:AB261)</f>
        <v>208</v>
      </c>
    </row>
    <row r="262" spans="1:29" ht="13.5" thickBot="1" x14ac:dyDescent="0.25">
      <c r="A262" s="249" t="s">
        <v>168</v>
      </c>
      <c r="B262" s="234"/>
      <c r="C262" s="249">
        <f>SUM(C260:C261)</f>
        <v>46</v>
      </c>
      <c r="D262" s="233">
        <f>SUM(D260:D261)</f>
        <v>393</v>
      </c>
      <c r="E262" s="237">
        <f>SUM(E260:E261)</f>
        <v>439</v>
      </c>
      <c r="F262" s="249">
        <f t="shared" ref="F262:Z262" si="103">SUM(F260:F261)</f>
        <v>8</v>
      </c>
      <c r="G262" s="233">
        <f t="shared" si="103"/>
        <v>33</v>
      </c>
      <c r="H262" s="237">
        <f t="shared" si="103"/>
        <v>41</v>
      </c>
      <c r="I262" s="249">
        <f t="shared" si="103"/>
        <v>0</v>
      </c>
      <c r="J262" s="233">
        <f t="shared" si="103"/>
        <v>7</v>
      </c>
      <c r="K262" s="237">
        <f t="shared" si="103"/>
        <v>7</v>
      </c>
      <c r="L262" s="249">
        <f t="shared" si="103"/>
        <v>9</v>
      </c>
      <c r="M262" s="233">
        <f t="shared" si="103"/>
        <v>33</v>
      </c>
      <c r="N262" s="237">
        <f t="shared" si="103"/>
        <v>42</v>
      </c>
      <c r="O262" s="249">
        <f t="shared" si="103"/>
        <v>2</v>
      </c>
      <c r="P262" s="233">
        <f t="shared" si="103"/>
        <v>8</v>
      </c>
      <c r="Q262" s="233">
        <f t="shared" si="103"/>
        <v>10</v>
      </c>
      <c r="R262" s="249">
        <f>SUM(R260:R261)</f>
        <v>0</v>
      </c>
      <c r="S262" s="233">
        <f t="shared" ref="S262:T262" si="104">SUM(S260:S261)</f>
        <v>2</v>
      </c>
      <c r="T262" s="233">
        <f t="shared" si="104"/>
        <v>2</v>
      </c>
      <c r="U262" s="233">
        <f t="shared" si="103"/>
        <v>11</v>
      </c>
      <c r="V262" s="233">
        <f t="shared" si="103"/>
        <v>16</v>
      </c>
      <c r="W262" s="237">
        <f t="shared" si="103"/>
        <v>27</v>
      </c>
      <c r="X262" s="249">
        <f t="shared" si="103"/>
        <v>3</v>
      </c>
      <c r="Y262" s="233">
        <f t="shared" si="103"/>
        <v>23</v>
      </c>
      <c r="Z262" s="237">
        <f t="shared" si="103"/>
        <v>26</v>
      </c>
      <c r="AA262" s="295">
        <f t="shared" ref="AA262:AC273" si="105">C262+F262+I262+L262+O262+R262+U262+X262</f>
        <v>79</v>
      </c>
      <c r="AB262" s="250">
        <f t="shared" si="105"/>
        <v>515</v>
      </c>
      <c r="AC262" s="257">
        <f t="shared" si="105"/>
        <v>594</v>
      </c>
    </row>
    <row r="263" spans="1:29" x14ac:dyDescent="0.2">
      <c r="E263" s="245" t="str">
        <f>IF(C263+D263=0," ",C263+D263)</f>
        <v xml:space="preserve"> </v>
      </c>
      <c r="H263" s="274" t="str">
        <f>IF(F263+G263=0," ",F263+G263)</f>
        <v xml:space="preserve"> </v>
      </c>
      <c r="K263" s="245" t="str">
        <f>IF(I263+J263=0," ",I263+J263)</f>
        <v xml:space="preserve"> </v>
      </c>
      <c r="N263" s="274" t="str">
        <f>IF(L263+M263=0," ",L263+M263)</f>
        <v xml:space="preserve"> </v>
      </c>
      <c r="Q263" s="256" t="str">
        <f>IF(O263+P263=0," ",O263+P263)</f>
        <v xml:space="preserve"> </v>
      </c>
      <c r="R263" s="241"/>
      <c r="T263" s="275"/>
      <c r="W263" s="274" t="str">
        <f>IF(U263+V263=0," ",U263+V263)</f>
        <v xml:space="preserve"> </v>
      </c>
      <c r="Z263" s="245" t="str">
        <f>IF(X263+Y263=0," ",X263+Y263)</f>
        <v xml:space="preserve"> </v>
      </c>
      <c r="AA263" s="320"/>
      <c r="AB263" s="267"/>
    </row>
    <row r="264" spans="1:29" x14ac:dyDescent="0.2">
      <c r="A264" s="251" t="s">
        <v>170</v>
      </c>
      <c r="B264" s="252">
        <v>5120</v>
      </c>
      <c r="C264" s="243">
        <v>8</v>
      </c>
      <c r="D264" s="244">
        <v>104</v>
      </c>
      <c r="E264" s="245">
        <v>112</v>
      </c>
      <c r="F264" s="253">
        <v>2</v>
      </c>
      <c r="G264" s="253">
        <v>5</v>
      </c>
      <c r="H264" s="245">
        <v>7</v>
      </c>
      <c r="I264" s="243">
        <v>0</v>
      </c>
      <c r="J264" s="244">
        <v>0</v>
      </c>
      <c r="K264" s="245">
        <v>0</v>
      </c>
      <c r="L264" s="241">
        <v>5</v>
      </c>
      <c r="M264" s="251">
        <v>16</v>
      </c>
      <c r="N264" s="245">
        <v>21</v>
      </c>
      <c r="O264" s="243">
        <v>1</v>
      </c>
      <c r="P264" s="244">
        <v>4</v>
      </c>
      <c r="Q264" s="245">
        <v>5</v>
      </c>
      <c r="R264" s="241">
        <v>0</v>
      </c>
      <c r="S264" s="246">
        <v>0</v>
      </c>
      <c r="T264" s="245">
        <v>0</v>
      </c>
      <c r="U264" s="253">
        <v>3</v>
      </c>
      <c r="V264" s="253">
        <v>4</v>
      </c>
      <c r="W264" s="245">
        <v>7</v>
      </c>
      <c r="X264" s="243">
        <v>1</v>
      </c>
      <c r="Y264" s="244">
        <v>5</v>
      </c>
      <c r="Z264" s="245">
        <v>6</v>
      </c>
      <c r="AA264" s="241">
        <f>SUM(C264,F264,I264,L264,O264,R264,U264,X264)</f>
        <v>20</v>
      </c>
      <c r="AB264" s="246">
        <f>SUM(D264,G264,J264,M264,P264,S264,V264,Y264)</f>
        <v>138</v>
      </c>
      <c r="AC264" s="245">
        <f>SUM(AA264:AB264)</f>
        <v>158</v>
      </c>
    </row>
    <row r="265" spans="1:29" ht="13.5" thickBot="1" x14ac:dyDescent="0.25">
      <c r="A265" s="241" t="s">
        <v>169</v>
      </c>
      <c r="B265" s="242">
        <v>5140</v>
      </c>
      <c r="C265" s="243">
        <v>27</v>
      </c>
      <c r="D265" s="244">
        <v>201</v>
      </c>
      <c r="E265" s="275">
        <v>228</v>
      </c>
      <c r="F265" s="244">
        <v>6</v>
      </c>
      <c r="G265" s="244">
        <v>8</v>
      </c>
      <c r="H265" s="275">
        <v>14</v>
      </c>
      <c r="I265" s="243">
        <v>0</v>
      </c>
      <c r="J265" s="244">
        <v>2</v>
      </c>
      <c r="K265" s="275">
        <v>2</v>
      </c>
      <c r="L265" s="241">
        <v>5</v>
      </c>
      <c r="M265" s="246">
        <v>21</v>
      </c>
      <c r="N265" s="275">
        <v>26</v>
      </c>
      <c r="O265" s="243">
        <v>1</v>
      </c>
      <c r="P265" s="244">
        <v>6</v>
      </c>
      <c r="Q265" s="275">
        <v>7</v>
      </c>
      <c r="R265" s="241">
        <v>0</v>
      </c>
      <c r="S265" s="246">
        <v>0</v>
      </c>
      <c r="T265" s="275">
        <v>0</v>
      </c>
      <c r="U265" s="244">
        <v>4</v>
      </c>
      <c r="V265" s="244">
        <v>28</v>
      </c>
      <c r="W265" s="275">
        <v>32</v>
      </c>
      <c r="X265" s="243">
        <v>3</v>
      </c>
      <c r="Y265" s="244">
        <v>15</v>
      </c>
      <c r="Z265" s="275">
        <v>18</v>
      </c>
      <c r="AA265" s="241">
        <f t="shared" ref="AA265:AB265" si="106">SUM(C265,F265,I265,L265,O265,R265,U265,X265)</f>
        <v>46</v>
      </c>
      <c r="AB265" s="246">
        <f t="shared" si="106"/>
        <v>281</v>
      </c>
      <c r="AC265" s="275">
        <f>SUM(AA265:AB265)</f>
        <v>327</v>
      </c>
    </row>
    <row r="266" spans="1:29" ht="13.5" thickBot="1" x14ac:dyDescent="0.25">
      <c r="A266" s="233" t="s">
        <v>171</v>
      </c>
      <c r="B266" s="234"/>
      <c r="C266" s="268">
        <f>SUM(C264:C265)</f>
        <v>35</v>
      </c>
      <c r="D266" s="269">
        <f t="shared" ref="D266:AC266" si="107">SUM(D264:D265)</f>
        <v>305</v>
      </c>
      <c r="E266" s="237">
        <f t="shared" si="107"/>
        <v>340</v>
      </c>
      <c r="F266" s="268">
        <f t="shared" si="107"/>
        <v>8</v>
      </c>
      <c r="G266" s="269">
        <f t="shared" si="107"/>
        <v>13</v>
      </c>
      <c r="H266" s="237">
        <f t="shared" si="107"/>
        <v>21</v>
      </c>
      <c r="I266" s="268">
        <f t="shared" si="107"/>
        <v>0</v>
      </c>
      <c r="J266" s="269">
        <f t="shared" si="107"/>
        <v>2</v>
      </c>
      <c r="K266" s="237">
        <f t="shared" si="107"/>
        <v>2</v>
      </c>
      <c r="L266" s="268">
        <f t="shared" si="107"/>
        <v>10</v>
      </c>
      <c r="M266" s="269">
        <f t="shared" si="107"/>
        <v>37</v>
      </c>
      <c r="N266" s="237">
        <f t="shared" si="107"/>
        <v>47</v>
      </c>
      <c r="O266" s="268">
        <f t="shared" si="107"/>
        <v>2</v>
      </c>
      <c r="P266" s="269">
        <f t="shared" si="107"/>
        <v>10</v>
      </c>
      <c r="Q266" s="233">
        <f t="shared" si="107"/>
        <v>12</v>
      </c>
      <c r="R266" s="249">
        <f t="shared" si="107"/>
        <v>0</v>
      </c>
      <c r="S266" s="233">
        <f t="shared" si="107"/>
        <v>0</v>
      </c>
      <c r="T266" s="233">
        <f t="shared" si="107"/>
        <v>0</v>
      </c>
      <c r="U266" s="269">
        <f t="shared" si="107"/>
        <v>7</v>
      </c>
      <c r="V266" s="269">
        <f t="shared" si="107"/>
        <v>32</v>
      </c>
      <c r="W266" s="237">
        <f t="shared" si="107"/>
        <v>39</v>
      </c>
      <c r="X266" s="268">
        <f t="shared" si="107"/>
        <v>4</v>
      </c>
      <c r="Y266" s="269">
        <f t="shared" si="107"/>
        <v>20</v>
      </c>
      <c r="Z266" s="237">
        <f t="shared" si="107"/>
        <v>24</v>
      </c>
      <c r="AA266" s="295">
        <f t="shared" si="107"/>
        <v>66</v>
      </c>
      <c r="AB266" s="250">
        <f t="shared" si="107"/>
        <v>419</v>
      </c>
      <c r="AC266" s="257">
        <f t="shared" si="107"/>
        <v>485</v>
      </c>
    </row>
    <row r="267" spans="1:29" x14ac:dyDescent="0.2">
      <c r="E267" s="245" t="str">
        <f>IF(C267+D267=0," ",C267+D267)</f>
        <v xml:space="preserve"> </v>
      </c>
      <c r="H267" s="274" t="str">
        <f>IF(F267+G267=0," ",F267+G267)</f>
        <v xml:space="preserve"> </v>
      </c>
      <c r="K267" s="245" t="str">
        <f>IF(I267+J267=0," ",I267+J267)</f>
        <v xml:space="preserve"> </v>
      </c>
      <c r="N267" s="274" t="str">
        <f>IF(L267+M267=0," ",L267+M267)</f>
        <v xml:space="preserve"> </v>
      </c>
      <c r="Q267" s="256" t="str">
        <f>IF(O267+P267=0," ",O267+P267)</f>
        <v xml:space="preserve"> </v>
      </c>
      <c r="R267" s="241"/>
      <c r="T267" s="275"/>
      <c r="W267" s="274" t="str">
        <f>IF(U267+V267=0," ",U267+V267)</f>
        <v xml:space="preserve"> </v>
      </c>
      <c r="Z267" s="245" t="str">
        <f>IF(X267+Y267=0," ",X267+Y267)</f>
        <v xml:space="preserve"> </v>
      </c>
      <c r="AA267" s="320"/>
      <c r="AB267" s="267"/>
    </row>
    <row r="268" spans="1:29" ht="13.5" thickBot="1" x14ac:dyDescent="0.25">
      <c r="A268" s="251" t="s">
        <v>172</v>
      </c>
      <c r="B268" s="252">
        <v>5160</v>
      </c>
      <c r="C268" s="243">
        <v>82</v>
      </c>
      <c r="D268" s="244">
        <v>442</v>
      </c>
      <c r="E268" s="245">
        <v>524</v>
      </c>
      <c r="F268" s="253">
        <v>4</v>
      </c>
      <c r="G268" s="253">
        <v>13</v>
      </c>
      <c r="H268" s="245">
        <v>17</v>
      </c>
      <c r="I268" s="243">
        <v>1</v>
      </c>
      <c r="J268" s="244">
        <v>6</v>
      </c>
      <c r="K268" s="245">
        <v>7</v>
      </c>
      <c r="L268" s="241">
        <v>2</v>
      </c>
      <c r="M268" s="251">
        <v>27</v>
      </c>
      <c r="N268" s="245">
        <v>29</v>
      </c>
      <c r="O268" s="243">
        <v>2</v>
      </c>
      <c r="P268" s="244">
        <v>16</v>
      </c>
      <c r="Q268" s="245">
        <v>18</v>
      </c>
      <c r="R268" s="241">
        <v>0</v>
      </c>
      <c r="S268" s="246">
        <v>0</v>
      </c>
      <c r="T268" s="245">
        <v>0</v>
      </c>
      <c r="U268" s="253">
        <v>21</v>
      </c>
      <c r="V268" s="253">
        <v>60</v>
      </c>
      <c r="W268" s="245">
        <v>81</v>
      </c>
      <c r="X268" s="243">
        <v>3</v>
      </c>
      <c r="Y268" s="244">
        <v>28</v>
      </c>
      <c r="Z268" s="245">
        <v>31</v>
      </c>
      <c r="AA268" s="241">
        <f t="shared" ref="AA268:AB268" si="108">SUM(C268,F268,I268,L268,O268,R268,U268,X268)</f>
        <v>115</v>
      </c>
      <c r="AB268" s="246">
        <f t="shared" si="108"/>
        <v>592</v>
      </c>
      <c r="AC268" s="245">
        <f>SUM(AA268:AB268)</f>
        <v>707</v>
      </c>
    </row>
    <row r="269" spans="1:29" ht="13.5" thickBot="1" x14ac:dyDescent="0.25">
      <c r="A269" s="249" t="s">
        <v>173</v>
      </c>
      <c r="B269" s="234"/>
      <c r="C269" s="249">
        <f t="shared" ref="C269:Q269" si="109">SUBTOTAL(9,C268:C268)</f>
        <v>82</v>
      </c>
      <c r="D269" s="233">
        <f t="shared" si="109"/>
        <v>442</v>
      </c>
      <c r="E269" s="237">
        <f t="shared" si="109"/>
        <v>524</v>
      </c>
      <c r="F269" s="233">
        <f t="shared" si="109"/>
        <v>4</v>
      </c>
      <c r="G269" s="233">
        <f t="shared" si="109"/>
        <v>13</v>
      </c>
      <c r="H269" s="237">
        <f t="shared" si="109"/>
        <v>17</v>
      </c>
      <c r="I269" s="249">
        <f t="shared" si="109"/>
        <v>1</v>
      </c>
      <c r="J269" s="233">
        <f t="shared" si="109"/>
        <v>6</v>
      </c>
      <c r="K269" s="237">
        <f t="shared" si="109"/>
        <v>7</v>
      </c>
      <c r="L269" s="249">
        <f t="shared" si="109"/>
        <v>2</v>
      </c>
      <c r="M269" s="233">
        <f t="shared" si="109"/>
        <v>27</v>
      </c>
      <c r="N269" s="237">
        <f t="shared" si="109"/>
        <v>29</v>
      </c>
      <c r="O269" s="249">
        <f t="shared" si="109"/>
        <v>2</v>
      </c>
      <c r="P269" s="233">
        <f t="shared" si="109"/>
        <v>16</v>
      </c>
      <c r="Q269" s="233">
        <f t="shared" si="109"/>
        <v>18</v>
      </c>
      <c r="R269" s="249">
        <f>SUM(R268)</f>
        <v>0</v>
      </c>
      <c r="S269" s="233">
        <f>SUM(S268)</f>
        <v>0</v>
      </c>
      <c r="T269" s="237">
        <f>SUM(R269:S269)</f>
        <v>0</v>
      </c>
      <c r="U269" s="233">
        <f t="shared" ref="U269:Z269" si="110">SUBTOTAL(9,U268:U268)</f>
        <v>21</v>
      </c>
      <c r="V269" s="233">
        <f t="shared" si="110"/>
        <v>60</v>
      </c>
      <c r="W269" s="237">
        <f t="shared" si="110"/>
        <v>81</v>
      </c>
      <c r="X269" s="249">
        <f t="shared" si="110"/>
        <v>3</v>
      </c>
      <c r="Y269" s="233">
        <f t="shared" si="110"/>
        <v>28</v>
      </c>
      <c r="Z269" s="237">
        <f t="shared" si="110"/>
        <v>31</v>
      </c>
      <c r="AA269" s="295">
        <f t="shared" si="105"/>
        <v>115</v>
      </c>
      <c r="AB269" s="250">
        <f t="shared" si="105"/>
        <v>592</v>
      </c>
      <c r="AC269" s="257">
        <f t="shared" si="105"/>
        <v>707</v>
      </c>
    </row>
    <row r="270" spans="1:29" x14ac:dyDescent="0.2">
      <c r="E270" s="245" t="str">
        <f>IF(C270+D270=0," ",C270+D270)</f>
        <v xml:space="preserve"> </v>
      </c>
      <c r="H270" s="274" t="str">
        <f>IF(F270+G270=0," ",F270+G270)</f>
        <v xml:space="preserve"> </v>
      </c>
      <c r="K270" s="245" t="str">
        <f>IF(I270+J270=0," ",I270+J270)</f>
        <v xml:space="preserve"> </v>
      </c>
      <c r="N270" s="274" t="str">
        <f>IF(L270+M270=0," ",L270+M270)</f>
        <v xml:space="preserve"> </v>
      </c>
      <c r="Q270" s="256" t="str">
        <f>IF(O270+P270=0," ",O270+P270)</f>
        <v xml:space="preserve"> </v>
      </c>
      <c r="R270" s="241"/>
      <c r="T270" s="275"/>
      <c r="W270" s="274" t="str">
        <f>IF(U270+V270=0," ",U270+V270)</f>
        <v xml:space="preserve"> </v>
      </c>
      <c r="Z270" s="245" t="str">
        <f>IF(X270+Y270=0," ",X270+Y270)</f>
        <v xml:space="preserve"> </v>
      </c>
      <c r="AA270" s="320"/>
      <c r="AB270" s="267"/>
    </row>
    <row r="271" spans="1:29" x14ac:dyDescent="0.2">
      <c r="A271" s="251" t="s">
        <v>174</v>
      </c>
      <c r="B271" s="252">
        <v>5180</v>
      </c>
      <c r="H271" s="245"/>
      <c r="N271" s="245"/>
      <c r="R271" s="241"/>
      <c r="T271" s="245"/>
      <c r="W271" s="245"/>
      <c r="AA271" s="241">
        <f t="shared" ref="AA271:AB272" si="111">SUM(C271,F271,I271,L271,O271,R271,U271,X271)</f>
        <v>0</v>
      </c>
      <c r="AB271" s="246">
        <f t="shared" si="111"/>
        <v>0</v>
      </c>
      <c r="AC271" s="245">
        <f>SUM(AA271:AB271)</f>
        <v>0</v>
      </c>
    </row>
    <row r="272" spans="1:29" ht="13.5" thickBot="1" x14ac:dyDescent="0.25">
      <c r="A272" s="251" t="s">
        <v>175</v>
      </c>
      <c r="B272" s="252">
        <v>5185</v>
      </c>
      <c r="C272" s="241">
        <v>10</v>
      </c>
      <c r="D272" s="246">
        <v>48</v>
      </c>
      <c r="E272" s="245">
        <v>58</v>
      </c>
      <c r="F272" s="251">
        <v>1</v>
      </c>
      <c r="G272" s="251">
        <v>1</v>
      </c>
      <c r="H272" s="245">
        <v>2</v>
      </c>
      <c r="I272" s="241">
        <v>0</v>
      </c>
      <c r="J272" s="246">
        <v>2</v>
      </c>
      <c r="K272" s="245">
        <v>2</v>
      </c>
      <c r="L272" s="241">
        <v>1</v>
      </c>
      <c r="M272" s="251">
        <v>2</v>
      </c>
      <c r="N272" s="245">
        <v>3</v>
      </c>
      <c r="O272" s="241">
        <v>0</v>
      </c>
      <c r="P272" s="246">
        <v>1</v>
      </c>
      <c r="Q272" s="245">
        <v>1</v>
      </c>
      <c r="R272" s="241">
        <v>0</v>
      </c>
      <c r="S272" s="246">
        <v>0</v>
      </c>
      <c r="T272" s="245">
        <v>0</v>
      </c>
      <c r="U272" s="251">
        <v>2</v>
      </c>
      <c r="V272" s="251">
        <v>4</v>
      </c>
      <c r="W272" s="245">
        <v>6</v>
      </c>
      <c r="X272" s="241">
        <v>0</v>
      </c>
      <c r="Y272" s="246">
        <v>3</v>
      </c>
      <c r="Z272" s="245">
        <v>3</v>
      </c>
      <c r="AA272" s="241">
        <f t="shared" si="111"/>
        <v>14</v>
      </c>
      <c r="AB272" s="246">
        <f t="shared" si="111"/>
        <v>61</v>
      </c>
      <c r="AC272" s="245">
        <f>SUM(AA272:AB272)</f>
        <v>75</v>
      </c>
    </row>
    <row r="273" spans="1:29" ht="13.5" thickBot="1" x14ac:dyDescent="0.25">
      <c r="A273" s="249" t="s">
        <v>176</v>
      </c>
      <c r="B273" s="234"/>
      <c r="C273" s="268">
        <f t="shared" ref="C273:Y273" si="112">SUBTOTAL(9,C271:C272)</f>
        <v>10</v>
      </c>
      <c r="D273" s="269">
        <f t="shared" si="112"/>
        <v>48</v>
      </c>
      <c r="E273" s="270">
        <f t="shared" si="112"/>
        <v>58</v>
      </c>
      <c r="F273" s="269">
        <f t="shared" si="112"/>
        <v>1</v>
      </c>
      <c r="G273" s="269">
        <f t="shared" si="112"/>
        <v>1</v>
      </c>
      <c r="H273" s="269">
        <f t="shared" si="112"/>
        <v>2</v>
      </c>
      <c r="I273" s="268">
        <f t="shared" si="112"/>
        <v>0</v>
      </c>
      <c r="J273" s="269">
        <f t="shared" si="112"/>
        <v>2</v>
      </c>
      <c r="K273" s="269">
        <f t="shared" si="112"/>
        <v>2</v>
      </c>
      <c r="L273" s="268">
        <f t="shared" si="112"/>
        <v>1</v>
      </c>
      <c r="M273" s="269">
        <f t="shared" si="112"/>
        <v>2</v>
      </c>
      <c r="N273" s="269">
        <f t="shared" si="112"/>
        <v>3</v>
      </c>
      <c r="O273" s="268">
        <f t="shared" si="112"/>
        <v>0</v>
      </c>
      <c r="P273" s="269">
        <f t="shared" si="112"/>
        <v>1</v>
      </c>
      <c r="Q273" s="269">
        <f t="shared" si="112"/>
        <v>1</v>
      </c>
      <c r="R273" s="268">
        <f t="shared" si="112"/>
        <v>0</v>
      </c>
      <c r="S273" s="269">
        <f t="shared" si="112"/>
        <v>0</v>
      </c>
      <c r="T273" s="270">
        <f t="shared" si="112"/>
        <v>0</v>
      </c>
      <c r="U273" s="269">
        <f t="shared" si="112"/>
        <v>2</v>
      </c>
      <c r="V273" s="269">
        <f t="shared" si="112"/>
        <v>4</v>
      </c>
      <c r="W273" s="269">
        <f t="shared" si="112"/>
        <v>6</v>
      </c>
      <c r="X273" s="268">
        <f t="shared" si="112"/>
        <v>0</v>
      </c>
      <c r="Y273" s="269">
        <f t="shared" si="112"/>
        <v>3</v>
      </c>
      <c r="Z273" s="270">
        <f>X273+Y273</f>
        <v>3</v>
      </c>
      <c r="AA273" s="295">
        <f t="shared" si="105"/>
        <v>14</v>
      </c>
      <c r="AB273" s="250">
        <f t="shared" si="105"/>
        <v>61</v>
      </c>
      <c r="AC273" s="257">
        <f t="shared" si="105"/>
        <v>75</v>
      </c>
    </row>
    <row r="274" spans="1:29" ht="13.5" thickBot="1" x14ac:dyDescent="0.25">
      <c r="A274" s="256"/>
      <c r="B274" s="242"/>
      <c r="C274" s="263"/>
      <c r="D274" s="256"/>
      <c r="E274" s="245" t="str">
        <f>IF(C274+D274=0," ",C274+D274)</f>
        <v xml:space="preserve"> </v>
      </c>
      <c r="F274" s="256"/>
      <c r="G274" s="256"/>
      <c r="H274" s="256" t="str">
        <f>IF(F274+G274=0," ",F274+G274)</f>
        <v xml:space="preserve"> </v>
      </c>
      <c r="I274" s="263"/>
      <c r="J274" s="256"/>
      <c r="K274" s="245" t="str">
        <f>IF(I274+J274=0," ",I274+J274)</f>
        <v xml:space="preserve"> </v>
      </c>
      <c r="L274" s="263"/>
      <c r="M274" s="256"/>
      <c r="N274" s="256" t="str">
        <f>IF(L274+M274=0," ",L274+M274)</f>
        <v xml:space="preserve"> </v>
      </c>
      <c r="O274" s="263"/>
      <c r="P274" s="256"/>
      <c r="Q274" s="256" t="str">
        <f>IF(O274+P274=0," ",O274+P274)</f>
        <v xml:space="preserve"> </v>
      </c>
      <c r="R274" s="263"/>
      <c r="S274" s="256"/>
      <c r="T274" s="245"/>
      <c r="U274" s="256"/>
      <c r="V274" s="256"/>
      <c r="W274" s="256" t="str">
        <f>IF(U274+V274=0," ",U274+V274)</f>
        <v xml:space="preserve"> </v>
      </c>
      <c r="X274" s="263"/>
      <c r="Y274" s="256"/>
      <c r="Z274" s="245" t="str">
        <f>IF(X274+Y274=0," ",X274+Y274)</f>
        <v xml:space="preserve"> </v>
      </c>
      <c r="AA274" s="320"/>
      <c r="AB274" s="267"/>
    </row>
    <row r="275" spans="1:29" s="272" customFormat="1" ht="13.5" thickBot="1" x14ac:dyDescent="0.25">
      <c r="A275" s="249" t="s">
        <v>177</v>
      </c>
      <c r="B275" s="258">
        <v>5040</v>
      </c>
      <c r="C275" s="273">
        <v>9</v>
      </c>
      <c r="D275" s="259">
        <v>13</v>
      </c>
      <c r="E275" s="237">
        <v>22</v>
      </c>
      <c r="F275" s="259">
        <v>0</v>
      </c>
      <c r="G275" s="259">
        <v>1</v>
      </c>
      <c r="H275" s="237">
        <v>1</v>
      </c>
      <c r="I275" s="273">
        <v>0</v>
      </c>
      <c r="J275" s="259">
        <v>0</v>
      </c>
      <c r="K275" s="237">
        <v>0</v>
      </c>
      <c r="L275" s="249">
        <v>0</v>
      </c>
      <c r="M275" s="233">
        <v>1</v>
      </c>
      <c r="N275" s="237">
        <v>1</v>
      </c>
      <c r="O275" s="273">
        <v>0</v>
      </c>
      <c r="P275" s="259">
        <v>1</v>
      </c>
      <c r="Q275" s="237">
        <v>1</v>
      </c>
      <c r="R275" s="249">
        <v>0</v>
      </c>
      <c r="S275" s="233">
        <v>0</v>
      </c>
      <c r="T275" s="237">
        <v>0</v>
      </c>
      <c r="U275" s="259">
        <v>0</v>
      </c>
      <c r="V275" s="259">
        <v>1</v>
      </c>
      <c r="W275" s="237">
        <v>1</v>
      </c>
      <c r="X275" s="273">
        <v>1</v>
      </c>
      <c r="Y275" s="259">
        <v>1</v>
      </c>
      <c r="Z275" s="237">
        <v>2</v>
      </c>
      <c r="AA275" s="295">
        <f t="shared" ref="AA275:AB275" si="113">SUM(C275,F275,I275,L275,O275,R275,U275,X275)</f>
        <v>10</v>
      </c>
      <c r="AB275" s="250">
        <f t="shared" si="113"/>
        <v>18</v>
      </c>
      <c r="AC275" s="237">
        <f>SUM(AA275:AB275)</f>
        <v>28</v>
      </c>
    </row>
    <row r="276" spans="1:29" ht="13.5" thickBot="1" x14ac:dyDescent="0.25">
      <c r="A276" s="227"/>
      <c r="B276" s="313"/>
      <c r="C276" s="370"/>
      <c r="D276" s="227"/>
      <c r="E276" s="371"/>
      <c r="F276" s="227"/>
      <c r="G276" s="227"/>
      <c r="H276" s="260"/>
      <c r="I276" s="318"/>
      <c r="J276" s="227"/>
      <c r="K276" s="371"/>
      <c r="L276" s="227"/>
      <c r="M276" s="227"/>
      <c r="N276" s="371"/>
      <c r="O276" s="227"/>
      <c r="P276" s="227"/>
      <c r="Q276" s="260"/>
      <c r="R276" s="318"/>
      <c r="S276" s="287"/>
      <c r="T276" s="313"/>
      <c r="U276" s="227"/>
      <c r="V276" s="227"/>
      <c r="W276" s="260"/>
      <c r="X276" s="318"/>
      <c r="Y276" s="227"/>
      <c r="Z276" s="371"/>
      <c r="AA276" s="320"/>
      <c r="AB276" s="267"/>
    </row>
    <row r="277" spans="1:29" s="272" customFormat="1" ht="13.5" thickBot="1" x14ac:dyDescent="0.25">
      <c r="A277" s="314" t="s">
        <v>178</v>
      </c>
      <c r="B277" s="315">
        <v>5050</v>
      </c>
      <c r="C277" s="314">
        <v>9</v>
      </c>
      <c r="D277" s="316">
        <v>10</v>
      </c>
      <c r="E277" s="237">
        <v>19</v>
      </c>
      <c r="F277" s="316">
        <v>1</v>
      </c>
      <c r="G277" s="316">
        <v>1</v>
      </c>
      <c r="H277" s="237">
        <v>2</v>
      </c>
      <c r="I277" s="314">
        <v>0</v>
      </c>
      <c r="J277" s="316">
        <v>0</v>
      </c>
      <c r="K277" s="237">
        <v>0</v>
      </c>
      <c r="L277" s="316">
        <v>0</v>
      </c>
      <c r="M277" s="316">
        <v>1</v>
      </c>
      <c r="N277" s="237">
        <v>1</v>
      </c>
      <c r="O277" s="316">
        <v>0</v>
      </c>
      <c r="P277" s="316">
        <v>0</v>
      </c>
      <c r="Q277" s="237">
        <v>0</v>
      </c>
      <c r="R277" s="249">
        <v>0</v>
      </c>
      <c r="S277" s="233">
        <v>0</v>
      </c>
      <c r="T277" s="237">
        <v>0</v>
      </c>
      <c r="U277" s="316">
        <v>0</v>
      </c>
      <c r="V277" s="316">
        <v>0</v>
      </c>
      <c r="W277" s="237">
        <v>0</v>
      </c>
      <c r="X277" s="314">
        <v>0</v>
      </c>
      <c r="Y277" s="316">
        <v>0</v>
      </c>
      <c r="Z277" s="237">
        <v>0</v>
      </c>
      <c r="AA277" s="295">
        <f t="shared" ref="AA277:AB277" si="114">SUM(C277,F277,I277,L277,O277,R277,U277,X277)</f>
        <v>10</v>
      </c>
      <c r="AB277" s="250">
        <f t="shared" si="114"/>
        <v>12</v>
      </c>
      <c r="AC277" s="237">
        <f>SUM(AA277:AB277)</f>
        <v>22</v>
      </c>
    </row>
    <row r="278" spans="1:29" ht="13.5" thickBot="1" x14ac:dyDescent="0.25">
      <c r="A278" s="227"/>
      <c r="B278" s="313"/>
      <c r="C278" s="318"/>
      <c r="D278" s="227"/>
      <c r="E278" s="371"/>
      <c r="F278" s="227"/>
      <c r="G278" s="227"/>
      <c r="H278" s="260"/>
      <c r="I278" s="318"/>
      <c r="J278" s="227"/>
      <c r="K278" s="371"/>
      <c r="L278" s="227"/>
      <c r="M278" s="227"/>
      <c r="N278" s="371"/>
      <c r="O278" s="227"/>
      <c r="P278" s="227"/>
      <c r="Q278" s="260"/>
      <c r="R278" s="318"/>
      <c r="S278" s="287"/>
      <c r="T278" s="313"/>
      <c r="U278" s="227"/>
      <c r="V278" s="227"/>
      <c r="W278" s="260"/>
      <c r="X278" s="318"/>
      <c r="Y278" s="227"/>
      <c r="Z278" s="371"/>
      <c r="AA278" s="320"/>
      <c r="AB278" s="267"/>
    </row>
    <row r="279" spans="1:29" s="272" customFormat="1" ht="13.5" thickBot="1" x14ac:dyDescent="0.25">
      <c r="A279" s="314" t="s">
        <v>277</v>
      </c>
      <c r="B279" s="315">
        <v>5051</v>
      </c>
      <c r="C279" s="314">
        <v>19</v>
      </c>
      <c r="D279" s="316">
        <v>16</v>
      </c>
      <c r="E279" s="237">
        <v>35</v>
      </c>
      <c r="F279" s="316">
        <v>0</v>
      </c>
      <c r="G279" s="316">
        <v>2</v>
      </c>
      <c r="H279" s="237">
        <v>2</v>
      </c>
      <c r="I279" s="314">
        <v>0</v>
      </c>
      <c r="J279" s="316">
        <v>0</v>
      </c>
      <c r="K279" s="237">
        <v>0</v>
      </c>
      <c r="L279" s="316">
        <v>4</v>
      </c>
      <c r="M279" s="316">
        <v>0</v>
      </c>
      <c r="N279" s="237">
        <v>4</v>
      </c>
      <c r="O279" s="316">
        <v>1</v>
      </c>
      <c r="P279" s="316">
        <v>0</v>
      </c>
      <c r="Q279" s="237">
        <v>1</v>
      </c>
      <c r="R279" s="249">
        <v>0</v>
      </c>
      <c r="S279" s="233">
        <v>0</v>
      </c>
      <c r="T279" s="237">
        <v>0</v>
      </c>
      <c r="U279" s="316">
        <v>3</v>
      </c>
      <c r="V279" s="316">
        <v>0</v>
      </c>
      <c r="W279" s="237">
        <v>3</v>
      </c>
      <c r="X279" s="314">
        <v>1</v>
      </c>
      <c r="Y279" s="316">
        <v>4</v>
      </c>
      <c r="Z279" s="237">
        <v>5</v>
      </c>
      <c r="AA279" s="295">
        <f t="shared" ref="AA279:AB279" si="115">SUM(C279,F279,I279,L279,O279,R279,U279,X279)</f>
        <v>28</v>
      </c>
      <c r="AB279" s="250">
        <f t="shared" si="115"/>
        <v>22</v>
      </c>
      <c r="AC279" s="237">
        <f>SUM(AA279:AB279)</f>
        <v>50</v>
      </c>
    </row>
    <row r="280" spans="1:29" ht="13.5" thickBot="1" x14ac:dyDescent="0.25">
      <c r="A280" s="227"/>
      <c r="B280" s="313"/>
      <c r="C280" s="318"/>
      <c r="D280" s="227"/>
      <c r="E280" s="371"/>
      <c r="F280" s="227"/>
      <c r="G280" s="227"/>
      <c r="H280" s="260"/>
      <c r="I280" s="318"/>
      <c r="J280" s="227"/>
      <c r="K280" s="371"/>
      <c r="L280" s="227"/>
      <c r="M280" s="227"/>
      <c r="N280" s="371"/>
      <c r="O280" s="227"/>
      <c r="P280" s="227"/>
      <c r="Q280" s="260"/>
      <c r="R280" s="318"/>
      <c r="S280" s="287"/>
      <c r="T280" s="313"/>
      <c r="U280" s="227"/>
      <c r="V280" s="227"/>
      <c r="W280" s="260"/>
      <c r="X280" s="318"/>
      <c r="Y280" s="227"/>
      <c r="Z280" s="371"/>
      <c r="AA280" s="320"/>
      <c r="AB280" s="267"/>
    </row>
    <row r="281" spans="1:29" s="272" customFormat="1" ht="13.5" thickBot="1" x14ac:dyDescent="0.25">
      <c r="A281" s="249" t="s">
        <v>179</v>
      </c>
      <c r="B281" s="258">
        <v>5060</v>
      </c>
      <c r="C281" s="273">
        <v>5</v>
      </c>
      <c r="D281" s="259">
        <v>6</v>
      </c>
      <c r="E281" s="237">
        <v>11</v>
      </c>
      <c r="F281" s="259">
        <v>0</v>
      </c>
      <c r="G281" s="259">
        <v>0</v>
      </c>
      <c r="H281" s="237">
        <v>0</v>
      </c>
      <c r="I281" s="273">
        <v>0</v>
      </c>
      <c r="J281" s="259">
        <v>1</v>
      </c>
      <c r="K281" s="237">
        <v>1</v>
      </c>
      <c r="L281" s="249">
        <v>0</v>
      </c>
      <c r="M281" s="233">
        <v>1</v>
      </c>
      <c r="N281" s="237">
        <v>1</v>
      </c>
      <c r="O281" s="259">
        <v>0</v>
      </c>
      <c r="P281" s="259">
        <v>3</v>
      </c>
      <c r="Q281" s="237">
        <v>3</v>
      </c>
      <c r="R281" s="249">
        <v>0</v>
      </c>
      <c r="S281" s="233">
        <v>0</v>
      </c>
      <c r="T281" s="237">
        <v>0</v>
      </c>
      <c r="U281" s="259">
        <v>0</v>
      </c>
      <c r="V281" s="259">
        <v>0</v>
      </c>
      <c r="W281" s="237">
        <v>0</v>
      </c>
      <c r="X281" s="273">
        <v>0</v>
      </c>
      <c r="Y281" s="259">
        <v>0</v>
      </c>
      <c r="Z281" s="237">
        <v>0</v>
      </c>
      <c r="AA281" s="295">
        <f t="shared" ref="AA281:AB281" si="116">SUM(C281,F281,I281,L281,O281,R281,U281,X281)</f>
        <v>5</v>
      </c>
      <c r="AB281" s="250">
        <f t="shared" si="116"/>
        <v>11</v>
      </c>
      <c r="AC281" s="237">
        <f>SUM(AA281:AB281)</f>
        <v>16</v>
      </c>
    </row>
    <row r="282" spans="1:29" x14ac:dyDescent="0.2">
      <c r="A282" s="227"/>
      <c r="B282" s="317"/>
      <c r="C282" s="318"/>
      <c r="D282" s="227"/>
      <c r="E282" s="372"/>
      <c r="F282" s="227"/>
      <c r="G282" s="227"/>
      <c r="H282" s="373"/>
      <c r="I282" s="318"/>
      <c r="J282" s="227"/>
      <c r="K282" s="372"/>
      <c r="L282" s="227"/>
      <c r="M282" s="227"/>
      <c r="N282" s="372"/>
      <c r="O282" s="227"/>
      <c r="P282" s="227"/>
      <c r="Q282" s="373"/>
      <c r="R282" s="318"/>
      <c r="S282" s="287"/>
      <c r="T282" s="313"/>
      <c r="U282" s="227"/>
      <c r="V282" s="227"/>
      <c r="W282" s="373"/>
      <c r="X282" s="318"/>
      <c r="Y282" s="227"/>
      <c r="Z282" s="372"/>
      <c r="AA282" s="320"/>
      <c r="AB282" s="267"/>
    </row>
    <row r="283" spans="1:29" x14ac:dyDescent="0.2">
      <c r="A283" s="227" t="s">
        <v>271</v>
      </c>
      <c r="B283" s="252">
        <v>5015</v>
      </c>
      <c r="C283" s="318">
        <v>2</v>
      </c>
      <c r="D283" s="227">
        <v>3</v>
      </c>
      <c r="E283" s="245">
        <v>5</v>
      </c>
      <c r="F283" s="319">
        <v>0</v>
      </c>
      <c r="G283" s="319">
        <v>0</v>
      </c>
      <c r="H283" s="245">
        <v>0</v>
      </c>
      <c r="I283" s="318">
        <v>0</v>
      </c>
      <c r="J283" s="319">
        <v>0</v>
      </c>
      <c r="K283" s="245">
        <v>0</v>
      </c>
      <c r="L283" s="319">
        <v>0</v>
      </c>
      <c r="M283" s="319">
        <v>0</v>
      </c>
      <c r="N283" s="245">
        <v>0</v>
      </c>
      <c r="O283" s="319">
        <v>0</v>
      </c>
      <c r="P283" s="319">
        <v>0</v>
      </c>
      <c r="Q283" s="245">
        <v>0</v>
      </c>
      <c r="R283" s="318">
        <v>0</v>
      </c>
      <c r="S283" s="319">
        <v>0</v>
      </c>
      <c r="T283" s="245">
        <v>0</v>
      </c>
      <c r="U283" s="319">
        <v>0</v>
      </c>
      <c r="V283" s="319">
        <v>0</v>
      </c>
      <c r="W283" s="245">
        <v>0</v>
      </c>
      <c r="X283" s="318">
        <v>0</v>
      </c>
      <c r="Y283" s="319">
        <v>0</v>
      </c>
      <c r="Z283" s="245">
        <v>0</v>
      </c>
      <c r="AA283" s="320">
        <f t="shared" ref="AA283:AB285" si="117">SUM(C283,F283,I283,L283,O283,R283,U283,X283)</f>
        <v>2</v>
      </c>
      <c r="AB283" s="267">
        <f t="shared" si="117"/>
        <v>3</v>
      </c>
      <c r="AC283" s="245">
        <f>SUM(AA283:AB283)</f>
        <v>5</v>
      </c>
    </row>
    <row r="284" spans="1:29" x14ac:dyDescent="0.2">
      <c r="A284" s="246" t="s">
        <v>180</v>
      </c>
      <c r="B284" s="252">
        <v>5010</v>
      </c>
      <c r="C284" s="243">
        <v>9</v>
      </c>
      <c r="D284" s="244">
        <v>43</v>
      </c>
      <c r="E284" s="245">
        <v>52</v>
      </c>
      <c r="F284" s="253">
        <v>1</v>
      </c>
      <c r="G284" s="253">
        <v>1</v>
      </c>
      <c r="H284" s="245">
        <v>2</v>
      </c>
      <c r="I284" s="243">
        <v>0</v>
      </c>
      <c r="J284" s="244">
        <v>0</v>
      </c>
      <c r="K284" s="245">
        <v>0</v>
      </c>
      <c r="L284" s="241">
        <v>0</v>
      </c>
      <c r="M284" s="251">
        <v>4</v>
      </c>
      <c r="N284" s="245">
        <v>4</v>
      </c>
      <c r="O284" s="244">
        <v>1</v>
      </c>
      <c r="P284" s="244">
        <v>2</v>
      </c>
      <c r="Q284" s="245">
        <v>3</v>
      </c>
      <c r="R284" s="241">
        <v>0</v>
      </c>
      <c r="S284" s="246">
        <v>0</v>
      </c>
      <c r="T284" s="245">
        <v>0</v>
      </c>
      <c r="U284" s="253">
        <v>0</v>
      </c>
      <c r="V284" s="253">
        <v>2</v>
      </c>
      <c r="W284" s="245">
        <v>2</v>
      </c>
      <c r="X284" s="243">
        <v>1</v>
      </c>
      <c r="Y284" s="244">
        <v>4</v>
      </c>
      <c r="Z284" s="245">
        <v>5</v>
      </c>
      <c r="AA284" s="320">
        <f t="shared" si="117"/>
        <v>12</v>
      </c>
      <c r="AB284" s="267">
        <f t="shared" si="117"/>
        <v>56</v>
      </c>
      <c r="AC284" s="245">
        <f>SUM(AA284:AB284)</f>
        <v>68</v>
      </c>
    </row>
    <row r="285" spans="1:29" x14ac:dyDescent="0.2">
      <c r="A285" s="246" t="s">
        <v>181</v>
      </c>
      <c r="B285" s="252">
        <v>5005</v>
      </c>
      <c r="C285" s="243">
        <v>31</v>
      </c>
      <c r="D285" s="244">
        <v>223</v>
      </c>
      <c r="E285" s="245">
        <v>254</v>
      </c>
      <c r="F285" s="253">
        <v>9</v>
      </c>
      <c r="G285" s="253">
        <v>37</v>
      </c>
      <c r="H285" s="245">
        <v>46</v>
      </c>
      <c r="I285" s="243">
        <v>1</v>
      </c>
      <c r="J285" s="244">
        <v>2</v>
      </c>
      <c r="K285" s="245">
        <v>3</v>
      </c>
      <c r="L285" s="241">
        <v>6</v>
      </c>
      <c r="M285" s="251">
        <v>27</v>
      </c>
      <c r="N285" s="245">
        <v>33</v>
      </c>
      <c r="O285" s="244">
        <v>4</v>
      </c>
      <c r="P285" s="244">
        <v>9</v>
      </c>
      <c r="Q285" s="245">
        <v>13</v>
      </c>
      <c r="R285" s="241">
        <v>0</v>
      </c>
      <c r="S285" s="246">
        <v>1</v>
      </c>
      <c r="T285" s="245">
        <v>1</v>
      </c>
      <c r="U285" s="253">
        <v>2</v>
      </c>
      <c r="V285" s="253">
        <v>8</v>
      </c>
      <c r="W285" s="245">
        <v>10</v>
      </c>
      <c r="X285" s="243">
        <v>7</v>
      </c>
      <c r="Y285" s="244">
        <v>19</v>
      </c>
      <c r="Z285" s="245">
        <v>26</v>
      </c>
      <c r="AA285" s="320">
        <f t="shared" si="117"/>
        <v>60</v>
      </c>
      <c r="AB285" s="267">
        <f t="shared" si="117"/>
        <v>326</v>
      </c>
      <c r="AC285" s="245">
        <f>SUM(AA285:AB285)</f>
        <v>386</v>
      </c>
    </row>
    <row r="286" spans="1:29" ht="13.5" thickBot="1" x14ac:dyDescent="0.25">
      <c r="A286" s="246"/>
      <c r="C286" s="243"/>
      <c r="D286" s="244"/>
      <c r="F286" s="253"/>
      <c r="G286" s="253"/>
      <c r="I286" s="243"/>
      <c r="J286" s="244"/>
      <c r="N286" s="271"/>
      <c r="O286" s="244"/>
      <c r="P286" s="244"/>
      <c r="Q286" s="256"/>
      <c r="R286" s="261"/>
      <c r="S286" s="262"/>
      <c r="T286" s="245"/>
      <c r="U286" s="253"/>
      <c r="V286" s="253"/>
      <c r="X286" s="243"/>
      <c r="Y286" s="244"/>
      <c r="AA286" s="320"/>
      <c r="AB286" s="267"/>
      <c r="AC286" s="277"/>
    </row>
    <row r="287" spans="1:29" ht="13.5" thickBot="1" x14ac:dyDescent="0.25">
      <c r="A287" s="233" t="s">
        <v>236</v>
      </c>
      <c r="B287" s="278" t="s">
        <v>237</v>
      </c>
      <c r="C287" s="273"/>
      <c r="D287" s="259"/>
      <c r="E287" s="237"/>
      <c r="F287" s="259"/>
      <c r="G287" s="259"/>
      <c r="H287" s="237"/>
      <c r="I287" s="273"/>
      <c r="J287" s="259"/>
      <c r="K287" s="237"/>
      <c r="L287" s="249"/>
      <c r="M287" s="233"/>
      <c r="N287" s="237"/>
      <c r="O287" s="259"/>
      <c r="P287" s="259"/>
      <c r="Q287" s="237"/>
      <c r="R287" s="249"/>
      <c r="S287" s="233"/>
      <c r="T287" s="237"/>
      <c r="U287" s="259"/>
      <c r="V287" s="259"/>
      <c r="W287" s="237"/>
      <c r="X287" s="273"/>
      <c r="Y287" s="259"/>
      <c r="Z287" s="237"/>
      <c r="AA287" s="295">
        <f t="shared" ref="AA287:AB287" si="118">SUM(C287,F287,I287,L287,O287,R287,U287,X287)</f>
        <v>0</v>
      </c>
      <c r="AB287" s="250">
        <f t="shared" si="118"/>
        <v>0</v>
      </c>
      <c r="AC287" s="237">
        <f>SUM(AA287:AB287)</f>
        <v>0</v>
      </c>
    </row>
    <row r="288" spans="1:29" ht="13.5" thickBot="1" x14ac:dyDescent="0.25">
      <c r="A288" s="246"/>
      <c r="C288" s="243"/>
      <c r="D288" s="244"/>
      <c r="F288" s="253"/>
      <c r="G288" s="253"/>
      <c r="I288" s="243"/>
      <c r="J288" s="244"/>
      <c r="N288" s="271"/>
      <c r="O288" s="244"/>
      <c r="P288" s="244"/>
      <c r="Q288" s="256"/>
      <c r="R288" s="301"/>
      <c r="S288" s="288"/>
      <c r="T288" s="245"/>
      <c r="U288" s="253"/>
      <c r="V288" s="253"/>
      <c r="X288" s="243"/>
      <c r="Y288" s="244"/>
      <c r="AA288" s="320"/>
      <c r="AB288" s="267"/>
      <c r="AC288" s="277"/>
    </row>
    <row r="289" spans="1:29" ht="13.5" thickBot="1" x14ac:dyDescent="0.25">
      <c r="A289" s="311" t="s">
        <v>153</v>
      </c>
      <c r="B289" s="312"/>
      <c r="C289" s="311">
        <f>C279+C262+C266+C269+C273+C275+C277+C281+C283+C284+C285+C287</f>
        <v>257</v>
      </c>
      <c r="D289" s="321">
        <f t="shared" ref="D289:AC289" si="119">D279+D262+D266+D269+D273+D275+D277+D281+D283+D284+D285+D287</f>
        <v>1502</v>
      </c>
      <c r="E289" s="322">
        <f t="shared" si="119"/>
        <v>1759</v>
      </c>
      <c r="F289" s="311">
        <f t="shared" si="119"/>
        <v>32</v>
      </c>
      <c r="G289" s="321">
        <f t="shared" si="119"/>
        <v>102</v>
      </c>
      <c r="H289" s="322">
        <f t="shared" si="119"/>
        <v>134</v>
      </c>
      <c r="I289" s="311">
        <f t="shared" si="119"/>
        <v>2</v>
      </c>
      <c r="J289" s="321">
        <f t="shared" si="119"/>
        <v>20</v>
      </c>
      <c r="K289" s="322">
        <f t="shared" si="119"/>
        <v>22</v>
      </c>
      <c r="L289" s="311">
        <f t="shared" si="119"/>
        <v>32</v>
      </c>
      <c r="M289" s="321">
        <f t="shared" si="119"/>
        <v>133</v>
      </c>
      <c r="N289" s="322">
        <f t="shared" si="119"/>
        <v>165</v>
      </c>
      <c r="O289" s="311">
        <f t="shared" si="119"/>
        <v>12</v>
      </c>
      <c r="P289" s="321">
        <f t="shared" si="119"/>
        <v>50</v>
      </c>
      <c r="Q289" s="322">
        <f t="shared" si="119"/>
        <v>62</v>
      </c>
      <c r="R289" s="311">
        <f t="shared" si="119"/>
        <v>0</v>
      </c>
      <c r="S289" s="321">
        <f t="shared" si="119"/>
        <v>3</v>
      </c>
      <c r="T289" s="322">
        <f t="shared" si="119"/>
        <v>3</v>
      </c>
      <c r="U289" s="311">
        <f t="shared" si="119"/>
        <v>46</v>
      </c>
      <c r="V289" s="321">
        <f t="shared" si="119"/>
        <v>123</v>
      </c>
      <c r="W289" s="322">
        <f t="shared" si="119"/>
        <v>169</v>
      </c>
      <c r="X289" s="311">
        <f t="shared" si="119"/>
        <v>20</v>
      </c>
      <c r="Y289" s="321">
        <f t="shared" si="119"/>
        <v>102</v>
      </c>
      <c r="Z289" s="322">
        <f t="shared" si="119"/>
        <v>122</v>
      </c>
      <c r="AA289" s="311">
        <f t="shared" si="119"/>
        <v>401</v>
      </c>
      <c r="AB289" s="321">
        <f t="shared" si="119"/>
        <v>2035</v>
      </c>
      <c r="AC289" s="323">
        <f t="shared" si="119"/>
        <v>2436</v>
      </c>
    </row>
    <row r="290" spans="1:29" ht="13.5" thickBot="1" x14ac:dyDescent="0.25">
      <c r="A290" s="227"/>
      <c r="B290" s="227"/>
      <c r="C290" s="227"/>
      <c r="D290" s="227"/>
      <c r="E290" s="272"/>
      <c r="F290" s="227"/>
      <c r="G290" s="227"/>
      <c r="H290" s="272"/>
      <c r="I290" s="227"/>
      <c r="J290" s="227"/>
      <c r="K290" s="272"/>
      <c r="L290" s="227"/>
      <c r="M290" s="227"/>
      <c r="N290" s="272"/>
      <c r="O290" s="227"/>
      <c r="P290" s="227"/>
      <c r="Q290" s="272"/>
      <c r="R290" s="227"/>
      <c r="S290" s="227"/>
      <c r="T290" s="227"/>
      <c r="U290" s="227"/>
      <c r="V290" s="227"/>
      <c r="W290" s="272"/>
      <c r="X290" s="227"/>
      <c r="Y290" s="227"/>
      <c r="Z290" s="272"/>
      <c r="AA290" s="227"/>
      <c r="AB290" s="227"/>
      <c r="AC290" s="227"/>
    </row>
    <row r="291" spans="1:29" ht="13.5" thickBot="1" x14ac:dyDescent="0.25">
      <c r="A291" s="524" t="s">
        <v>182</v>
      </c>
      <c r="B291" s="525"/>
      <c r="C291" s="525"/>
      <c r="D291" s="525"/>
      <c r="E291" s="525"/>
      <c r="F291" s="525"/>
      <c r="G291" s="525"/>
      <c r="H291" s="525"/>
      <c r="I291" s="525"/>
      <c r="J291" s="525"/>
      <c r="K291" s="525"/>
      <c r="L291" s="525"/>
      <c r="M291" s="525"/>
      <c r="N291" s="525"/>
      <c r="O291" s="525"/>
      <c r="P291" s="525"/>
      <c r="Q291" s="525"/>
      <c r="R291" s="525"/>
      <c r="S291" s="525"/>
      <c r="T291" s="525"/>
      <c r="U291" s="525"/>
      <c r="V291" s="525"/>
      <c r="W291" s="525"/>
      <c r="X291" s="525"/>
      <c r="Y291" s="525"/>
      <c r="Z291" s="525"/>
      <c r="AA291" s="525"/>
      <c r="AB291" s="525"/>
      <c r="AC291" s="526"/>
    </row>
    <row r="292" spans="1:29" ht="13.5" thickBot="1" x14ac:dyDescent="0.25">
      <c r="E292" s="245" t="str">
        <f>IF(C292+D292=0," ",C292+D292)</f>
        <v xml:space="preserve"> </v>
      </c>
      <c r="H292" s="274" t="str">
        <f>IF(F292+G292=0," ",F292+G292)</f>
        <v xml:space="preserve"> </v>
      </c>
      <c r="K292" s="245" t="str">
        <f>IF(I292+J292=0," ",I292+J292)</f>
        <v xml:space="preserve"> </v>
      </c>
      <c r="Q292" s="256" t="str">
        <f>IF(O292+P292=0," ",O292+P292)</f>
        <v xml:space="preserve"> </v>
      </c>
      <c r="R292" s="364"/>
      <c r="S292" s="265"/>
      <c r="T292" s="365"/>
      <c r="W292" s="274" t="str">
        <f>IF(U292+V292=0," ",U292+V292)</f>
        <v xml:space="preserve"> </v>
      </c>
      <c r="Z292" s="245" t="str">
        <f>IF(X292+Y292=0," ",X292+Y292)</f>
        <v xml:space="preserve"> </v>
      </c>
    </row>
    <row r="293" spans="1:29" ht="13.5" thickBot="1" x14ac:dyDescent="0.25">
      <c r="A293" s="233" t="s">
        <v>183</v>
      </c>
      <c r="B293" s="258">
        <v>6070</v>
      </c>
      <c r="C293" s="233">
        <v>10</v>
      </c>
      <c r="D293" s="233">
        <v>3</v>
      </c>
      <c r="E293" s="237">
        <v>13</v>
      </c>
      <c r="F293" s="233">
        <v>0</v>
      </c>
      <c r="G293" s="233">
        <v>0</v>
      </c>
      <c r="H293" s="237">
        <v>0</v>
      </c>
      <c r="I293" s="233">
        <v>0</v>
      </c>
      <c r="J293" s="233">
        <v>0</v>
      </c>
      <c r="K293" s="237">
        <v>0</v>
      </c>
      <c r="L293" s="233">
        <v>0</v>
      </c>
      <c r="M293" s="233">
        <v>0</v>
      </c>
      <c r="N293" s="237">
        <v>0</v>
      </c>
      <c r="O293" s="233">
        <v>0</v>
      </c>
      <c r="P293" s="233">
        <v>0</v>
      </c>
      <c r="Q293" s="237">
        <v>0</v>
      </c>
      <c r="R293" s="249">
        <v>0</v>
      </c>
      <c r="S293" s="233">
        <v>0</v>
      </c>
      <c r="T293" s="237">
        <v>0</v>
      </c>
      <c r="U293" s="233">
        <v>0</v>
      </c>
      <c r="V293" s="233">
        <v>0</v>
      </c>
      <c r="W293" s="237">
        <v>0</v>
      </c>
      <c r="X293" s="233">
        <v>0</v>
      </c>
      <c r="Y293" s="233">
        <v>1</v>
      </c>
      <c r="Z293" s="237">
        <v>1</v>
      </c>
      <c r="AA293" s="295">
        <f t="shared" ref="AA293:AB294" si="120">SUM(C293,F293,I293,L293,O293,R293,U293,X293)</f>
        <v>10</v>
      </c>
      <c r="AB293" s="250">
        <f t="shared" si="120"/>
        <v>4</v>
      </c>
      <c r="AC293" s="237">
        <f>SUM(AA293:AB293)</f>
        <v>14</v>
      </c>
    </row>
    <row r="294" spans="1:29" s="272" customFormat="1" ht="13.5" thickBot="1" x14ac:dyDescent="0.25">
      <c r="A294" s="314" t="s">
        <v>184</v>
      </c>
      <c r="B294" s="315">
        <v>6080</v>
      </c>
      <c r="C294" s="316">
        <v>7</v>
      </c>
      <c r="D294" s="316">
        <v>0</v>
      </c>
      <c r="E294" s="237">
        <v>7</v>
      </c>
      <c r="F294" s="316">
        <v>0</v>
      </c>
      <c r="G294" s="316">
        <v>0</v>
      </c>
      <c r="H294" s="237">
        <v>0</v>
      </c>
      <c r="I294" s="316">
        <v>0</v>
      </c>
      <c r="J294" s="316">
        <v>0</v>
      </c>
      <c r="K294" s="237">
        <v>0</v>
      </c>
      <c r="L294" s="316">
        <v>1</v>
      </c>
      <c r="M294" s="316">
        <v>0</v>
      </c>
      <c r="N294" s="237">
        <v>1</v>
      </c>
      <c r="O294" s="316">
        <v>0</v>
      </c>
      <c r="P294" s="316">
        <v>0</v>
      </c>
      <c r="Q294" s="237">
        <v>0</v>
      </c>
      <c r="R294" s="314">
        <v>0</v>
      </c>
      <c r="S294" s="316">
        <v>0</v>
      </c>
      <c r="T294" s="237">
        <v>0</v>
      </c>
      <c r="U294" s="316">
        <v>0</v>
      </c>
      <c r="V294" s="316">
        <v>0</v>
      </c>
      <c r="W294" s="237">
        <v>0</v>
      </c>
      <c r="X294" s="316">
        <v>0</v>
      </c>
      <c r="Y294" s="316">
        <v>0</v>
      </c>
      <c r="Z294" s="237">
        <v>0</v>
      </c>
      <c r="AA294" s="295">
        <f t="shared" si="120"/>
        <v>8</v>
      </c>
      <c r="AB294" s="250">
        <f t="shared" si="120"/>
        <v>0</v>
      </c>
      <c r="AC294" s="257">
        <f>SUM(AA294:AB294)</f>
        <v>8</v>
      </c>
    </row>
    <row r="295" spans="1:29" ht="13.5" thickBot="1" x14ac:dyDescent="0.25">
      <c r="Q295" s="256"/>
      <c r="R295" s="241"/>
      <c r="T295" s="275"/>
    </row>
    <row r="296" spans="1:29" ht="13.5" thickBot="1" x14ac:dyDescent="0.25">
      <c r="A296" s="249" t="s">
        <v>185</v>
      </c>
      <c r="B296" s="234">
        <v>6020</v>
      </c>
      <c r="C296" s="273">
        <v>744</v>
      </c>
      <c r="D296" s="259">
        <v>368</v>
      </c>
      <c r="E296" s="237">
        <v>1112</v>
      </c>
      <c r="F296" s="259">
        <v>83</v>
      </c>
      <c r="G296" s="259">
        <v>47</v>
      </c>
      <c r="H296" s="237">
        <v>130</v>
      </c>
      <c r="I296" s="273">
        <v>12</v>
      </c>
      <c r="J296" s="259">
        <v>3</v>
      </c>
      <c r="K296" s="237">
        <v>15</v>
      </c>
      <c r="L296" s="249">
        <v>67</v>
      </c>
      <c r="M296" s="233">
        <v>41</v>
      </c>
      <c r="N296" s="237">
        <v>108</v>
      </c>
      <c r="O296" s="273">
        <v>27</v>
      </c>
      <c r="P296" s="259">
        <v>10</v>
      </c>
      <c r="Q296" s="237">
        <v>37</v>
      </c>
      <c r="R296" s="249">
        <v>3</v>
      </c>
      <c r="S296" s="233">
        <v>3</v>
      </c>
      <c r="T296" s="237">
        <v>6</v>
      </c>
      <c r="U296" s="259">
        <v>20</v>
      </c>
      <c r="V296" s="259">
        <v>3</v>
      </c>
      <c r="W296" s="237">
        <v>23</v>
      </c>
      <c r="X296" s="273">
        <v>45</v>
      </c>
      <c r="Y296" s="259">
        <v>29</v>
      </c>
      <c r="Z296" s="237">
        <v>74</v>
      </c>
      <c r="AA296" s="295">
        <f t="shared" ref="AA296:AB296" si="121">SUM(C296,F296,I296,L296,O296,R296,U296,X296)</f>
        <v>1001</v>
      </c>
      <c r="AB296" s="250">
        <f t="shared" si="121"/>
        <v>504</v>
      </c>
      <c r="AC296" s="237">
        <f>SUM(AA296:AB296)</f>
        <v>1505</v>
      </c>
    </row>
    <row r="297" spans="1:29" x14ac:dyDescent="0.2">
      <c r="A297" s="256"/>
      <c r="B297" s="242"/>
      <c r="C297" s="290"/>
      <c r="D297" s="291"/>
      <c r="F297" s="291"/>
      <c r="G297" s="291"/>
      <c r="H297" s="256"/>
      <c r="I297" s="290"/>
      <c r="J297" s="291"/>
      <c r="L297" s="263"/>
      <c r="M297" s="256"/>
      <c r="N297" s="256"/>
      <c r="O297" s="290"/>
      <c r="P297" s="291"/>
      <c r="Q297" s="256"/>
      <c r="R297" s="263"/>
      <c r="S297" s="256"/>
      <c r="T297" s="245"/>
      <c r="U297" s="291"/>
      <c r="V297" s="291"/>
      <c r="W297" s="256"/>
      <c r="X297" s="290"/>
      <c r="Y297" s="291"/>
      <c r="AA297" s="276"/>
      <c r="AB297" s="276"/>
      <c r="AC297" s="245"/>
    </row>
    <row r="298" spans="1:29" x14ac:dyDescent="0.2">
      <c r="A298" s="246" t="s">
        <v>186</v>
      </c>
      <c r="B298" s="242">
        <v>6041</v>
      </c>
      <c r="C298" s="290">
        <v>24</v>
      </c>
      <c r="D298" s="291">
        <v>34</v>
      </c>
      <c r="E298" s="245">
        <v>58</v>
      </c>
      <c r="F298" s="291">
        <v>3</v>
      </c>
      <c r="G298" s="291">
        <v>3</v>
      </c>
      <c r="H298" s="256">
        <v>6</v>
      </c>
      <c r="I298" s="290">
        <v>0</v>
      </c>
      <c r="J298" s="291">
        <v>0</v>
      </c>
      <c r="K298" s="245">
        <v>0</v>
      </c>
      <c r="L298" s="263">
        <v>0</v>
      </c>
      <c r="M298" s="256">
        <v>1</v>
      </c>
      <c r="N298" s="256">
        <v>1</v>
      </c>
      <c r="O298" s="290">
        <v>3</v>
      </c>
      <c r="P298" s="291">
        <v>1</v>
      </c>
      <c r="Q298" s="256">
        <v>4</v>
      </c>
      <c r="R298" s="263">
        <v>0</v>
      </c>
      <c r="S298" s="256">
        <v>0</v>
      </c>
      <c r="T298" s="245">
        <v>0</v>
      </c>
      <c r="U298" s="291">
        <v>0</v>
      </c>
      <c r="V298" s="291">
        <v>5</v>
      </c>
      <c r="W298" s="256">
        <v>5</v>
      </c>
      <c r="X298" s="290">
        <v>1</v>
      </c>
      <c r="Y298" s="291">
        <v>3</v>
      </c>
      <c r="Z298" s="245">
        <v>4</v>
      </c>
      <c r="AA298" s="276">
        <f t="shared" ref="AA298:AA299" si="122">SUM(C298,F298,I298,L298,O298,R298,U298,X298)</f>
        <v>31</v>
      </c>
      <c r="AB298" s="276">
        <f t="shared" ref="AB298:AB299" si="123">SUM(D298,G298,J298,M298,P298,S298,V298,Y298)</f>
        <v>47</v>
      </c>
      <c r="AC298" s="245">
        <f t="shared" ref="AC298:AC299" si="124">SUM(AA298:AB298)</f>
        <v>78</v>
      </c>
    </row>
    <row r="299" spans="1:29" ht="13.5" thickBot="1" x14ac:dyDescent="0.25">
      <c r="A299" s="251" t="s">
        <v>371</v>
      </c>
      <c r="B299" s="252">
        <v>6042</v>
      </c>
      <c r="C299" s="241">
        <v>4</v>
      </c>
      <c r="D299" s="246">
        <v>4</v>
      </c>
      <c r="E299" s="245">
        <v>8</v>
      </c>
      <c r="F299" s="251">
        <v>2</v>
      </c>
      <c r="G299" s="251">
        <v>0</v>
      </c>
      <c r="H299" s="274">
        <v>2</v>
      </c>
      <c r="I299" s="241">
        <v>0</v>
      </c>
      <c r="J299" s="246">
        <v>0</v>
      </c>
      <c r="K299" s="245">
        <v>0</v>
      </c>
      <c r="L299" s="241">
        <v>0</v>
      </c>
      <c r="M299" s="251">
        <v>0</v>
      </c>
      <c r="N299" s="274">
        <v>0</v>
      </c>
      <c r="O299" s="241">
        <v>0</v>
      </c>
      <c r="P299" s="246">
        <v>1</v>
      </c>
      <c r="Q299" s="256">
        <v>1</v>
      </c>
      <c r="R299" s="241">
        <v>0</v>
      </c>
      <c r="S299" s="246">
        <v>0</v>
      </c>
      <c r="T299" s="275">
        <v>0</v>
      </c>
      <c r="U299" s="251">
        <v>0</v>
      </c>
      <c r="V299" s="251">
        <v>1</v>
      </c>
      <c r="W299" s="274">
        <v>1</v>
      </c>
      <c r="X299" s="241">
        <v>0</v>
      </c>
      <c r="Y299" s="246">
        <v>0</v>
      </c>
      <c r="Z299" s="245">
        <v>0</v>
      </c>
      <c r="AA299" s="251">
        <f t="shared" si="122"/>
        <v>6</v>
      </c>
      <c r="AB299" s="345">
        <f t="shared" si="123"/>
        <v>6</v>
      </c>
      <c r="AC299" s="346">
        <f t="shared" si="124"/>
        <v>12</v>
      </c>
    </row>
    <row r="300" spans="1:29" ht="13.5" thickBot="1" x14ac:dyDescent="0.25">
      <c r="A300" s="249" t="s">
        <v>187</v>
      </c>
      <c r="B300" s="234"/>
      <c r="C300" s="249">
        <f>SUM(C298:C299)</f>
        <v>28</v>
      </c>
      <c r="D300" s="233">
        <f>SUM(D298:D299)</f>
        <v>38</v>
      </c>
      <c r="E300" s="233">
        <f>SUM(E298:E299)</f>
        <v>66</v>
      </c>
      <c r="F300" s="249">
        <f t="shared" ref="F300:AC300" si="125">SUM(F298:F299)</f>
        <v>5</v>
      </c>
      <c r="G300" s="233">
        <f t="shared" si="125"/>
        <v>3</v>
      </c>
      <c r="H300" s="233">
        <f t="shared" si="125"/>
        <v>8</v>
      </c>
      <c r="I300" s="249">
        <f t="shared" si="125"/>
        <v>0</v>
      </c>
      <c r="J300" s="233">
        <f t="shared" si="125"/>
        <v>0</v>
      </c>
      <c r="K300" s="233">
        <f t="shared" si="125"/>
        <v>0</v>
      </c>
      <c r="L300" s="249">
        <f t="shared" si="125"/>
        <v>0</v>
      </c>
      <c r="M300" s="233">
        <f t="shared" si="125"/>
        <v>1</v>
      </c>
      <c r="N300" s="233">
        <f t="shared" si="125"/>
        <v>1</v>
      </c>
      <c r="O300" s="249">
        <f t="shared" si="125"/>
        <v>3</v>
      </c>
      <c r="P300" s="233">
        <f t="shared" si="125"/>
        <v>2</v>
      </c>
      <c r="Q300" s="233">
        <f t="shared" si="125"/>
        <v>5</v>
      </c>
      <c r="R300" s="249">
        <f t="shared" si="125"/>
        <v>0</v>
      </c>
      <c r="S300" s="233">
        <f t="shared" si="125"/>
        <v>0</v>
      </c>
      <c r="T300" s="237">
        <f t="shared" si="125"/>
        <v>0</v>
      </c>
      <c r="U300" s="233">
        <f t="shared" si="125"/>
        <v>0</v>
      </c>
      <c r="V300" s="233">
        <f t="shared" si="125"/>
        <v>6</v>
      </c>
      <c r="W300" s="233">
        <f t="shared" si="125"/>
        <v>6</v>
      </c>
      <c r="X300" s="249">
        <f t="shared" si="125"/>
        <v>1</v>
      </c>
      <c r="Y300" s="233">
        <f t="shared" si="125"/>
        <v>3</v>
      </c>
      <c r="Z300" s="233">
        <f t="shared" si="125"/>
        <v>4</v>
      </c>
      <c r="AA300" s="249">
        <f t="shared" si="125"/>
        <v>37</v>
      </c>
      <c r="AB300" s="233">
        <f t="shared" si="125"/>
        <v>53</v>
      </c>
      <c r="AC300" s="237">
        <f t="shared" si="125"/>
        <v>90</v>
      </c>
    </row>
    <row r="301" spans="1:29" x14ac:dyDescent="0.2">
      <c r="E301" s="245" t="str">
        <f>IF(C301+D301=0," ",C301+D301)</f>
        <v xml:space="preserve"> </v>
      </c>
      <c r="H301" s="274" t="str">
        <f>IF(F301+G301=0," ",F301+G301)</f>
        <v xml:space="preserve"> </v>
      </c>
      <c r="K301" s="245" t="str">
        <f>IF(I301+J301=0," ",I301+J301)</f>
        <v xml:space="preserve"> </v>
      </c>
      <c r="N301" s="274" t="str">
        <f>IF(L301+M301=0," ",L301+M301)</f>
        <v xml:space="preserve"> </v>
      </c>
      <c r="Q301" s="256" t="str">
        <f>IF(O301+P301=0," ",O301+P301)</f>
        <v xml:space="preserve"> </v>
      </c>
      <c r="R301" s="241"/>
      <c r="T301" s="275"/>
      <c r="W301" s="274" t="str">
        <f>IF(U301+V301=0," ",U301+V301)</f>
        <v xml:space="preserve"> </v>
      </c>
      <c r="Z301" s="245" t="str">
        <f>IF(X301+Y301=0," ",X301+Y301)</f>
        <v xml:space="preserve"> </v>
      </c>
      <c r="AC301" s="367"/>
    </row>
    <row r="302" spans="1:29" x14ac:dyDescent="0.2">
      <c r="A302" s="246" t="s">
        <v>188</v>
      </c>
      <c r="B302" s="252">
        <v>6060</v>
      </c>
      <c r="C302" s="243"/>
      <c r="D302" s="244"/>
      <c r="F302" s="253"/>
      <c r="G302" s="253"/>
      <c r="H302" s="245"/>
      <c r="I302" s="243"/>
      <c r="J302" s="244"/>
      <c r="N302" s="245"/>
      <c r="O302" s="243"/>
      <c r="P302" s="244"/>
      <c r="R302" s="241"/>
      <c r="T302" s="245"/>
      <c r="U302" s="253"/>
      <c r="V302" s="253"/>
      <c r="W302" s="245"/>
      <c r="X302" s="243"/>
      <c r="Y302" s="244"/>
      <c r="AA302" s="320">
        <f t="shared" ref="AA302:AB317" si="126">SUM(C302,F302,I302,L302,O302,R302,U302,X302)</f>
        <v>0</v>
      </c>
      <c r="AB302" s="267">
        <f t="shared" si="126"/>
        <v>0</v>
      </c>
      <c r="AC302" s="245">
        <f>SUM(AA302:AB302)</f>
        <v>0</v>
      </c>
    </row>
    <row r="303" spans="1:29" x14ac:dyDescent="0.2">
      <c r="A303" s="246" t="s">
        <v>272</v>
      </c>
      <c r="B303" s="252">
        <v>6062</v>
      </c>
      <c r="C303" s="243"/>
      <c r="D303" s="244"/>
      <c r="F303" s="253"/>
      <c r="G303" s="253"/>
      <c r="H303" s="245"/>
      <c r="I303" s="243"/>
      <c r="J303" s="244"/>
      <c r="N303" s="245"/>
      <c r="O303" s="243"/>
      <c r="P303" s="244"/>
      <c r="R303" s="241"/>
      <c r="T303" s="245"/>
      <c r="U303" s="253"/>
      <c r="V303" s="253"/>
      <c r="W303" s="245"/>
      <c r="X303" s="243"/>
      <c r="Y303" s="244"/>
      <c r="AA303" s="320">
        <f t="shared" si="126"/>
        <v>0</v>
      </c>
      <c r="AB303" s="267">
        <f t="shared" si="126"/>
        <v>0</v>
      </c>
      <c r="AC303" s="245">
        <f>SUM(AA303:AB303)</f>
        <v>0</v>
      </c>
    </row>
    <row r="304" spans="1:29" x14ac:dyDescent="0.2">
      <c r="A304" s="251" t="s">
        <v>189</v>
      </c>
      <c r="B304" s="252">
        <v>6063</v>
      </c>
      <c r="C304" s="243"/>
      <c r="D304" s="244"/>
      <c r="F304" s="253"/>
      <c r="G304" s="253"/>
      <c r="H304" s="245"/>
      <c r="I304" s="243"/>
      <c r="J304" s="244"/>
      <c r="N304" s="245"/>
      <c r="O304" s="243"/>
      <c r="P304" s="244"/>
      <c r="R304" s="241"/>
      <c r="T304" s="245"/>
      <c r="U304" s="253"/>
      <c r="V304" s="253"/>
      <c r="W304" s="245"/>
      <c r="X304" s="243"/>
      <c r="Y304" s="244"/>
      <c r="AA304" s="320">
        <f t="shared" si="126"/>
        <v>0</v>
      </c>
      <c r="AB304" s="267">
        <f t="shared" si="126"/>
        <v>0</v>
      </c>
      <c r="AC304" s="245">
        <f t="shared" ref="AC304:AC317" si="127">SUM(AA304:AB304)</f>
        <v>0</v>
      </c>
    </row>
    <row r="305" spans="1:29" x14ac:dyDescent="0.2">
      <c r="A305" s="251" t="s">
        <v>190</v>
      </c>
      <c r="B305" s="252">
        <v>6065</v>
      </c>
      <c r="C305" s="243"/>
      <c r="D305" s="244"/>
      <c r="F305" s="253"/>
      <c r="G305" s="253"/>
      <c r="H305" s="245"/>
      <c r="I305" s="243"/>
      <c r="J305" s="244"/>
      <c r="N305" s="245"/>
      <c r="O305" s="243"/>
      <c r="P305" s="244"/>
      <c r="R305" s="241"/>
      <c r="T305" s="245"/>
      <c r="U305" s="253"/>
      <c r="V305" s="253"/>
      <c r="W305" s="245"/>
      <c r="X305" s="243"/>
      <c r="Y305" s="244"/>
      <c r="AA305" s="320">
        <f t="shared" si="126"/>
        <v>0</v>
      </c>
      <c r="AB305" s="267">
        <f t="shared" si="126"/>
        <v>0</v>
      </c>
      <c r="AC305" s="245">
        <f t="shared" si="127"/>
        <v>0</v>
      </c>
    </row>
    <row r="306" spans="1:29" x14ac:dyDescent="0.2">
      <c r="A306" s="251" t="s">
        <v>191</v>
      </c>
      <c r="B306" s="252">
        <v>6066</v>
      </c>
      <c r="C306" s="243"/>
      <c r="D306" s="244"/>
      <c r="F306" s="253"/>
      <c r="G306" s="253"/>
      <c r="H306" s="245"/>
      <c r="I306" s="243"/>
      <c r="J306" s="244"/>
      <c r="N306" s="245"/>
      <c r="O306" s="243"/>
      <c r="P306" s="244"/>
      <c r="R306" s="241"/>
      <c r="T306" s="245"/>
      <c r="U306" s="253"/>
      <c r="V306" s="253"/>
      <c r="W306" s="245"/>
      <c r="X306" s="243"/>
      <c r="Y306" s="244"/>
      <c r="AA306" s="320">
        <f t="shared" si="126"/>
        <v>0</v>
      </c>
      <c r="AB306" s="267">
        <f t="shared" si="126"/>
        <v>0</v>
      </c>
      <c r="AC306" s="245">
        <f t="shared" si="127"/>
        <v>0</v>
      </c>
    </row>
    <row r="307" spans="1:29" x14ac:dyDescent="0.2">
      <c r="A307" s="251" t="s">
        <v>192</v>
      </c>
      <c r="B307" s="252">
        <v>6067</v>
      </c>
      <c r="C307" s="243"/>
      <c r="D307" s="244"/>
      <c r="F307" s="253"/>
      <c r="G307" s="253"/>
      <c r="H307" s="245"/>
      <c r="I307" s="243"/>
      <c r="J307" s="244"/>
      <c r="N307" s="245"/>
      <c r="O307" s="243"/>
      <c r="P307" s="244"/>
      <c r="R307" s="241"/>
      <c r="T307" s="245"/>
      <c r="U307" s="253"/>
      <c r="V307" s="253"/>
      <c r="W307" s="245"/>
      <c r="X307" s="243"/>
      <c r="Y307" s="244"/>
      <c r="AA307" s="320">
        <f t="shared" si="126"/>
        <v>0</v>
      </c>
      <c r="AB307" s="267">
        <f t="shared" si="126"/>
        <v>0</v>
      </c>
      <c r="AC307" s="245">
        <f t="shared" si="127"/>
        <v>0</v>
      </c>
    </row>
    <row r="308" spans="1:29" x14ac:dyDescent="0.2">
      <c r="A308" s="251" t="s">
        <v>193</v>
      </c>
      <c r="B308" s="252">
        <v>6068</v>
      </c>
      <c r="C308" s="243"/>
      <c r="D308" s="244"/>
      <c r="F308" s="253"/>
      <c r="G308" s="253"/>
      <c r="H308" s="245"/>
      <c r="I308" s="244"/>
      <c r="J308" s="244"/>
      <c r="L308" s="246"/>
      <c r="N308" s="245"/>
      <c r="O308" s="244"/>
      <c r="P308" s="244"/>
      <c r="R308" s="241"/>
      <c r="T308" s="245"/>
      <c r="U308" s="253"/>
      <c r="V308" s="253"/>
      <c r="W308" s="245"/>
      <c r="X308" s="244"/>
      <c r="Y308" s="244"/>
      <c r="AA308" s="320">
        <f t="shared" si="126"/>
        <v>0</v>
      </c>
      <c r="AB308" s="267">
        <f t="shared" si="126"/>
        <v>0</v>
      </c>
      <c r="AC308" s="245">
        <f t="shared" si="127"/>
        <v>0</v>
      </c>
    </row>
    <row r="309" spans="1:29" x14ac:dyDescent="0.2">
      <c r="A309" s="251" t="s">
        <v>229</v>
      </c>
      <c r="B309" s="252">
        <v>6160</v>
      </c>
      <c r="C309" s="243">
        <v>11</v>
      </c>
      <c r="D309" s="244">
        <v>6</v>
      </c>
      <c r="E309" s="245">
        <v>17</v>
      </c>
      <c r="F309" s="253">
        <v>2</v>
      </c>
      <c r="G309" s="253">
        <v>1</v>
      </c>
      <c r="H309" s="245">
        <v>3</v>
      </c>
      <c r="I309" s="244">
        <v>0</v>
      </c>
      <c r="J309" s="244">
        <v>0</v>
      </c>
      <c r="K309" s="245">
        <v>0</v>
      </c>
      <c r="L309" s="246">
        <v>0</v>
      </c>
      <c r="M309" s="251">
        <v>0</v>
      </c>
      <c r="N309" s="245">
        <v>0</v>
      </c>
      <c r="O309" s="244">
        <v>0</v>
      </c>
      <c r="P309" s="244">
        <v>0</v>
      </c>
      <c r="Q309" s="245">
        <v>0</v>
      </c>
      <c r="R309" s="241">
        <v>0</v>
      </c>
      <c r="S309" s="246">
        <v>0</v>
      </c>
      <c r="T309" s="245">
        <v>0</v>
      </c>
      <c r="U309" s="253">
        <v>3</v>
      </c>
      <c r="V309" s="253">
        <v>0</v>
      </c>
      <c r="W309" s="245">
        <v>3</v>
      </c>
      <c r="X309" s="244">
        <v>1</v>
      </c>
      <c r="Y309" s="244">
        <v>0</v>
      </c>
      <c r="Z309" s="245">
        <v>1</v>
      </c>
      <c r="AA309" s="267">
        <f t="shared" si="126"/>
        <v>17</v>
      </c>
      <c r="AB309" s="267">
        <f t="shared" si="126"/>
        <v>7</v>
      </c>
      <c r="AC309" s="245">
        <f t="shared" si="127"/>
        <v>24</v>
      </c>
    </row>
    <row r="310" spans="1:29" x14ac:dyDescent="0.2">
      <c r="A310" s="251" t="s">
        <v>230</v>
      </c>
      <c r="B310" s="252">
        <v>6161</v>
      </c>
      <c r="C310" s="243">
        <v>107</v>
      </c>
      <c r="D310" s="244">
        <v>28</v>
      </c>
      <c r="E310" s="245">
        <v>135</v>
      </c>
      <c r="F310" s="253">
        <v>6</v>
      </c>
      <c r="G310" s="253">
        <v>4</v>
      </c>
      <c r="H310" s="245">
        <v>10</v>
      </c>
      <c r="I310" s="244">
        <v>0</v>
      </c>
      <c r="J310" s="244">
        <v>0</v>
      </c>
      <c r="K310" s="245">
        <v>0</v>
      </c>
      <c r="L310" s="246">
        <v>3</v>
      </c>
      <c r="M310" s="251">
        <v>4</v>
      </c>
      <c r="N310" s="245">
        <v>7</v>
      </c>
      <c r="O310" s="244">
        <v>4</v>
      </c>
      <c r="P310" s="244">
        <v>1</v>
      </c>
      <c r="Q310" s="245">
        <v>5</v>
      </c>
      <c r="R310" s="241">
        <v>0</v>
      </c>
      <c r="S310" s="246">
        <v>0</v>
      </c>
      <c r="T310" s="245">
        <v>0</v>
      </c>
      <c r="U310" s="253">
        <v>6</v>
      </c>
      <c r="V310" s="253">
        <v>0</v>
      </c>
      <c r="W310" s="245">
        <v>6</v>
      </c>
      <c r="X310" s="244">
        <v>2</v>
      </c>
      <c r="Y310" s="244">
        <v>1</v>
      </c>
      <c r="Z310" s="245">
        <v>3</v>
      </c>
      <c r="AA310" s="267">
        <f t="shared" si="126"/>
        <v>128</v>
      </c>
      <c r="AB310" s="267">
        <f t="shared" si="126"/>
        <v>38</v>
      </c>
      <c r="AC310" s="245">
        <f t="shared" si="127"/>
        <v>166</v>
      </c>
    </row>
    <row r="311" spans="1:29" x14ac:dyDescent="0.2">
      <c r="A311" s="251" t="s">
        <v>263</v>
      </c>
      <c r="B311" s="252">
        <v>6162</v>
      </c>
      <c r="C311" s="243"/>
      <c r="D311" s="244"/>
      <c r="F311" s="253"/>
      <c r="G311" s="253"/>
      <c r="H311" s="245"/>
      <c r="I311" s="244"/>
      <c r="J311" s="244"/>
      <c r="L311" s="246"/>
      <c r="N311" s="245"/>
      <c r="O311" s="244"/>
      <c r="P311" s="244"/>
      <c r="R311" s="241"/>
      <c r="T311" s="245"/>
      <c r="U311" s="253"/>
      <c r="V311" s="253"/>
      <c r="W311" s="245"/>
      <c r="X311" s="244"/>
      <c r="Y311" s="244"/>
      <c r="AA311" s="267">
        <f t="shared" si="126"/>
        <v>0</v>
      </c>
      <c r="AB311" s="267">
        <f t="shared" si="126"/>
        <v>0</v>
      </c>
      <c r="AC311" s="245">
        <f t="shared" si="127"/>
        <v>0</v>
      </c>
    </row>
    <row r="312" spans="1:29" x14ac:dyDescent="0.2">
      <c r="A312" s="251" t="s">
        <v>231</v>
      </c>
      <c r="B312" s="252">
        <v>6163</v>
      </c>
      <c r="C312" s="243">
        <v>1</v>
      </c>
      <c r="D312" s="244">
        <v>0</v>
      </c>
      <c r="E312" s="245">
        <v>1</v>
      </c>
      <c r="F312" s="253">
        <v>0</v>
      </c>
      <c r="G312" s="253">
        <v>0</v>
      </c>
      <c r="H312" s="245">
        <v>0</v>
      </c>
      <c r="I312" s="244">
        <v>0</v>
      </c>
      <c r="J312" s="244">
        <v>0</v>
      </c>
      <c r="K312" s="245">
        <v>0</v>
      </c>
      <c r="L312" s="246">
        <v>0</v>
      </c>
      <c r="M312" s="251">
        <v>0</v>
      </c>
      <c r="N312" s="245">
        <v>0</v>
      </c>
      <c r="O312" s="244">
        <v>0</v>
      </c>
      <c r="P312" s="244">
        <v>0</v>
      </c>
      <c r="Q312" s="245">
        <v>0</v>
      </c>
      <c r="R312" s="241">
        <v>0</v>
      </c>
      <c r="S312" s="246">
        <v>0</v>
      </c>
      <c r="T312" s="245">
        <v>0</v>
      </c>
      <c r="U312" s="253">
        <v>0</v>
      </c>
      <c r="V312" s="253">
        <v>0</v>
      </c>
      <c r="W312" s="245">
        <v>0</v>
      </c>
      <c r="X312" s="244">
        <v>0</v>
      </c>
      <c r="Y312" s="244">
        <v>0</v>
      </c>
      <c r="Z312" s="245">
        <v>0</v>
      </c>
      <c r="AA312" s="267">
        <f t="shared" si="126"/>
        <v>1</v>
      </c>
      <c r="AB312" s="267">
        <f t="shared" si="126"/>
        <v>0</v>
      </c>
      <c r="AC312" s="245">
        <f t="shared" si="127"/>
        <v>1</v>
      </c>
    </row>
    <row r="313" spans="1:29" x14ac:dyDescent="0.2">
      <c r="A313" s="251" t="s">
        <v>232</v>
      </c>
      <c r="B313" s="252">
        <v>6165</v>
      </c>
      <c r="C313" s="243">
        <v>2</v>
      </c>
      <c r="D313" s="244">
        <v>0</v>
      </c>
      <c r="E313" s="245">
        <v>2</v>
      </c>
      <c r="F313" s="253">
        <v>0</v>
      </c>
      <c r="G313" s="253">
        <v>0</v>
      </c>
      <c r="H313" s="245">
        <v>0</v>
      </c>
      <c r="I313" s="244">
        <v>0</v>
      </c>
      <c r="J313" s="244">
        <v>0</v>
      </c>
      <c r="K313" s="245">
        <v>0</v>
      </c>
      <c r="L313" s="246">
        <v>0</v>
      </c>
      <c r="M313" s="251">
        <v>0</v>
      </c>
      <c r="N313" s="245">
        <v>0</v>
      </c>
      <c r="O313" s="244">
        <v>0</v>
      </c>
      <c r="P313" s="244">
        <v>0</v>
      </c>
      <c r="Q313" s="245">
        <v>0</v>
      </c>
      <c r="R313" s="241">
        <v>0</v>
      </c>
      <c r="S313" s="246">
        <v>0</v>
      </c>
      <c r="T313" s="245">
        <v>0</v>
      </c>
      <c r="U313" s="253">
        <v>0</v>
      </c>
      <c r="V313" s="253">
        <v>0</v>
      </c>
      <c r="W313" s="245">
        <v>0</v>
      </c>
      <c r="X313" s="244">
        <v>0</v>
      </c>
      <c r="Y313" s="244">
        <v>0</v>
      </c>
      <c r="Z313" s="245">
        <v>0</v>
      </c>
      <c r="AA313" s="267">
        <f t="shared" si="126"/>
        <v>2</v>
      </c>
      <c r="AB313" s="267">
        <f t="shared" si="126"/>
        <v>0</v>
      </c>
      <c r="AC313" s="245">
        <f t="shared" si="127"/>
        <v>2</v>
      </c>
    </row>
    <row r="314" spans="1:29" x14ac:dyDescent="0.2">
      <c r="A314" s="251" t="s">
        <v>233</v>
      </c>
      <c r="B314" s="252">
        <v>6166</v>
      </c>
      <c r="C314" s="243">
        <v>1</v>
      </c>
      <c r="D314" s="244">
        <v>1</v>
      </c>
      <c r="E314" s="245">
        <v>2</v>
      </c>
      <c r="F314" s="253">
        <v>0</v>
      </c>
      <c r="G314" s="253">
        <v>0</v>
      </c>
      <c r="H314" s="245">
        <v>0</v>
      </c>
      <c r="I314" s="244">
        <v>0</v>
      </c>
      <c r="J314" s="244">
        <v>0</v>
      </c>
      <c r="K314" s="245">
        <v>0</v>
      </c>
      <c r="L314" s="246">
        <v>0</v>
      </c>
      <c r="M314" s="251">
        <v>0</v>
      </c>
      <c r="N314" s="245">
        <v>0</v>
      </c>
      <c r="O314" s="244">
        <v>0</v>
      </c>
      <c r="P314" s="244">
        <v>0</v>
      </c>
      <c r="Q314" s="245">
        <v>0</v>
      </c>
      <c r="R314" s="241">
        <v>0</v>
      </c>
      <c r="S314" s="246">
        <v>0</v>
      </c>
      <c r="T314" s="245">
        <v>0</v>
      </c>
      <c r="U314" s="253">
        <v>0</v>
      </c>
      <c r="V314" s="253">
        <v>0</v>
      </c>
      <c r="W314" s="245">
        <v>0</v>
      </c>
      <c r="X314" s="244">
        <v>0</v>
      </c>
      <c r="Y314" s="244">
        <v>0</v>
      </c>
      <c r="Z314" s="245">
        <v>0</v>
      </c>
      <c r="AA314" s="267">
        <f t="shared" si="126"/>
        <v>1</v>
      </c>
      <c r="AB314" s="267">
        <f t="shared" si="126"/>
        <v>1</v>
      </c>
      <c r="AC314" s="245">
        <f t="shared" si="127"/>
        <v>2</v>
      </c>
    </row>
    <row r="315" spans="1:29" x14ac:dyDescent="0.2">
      <c r="A315" s="251" t="s">
        <v>234</v>
      </c>
      <c r="B315" s="252">
        <v>6167</v>
      </c>
      <c r="C315" s="243">
        <v>17</v>
      </c>
      <c r="D315" s="244">
        <v>10</v>
      </c>
      <c r="E315" s="245">
        <v>27</v>
      </c>
      <c r="F315" s="253">
        <v>1</v>
      </c>
      <c r="G315" s="253">
        <v>0</v>
      </c>
      <c r="H315" s="245">
        <v>1</v>
      </c>
      <c r="I315" s="244">
        <v>0</v>
      </c>
      <c r="J315" s="244">
        <v>0</v>
      </c>
      <c r="K315" s="245">
        <v>0</v>
      </c>
      <c r="L315" s="246">
        <v>5</v>
      </c>
      <c r="M315" s="251">
        <v>1</v>
      </c>
      <c r="N315" s="245">
        <v>6</v>
      </c>
      <c r="O315" s="244">
        <v>0</v>
      </c>
      <c r="P315" s="244">
        <v>0</v>
      </c>
      <c r="Q315" s="245">
        <v>0</v>
      </c>
      <c r="R315" s="241">
        <v>0</v>
      </c>
      <c r="S315" s="246">
        <v>0</v>
      </c>
      <c r="T315" s="245">
        <v>0</v>
      </c>
      <c r="U315" s="253">
        <v>0</v>
      </c>
      <c r="V315" s="253">
        <v>1</v>
      </c>
      <c r="W315" s="245">
        <v>1</v>
      </c>
      <c r="X315" s="244">
        <v>1</v>
      </c>
      <c r="Y315" s="244">
        <v>0</v>
      </c>
      <c r="Z315" s="245">
        <v>1</v>
      </c>
      <c r="AA315" s="267">
        <f t="shared" si="126"/>
        <v>24</v>
      </c>
      <c r="AB315" s="267">
        <f t="shared" si="126"/>
        <v>12</v>
      </c>
      <c r="AC315" s="245">
        <f t="shared" si="127"/>
        <v>36</v>
      </c>
    </row>
    <row r="316" spans="1:29" x14ac:dyDescent="0.2">
      <c r="A316" s="251" t="s">
        <v>235</v>
      </c>
      <c r="B316" s="252">
        <v>6168</v>
      </c>
      <c r="C316" s="243">
        <v>20</v>
      </c>
      <c r="D316" s="244">
        <v>9</v>
      </c>
      <c r="E316" s="245">
        <v>29</v>
      </c>
      <c r="F316" s="253">
        <v>0</v>
      </c>
      <c r="G316" s="253">
        <v>0</v>
      </c>
      <c r="H316" s="245">
        <v>0</v>
      </c>
      <c r="I316" s="244">
        <v>0</v>
      </c>
      <c r="J316" s="244">
        <v>0</v>
      </c>
      <c r="K316" s="245">
        <v>0</v>
      </c>
      <c r="L316" s="246">
        <v>2</v>
      </c>
      <c r="M316" s="251">
        <v>0</v>
      </c>
      <c r="N316" s="245">
        <v>2</v>
      </c>
      <c r="O316" s="244">
        <v>0</v>
      </c>
      <c r="P316" s="244">
        <v>0</v>
      </c>
      <c r="Q316" s="245">
        <v>0</v>
      </c>
      <c r="R316" s="241">
        <v>0</v>
      </c>
      <c r="S316" s="246">
        <v>0</v>
      </c>
      <c r="T316" s="245">
        <v>0</v>
      </c>
      <c r="U316" s="253">
        <v>0</v>
      </c>
      <c r="V316" s="253">
        <v>0</v>
      </c>
      <c r="W316" s="245">
        <v>0</v>
      </c>
      <c r="X316" s="244">
        <v>0</v>
      </c>
      <c r="Y316" s="244">
        <v>0</v>
      </c>
      <c r="Z316" s="245">
        <v>0</v>
      </c>
      <c r="AA316" s="267">
        <f t="shared" si="126"/>
        <v>22</v>
      </c>
      <c r="AB316" s="267">
        <f t="shared" si="126"/>
        <v>9</v>
      </c>
      <c r="AC316" s="245">
        <f t="shared" si="127"/>
        <v>31</v>
      </c>
    </row>
    <row r="317" spans="1:29" ht="13.5" thickBot="1" x14ac:dyDescent="0.25">
      <c r="A317" s="251" t="s">
        <v>357</v>
      </c>
      <c r="B317" s="252">
        <v>6169</v>
      </c>
      <c r="C317" s="243">
        <v>4</v>
      </c>
      <c r="D317" s="244">
        <v>2</v>
      </c>
      <c r="E317" s="245">
        <v>6</v>
      </c>
      <c r="F317" s="253">
        <v>0</v>
      </c>
      <c r="G317" s="253">
        <v>0</v>
      </c>
      <c r="H317" s="245">
        <v>0</v>
      </c>
      <c r="I317" s="244">
        <v>0</v>
      </c>
      <c r="J317" s="244">
        <v>0</v>
      </c>
      <c r="K317" s="245">
        <v>0</v>
      </c>
      <c r="L317" s="246">
        <v>2</v>
      </c>
      <c r="M317" s="251">
        <v>0</v>
      </c>
      <c r="N317" s="245">
        <v>2</v>
      </c>
      <c r="O317" s="244">
        <v>0</v>
      </c>
      <c r="P317" s="244">
        <v>0</v>
      </c>
      <c r="Q317" s="256">
        <v>0</v>
      </c>
      <c r="R317" s="241">
        <v>0</v>
      </c>
      <c r="S317" s="246">
        <v>0</v>
      </c>
      <c r="T317" s="245">
        <v>0</v>
      </c>
      <c r="U317" s="253">
        <v>1</v>
      </c>
      <c r="V317" s="253">
        <v>0</v>
      </c>
      <c r="W317" s="245">
        <v>1</v>
      </c>
      <c r="X317" s="244">
        <v>0</v>
      </c>
      <c r="Y317" s="244">
        <v>0</v>
      </c>
      <c r="Z317" s="245">
        <v>0</v>
      </c>
      <c r="AA317" s="267">
        <f t="shared" si="126"/>
        <v>7</v>
      </c>
      <c r="AB317" s="267">
        <f t="shared" si="126"/>
        <v>2</v>
      </c>
      <c r="AC317" s="245">
        <f t="shared" si="127"/>
        <v>9</v>
      </c>
    </row>
    <row r="318" spans="1:29" ht="13.5" thickBot="1" x14ac:dyDescent="0.25">
      <c r="A318" s="249" t="s">
        <v>194</v>
      </c>
      <c r="B318" s="234"/>
      <c r="C318" s="249">
        <f>SUBTOTAL(9,C302:C317)</f>
        <v>163</v>
      </c>
      <c r="D318" s="233">
        <f t="shared" ref="D318:N318" si="128">SUBTOTAL(9,D302:D317)</f>
        <v>56</v>
      </c>
      <c r="E318" s="237">
        <f t="shared" si="128"/>
        <v>219</v>
      </c>
      <c r="F318" s="233">
        <f t="shared" si="128"/>
        <v>9</v>
      </c>
      <c r="G318" s="233">
        <f t="shared" si="128"/>
        <v>5</v>
      </c>
      <c r="H318" s="237">
        <f t="shared" si="128"/>
        <v>14</v>
      </c>
      <c r="I318" s="233">
        <f t="shared" si="128"/>
        <v>0</v>
      </c>
      <c r="J318" s="233">
        <f t="shared" si="128"/>
        <v>0</v>
      </c>
      <c r="K318" s="237">
        <f t="shared" si="128"/>
        <v>0</v>
      </c>
      <c r="L318" s="233">
        <f t="shared" si="128"/>
        <v>12</v>
      </c>
      <c r="M318" s="233">
        <f t="shared" si="128"/>
        <v>5</v>
      </c>
      <c r="N318" s="237">
        <f t="shared" si="128"/>
        <v>17</v>
      </c>
      <c r="O318" s="233">
        <f t="shared" ref="O318:AC318" si="129">SUBTOTAL(9,O302:O317)</f>
        <v>4</v>
      </c>
      <c r="P318" s="233">
        <f t="shared" si="129"/>
        <v>1</v>
      </c>
      <c r="Q318" s="233">
        <f t="shared" si="129"/>
        <v>5</v>
      </c>
      <c r="R318" s="249">
        <f t="shared" si="129"/>
        <v>0</v>
      </c>
      <c r="S318" s="233">
        <f t="shared" si="129"/>
        <v>0</v>
      </c>
      <c r="T318" s="237">
        <f t="shared" si="129"/>
        <v>0</v>
      </c>
      <c r="U318" s="233">
        <f t="shared" si="129"/>
        <v>10</v>
      </c>
      <c r="V318" s="233">
        <f t="shared" si="129"/>
        <v>1</v>
      </c>
      <c r="W318" s="237">
        <f t="shared" si="129"/>
        <v>11</v>
      </c>
      <c r="X318" s="233">
        <f t="shared" si="129"/>
        <v>4</v>
      </c>
      <c r="Y318" s="233">
        <f t="shared" si="129"/>
        <v>1</v>
      </c>
      <c r="Z318" s="237">
        <f t="shared" si="129"/>
        <v>5</v>
      </c>
      <c r="AA318" s="233">
        <f t="shared" si="129"/>
        <v>202</v>
      </c>
      <c r="AB318" s="250">
        <f t="shared" si="129"/>
        <v>69</v>
      </c>
      <c r="AC318" s="257">
        <f t="shared" si="129"/>
        <v>271</v>
      </c>
    </row>
    <row r="319" spans="1:29" x14ac:dyDescent="0.2">
      <c r="E319" s="245" t="str">
        <f>IF(C319+D319=0," ",C319+D319)</f>
        <v xml:space="preserve"> </v>
      </c>
      <c r="H319" s="274" t="str">
        <f>IF(F319+G319=0," ",F319+G319)</f>
        <v xml:space="preserve"> </v>
      </c>
      <c r="K319" s="245" t="str">
        <f>IF(I319+J319=0," ",I319+J319)</f>
        <v xml:space="preserve"> </v>
      </c>
      <c r="N319" s="274" t="str">
        <f>IF(L319+M319=0," ",L319+M319)</f>
        <v xml:space="preserve"> </v>
      </c>
      <c r="Q319" s="256" t="str">
        <f>IF(O319+P319=0," ",O319+P319)</f>
        <v xml:space="preserve"> </v>
      </c>
      <c r="R319" s="241"/>
      <c r="T319" s="275"/>
      <c r="W319" s="274" t="str">
        <f>IF(U319+V319=0," ",U319+V319)</f>
        <v xml:space="preserve"> </v>
      </c>
      <c r="Z319" s="245" t="str">
        <f>IF(X319+Y319=0," ",X319+Y319)</f>
        <v xml:space="preserve"> </v>
      </c>
    </row>
    <row r="320" spans="1:29" x14ac:dyDescent="0.2">
      <c r="A320" s="246" t="s">
        <v>195</v>
      </c>
      <c r="B320" s="252">
        <v>6015</v>
      </c>
      <c r="C320" s="243"/>
      <c r="D320" s="244"/>
      <c r="F320" s="253"/>
      <c r="G320" s="253"/>
      <c r="H320" s="245"/>
      <c r="I320" s="243"/>
      <c r="J320" s="244"/>
      <c r="N320" s="245"/>
      <c r="O320" s="243"/>
      <c r="P320" s="244"/>
      <c r="R320" s="241"/>
      <c r="T320" s="245"/>
      <c r="U320" s="253"/>
      <c r="V320" s="253"/>
      <c r="W320" s="245"/>
      <c r="X320" s="243"/>
      <c r="Y320" s="244"/>
      <c r="AA320" s="320">
        <f t="shared" ref="AA320:AB321" si="130">SUM(C320,F320,I320,L320,O320,R320,U320,X320)</f>
        <v>0</v>
      </c>
      <c r="AB320" s="267">
        <f t="shared" si="130"/>
        <v>0</v>
      </c>
      <c r="AC320" s="245">
        <f t="shared" ref="AC320:AC321" si="131">SUM(AA320:AB320)</f>
        <v>0</v>
      </c>
    </row>
    <row r="321" spans="1:29" ht="13.5" thickBot="1" x14ac:dyDescent="0.25">
      <c r="A321" s="251" t="s">
        <v>196</v>
      </c>
      <c r="B321" s="252">
        <v>6005</v>
      </c>
      <c r="C321" s="243">
        <v>49</v>
      </c>
      <c r="D321" s="244">
        <v>20</v>
      </c>
      <c r="E321" s="245">
        <v>69</v>
      </c>
      <c r="F321" s="253">
        <v>0</v>
      </c>
      <c r="G321" s="253">
        <v>3</v>
      </c>
      <c r="H321" s="245">
        <v>3</v>
      </c>
      <c r="I321" s="243">
        <v>2</v>
      </c>
      <c r="J321" s="244">
        <v>2</v>
      </c>
      <c r="K321" s="245">
        <v>4</v>
      </c>
      <c r="L321" s="241">
        <v>3</v>
      </c>
      <c r="M321" s="251">
        <v>2</v>
      </c>
      <c r="N321" s="245">
        <v>5</v>
      </c>
      <c r="O321" s="243">
        <v>3</v>
      </c>
      <c r="P321" s="244">
        <v>1</v>
      </c>
      <c r="Q321" s="245">
        <v>4</v>
      </c>
      <c r="R321" s="241">
        <v>0</v>
      </c>
      <c r="S321" s="246">
        <v>0</v>
      </c>
      <c r="T321" s="245">
        <v>0</v>
      </c>
      <c r="U321" s="253">
        <v>1</v>
      </c>
      <c r="V321" s="253">
        <v>0</v>
      </c>
      <c r="W321" s="245">
        <v>1</v>
      </c>
      <c r="X321" s="243">
        <v>1</v>
      </c>
      <c r="Y321" s="244">
        <v>2</v>
      </c>
      <c r="Z321" s="245">
        <v>3</v>
      </c>
      <c r="AA321" s="320">
        <f t="shared" si="130"/>
        <v>59</v>
      </c>
      <c r="AB321" s="267">
        <f t="shared" si="130"/>
        <v>30</v>
      </c>
      <c r="AC321" s="245">
        <f t="shared" si="131"/>
        <v>89</v>
      </c>
    </row>
    <row r="322" spans="1:29" ht="13.5" thickBot="1" x14ac:dyDescent="0.25">
      <c r="A322" s="249" t="s">
        <v>197</v>
      </c>
      <c r="B322" s="234"/>
      <c r="C322" s="249">
        <f>SUBTOTAL(9,C320:C321)</f>
        <v>49</v>
      </c>
      <c r="D322" s="233">
        <f t="shared" ref="D322:Z322" si="132">SUBTOTAL(9,D320:D321)</f>
        <v>20</v>
      </c>
      <c r="E322" s="237">
        <f t="shared" si="132"/>
        <v>69</v>
      </c>
      <c r="F322" s="249">
        <f t="shared" si="132"/>
        <v>0</v>
      </c>
      <c r="G322" s="233">
        <f t="shared" si="132"/>
        <v>3</v>
      </c>
      <c r="H322" s="237">
        <f t="shared" si="132"/>
        <v>3</v>
      </c>
      <c r="I322" s="249">
        <f t="shared" si="132"/>
        <v>2</v>
      </c>
      <c r="J322" s="233">
        <f t="shared" si="132"/>
        <v>2</v>
      </c>
      <c r="K322" s="237">
        <f t="shared" si="132"/>
        <v>4</v>
      </c>
      <c r="L322" s="249">
        <f t="shared" si="132"/>
        <v>3</v>
      </c>
      <c r="M322" s="233">
        <f t="shared" si="132"/>
        <v>2</v>
      </c>
      <c r="N322" s="237">
        <f t="shared" si="132"/>
        <v>5</v>
      </c>
      <c r="O322" s="249">
        <f t="shared" si="132"/>
        <v>3</v>
      </c>
      <c r="P322" s="233">
        <f t="shared" si="132"/>
        <v>1</v>
      </c>
      <c r="Q322" s="233">
        <f t="shared" si="132"/>
        <v>4</v>
      </c>
      <c r="R322" s="249">
        <f t="shared" si="132"/>
        <v>0</v>
      </c>
      <c r="S322" s="233">
        <f t="shared" si="132"/>
        <v>0</v>
      </c>
      <c r="T322" s="233">
        <f t="shared" si="132"/>
        <v>0</v>
      </c>
      <c r="U322" s="233">
        <f t="shared" si="132"/>
        <v>1</v>
      </c>
      <c r="V322" s="233">
        <f t="shared" si="132"/>
        <v>0</v>
      </c>
      <c r="W322" s="237">
        <f t="shared" si="132"/>
        <v>1</v>
      </c>
      <c r="X322" s="249">
        <f t="shared" si="132"/>
        <v>1</v>
      </c>
      <c r="Y322" s="233">
        <f t="shared" si="132"/>
        <v>2</v>
      </c>
      <c r="Z322" s="237">
        <f t="shared" si="132"/>
        <v>3</v>
      </c>
      <c r="AA322" s="249">
        <f>C322+F322+I322+L322+O322+U322+X322</f>
        <v>59</v>
      </c>
      <c r="AB322" s="250">
        <f>D322+G322+J322+M322+P322+S322+V322+Y322</f>
        <v>30</v>
      </c>
      <c r="AC322" s="237">
        <f>SUBTOTAL(9,AC320:AC321)</f>
        <v>89</v>
      </c>
    </row>
    <row r="323" spans="1:29" x14ac:dyDescent="0.2">
      <c r="A323" s="256"/>
      <c r="B323" s="242"/>
      <c r="C323" s="263"/>
      <c r="D323" s="256"/>
      <c r="E323" s="245" t="str">
        <f>IF(C323+D323=0," ",C323+D323)</f>
        <v xml:space="preserve"> </v>
      </c>
      <c r="F323" s="256"/>
      <c r="G323" s="256"/>
      <c r="H323" s="256" t="str">
        <f>IF(F323+G323=0," ",F323+G323)</f>
        <v xml:space="preserve"> </v>
      </c>
      <c r="I323" s="263"/>
      <c r="J323" s="256"/>
      <c r="K323" s="245" t="str">
        <f>IF(I323+J323=0," ",I323+J323)</f>
        <v xml:space="preserve"> </v>
      </c>
      <c r="L323" s="263"/>
      <c r="M323" s="256"/>
      <c r="N323" s="256" t="str">
        <f>IF(L323+M323=0," ",L323+M323)</f>
        <v xml:space="preserve"> </v>
      </c>
      <c r="O323" s="263"/>
      <c r="P323" s="256"/>
      <c r="Q323" s="256" t="str">
        <f>IF(O323+P323=0," ",O323+P323)</f>
        <v xml:space="preserve"> </v>
      </c>
      <c r="R323" s="263"/>
      <c r="S323" s="256"/>
      <c r="T323" s="245"/>
      <c r="U323" s="256"/>
      <c r="V323" s="256"/>
      <c r="W323" s="256" t="str">
        <f>IF(U323+V323=0," ",U323+V323)</f>
        <v xml:space="preserve"> </v>
      </c>
      <c r="X323" s="263"/>
      <c r="Y323" s="256"/>
      <c r="Z323" s="245" t="str">
        <f>IF(X323+Y323=0," ",X323+Y323)</f>
        <v xml:space="preserve"> </v>
      </c>
      <c r="AA323" s="256"/>
      <c r="AB323" s="276"/>
      <c r="AC323" s="277"/>
    </row>
    <row r="324" spans="1:29" x14ac:dyDescent="0.2">
      <c r="A324" s="246" t="s">
        <v>198</v>
      </c>
      <c r="B324" s="242">
        <v>6049</v>
      </c>
      <c r="C324" s="241">
        <v>41</v>
      </c>
      <c r="D324" s="246">
        <v>6</v>
      </c>
      <c r="E324" s="245">
        <v>47</v>
      </c>
      <c r="F324" s="246">
        <v>3</v>
      </c>
      <c r="G324" s="246">
        <v>1</v>
      </c>
      <c r="H324" s="245">
        <v>4</v>
      </c>
      <c r="I324" s="241">
        <v>0</v>
      </c>
      <c r="J324" s="246">
        <v>0</v>
      </c>
      <c r="K324" s="245">
        <v>0</v>
      </c>
      <c r="L324" s="241">
        <v>1</v>
      </c>
      <c r="M324" s="246">
        <v>0</v>
      </c>
      <c r="N324" s="245">
        <v>1</v>
      </c>
      <c r="O324" s="241">
        <v>2</v>
      </c>
      <c r="P324" s="246">
        <v>0</v>
      </c>
      <c r="Q324" s="245">
        <v>2</v>
      </c>
      <c r="R324" s="241">
        <v>0</v>
      </c>
      <c r="S324" s="246">
        <v>0</v>
      </c>
      <c r="T324" s="245">
        <v>0</v>
      </c>
      <c r="U324" s="246">
        <v>0</v>
      </c>
      <c r="V324" s="246">
        <v>0</v>
      </c>
      <c r="W324" s="245">
        <v>0</v>
      </c>
      <c r="X324" s="241">
        <v>2</v>
      </c>
      <c r="Y324" s="246">
        <v>0</v>
      </c>
      <c r="Z324" s="245">
        <v>2</v>
      </c>
      <c r="AA324" s="320">
        <f t="shared" ref="AA324:AB325" si="133">SUM(C324,F324,I324,L324,O324,R324,U324,X324)</f>
        <v>49</v>
      </c>
      <c r="AB324" s="267">
        <f t="shared" si="133"/>
        <v>7</v>
      </c>
      <c r="AC324" s="245">
        <f t="shared" ref="AC324:AC325" si="134">SUM(AA324:AB324)</f>
        <v>56</v>
      </c>
    </row>
    <row r="325" spans="1:29" ht="13.5" thickBot="1" x14ac:dyDescent="0.25">
      <c r="A325" s="246" t="s">
        <v>199</v>
      </c>
      <c r="B325" s="242">
        <v>6050</v>
      </c>
      <c r="C325" s="241">
        <v>12</v>
      </c>
      <c r="D325" s="246">
        <v>2</v>
      </c>
      <c r="E325" s="245">
        <v>14</v>
      </c>
      <c r="F325" s="246">
        <v>1</v>
      </c>
      <c r="G325" s="246">
        <v>0</v>
      </c>
      <c r="H325" s="245">
        <v>1</v>
      </c>
      <c r="I325" s="241">
        <v>0</v>
      </c>
      <c r="J325" s="246">
        <v>0</v>
      </c>
      <c r="K325" s="245">
        <v>0</v>
      </c>
      <c r="L325" s="241">
        <v>0</v>
      </c>
      <c r="M325" s="246">
        <v>0</v>
      </c>
      <c r="N325" s="245">
        <v>0</v>
      </c>
      <c r="O325" s="241">
        <v>0</v>
      </c>
      <c r="P325" s="246">
        <v>0</v>
      </c>
      <c r="Q325" s="245">
        <v>0</v>
      </c>
      <c r="R325" s="241">
        <v>0</v>
      </c>
      <c r="S325" s="246">
        <v>0</v>
      </c>
      <c r="T325" s="245">
        <v>0</v>
      </c>
      <c r="U325" s="246">
        <v>0</v>
      </c>
      <c r="V325" s="246">
        <v>0</v>
      </c>
      <c r="W325" s="245">
        <v>0</v>
      </c>
      <c r="X325" s="241">
        <v>0</v>
      </c>
      <c r="Y325" s="246">
        <v>2</v>
      </c>
      <c r="Z325" s="245">
        <v>2</v>
      </c>
      <c r="AA325" s="320">
        <f t="shared" si="133"/>
        <v>13</v>
      </c>
      <c r="AB325" s="267">
        <f t="shared" si="133"/>
        <v>4</v>
      </c>
      <c r="AC325" s="245">
        <f t="shared" si="134"/>
        <v>17</v>
      </c>
    </row>
    <row r="326" spans="1:29" ht="13.5" thickBot="1" x14ac:dyDescent="0.25">
      <c r="A326" s="233" t="s">
        <v>200</v>
      </c>
      <c r="B326" s="234"/>
      <c r="C326" s="268">
        <f t="shared" ref="C326:Z326" si="135">SUBTOTAL(9,C323:C325)</f>
        <v>53</v>
      </c>
      <c r="D326" s="269">
        <f t="shared" si="135"/>
        <v>8</v>
      </c>
      <c r="E326" s="237">
        <f t="shared" si="135"/>
        <v>61</v>
      </c>
      <c r="F326" s="269">
        <f t="shared" si="135"/>
        <v>4</v>
      </c>
      <c r="G326" s="269">
        <f t="shared" si="135"/>
        <v>1</v>
      </c>
      <c r="H326" s="237">
        <f t="shared" si="135"/>
        <v>5</v>
      </c>
      <c r="I326" s="268">
        <f t="shared" si="135"/>
        <v>0</v>
      </c>
      <c r="J326" s="269">
        <f t="shared" si="135"/>
        <v>0</v>
      </c>
      <c r="K326" s="237">
        <f t="shared" si="135"/>
        <v>0</v>
      </c>
      <c r="L326" s="249">
        <f t="shared" si="135"/>
        <v>1</v>
      </c>
      <c r="M326" s="233">
        <f t="shared" si="135"/>
        <v>0</v>
      </c>
      <c r="N326" s="233">
        <f t="shared" si="135"/>
        <v>1</v>
      </c>
      <c r="O326" s="268">
        <f t="shared" si="135"/>
        <v>2</v>
      </c>
      <c r="P326" s="269">
        <f t="shared" si="135"/>
        <v>0</v>
      </c>
      <c r="Q326" s="233">
        <f t="shared" si="135"/>
        <v>2</v>
      </c>
      <c r="R326" s="249">
        <f>SUM(R324:R325)</f>
        <v>0</v>
      </c>
      <c r="S326" s="233">
        <f>SUM(S324:S325)</f>
        <v>0</v>
      </c>
      <c r="T326" s="237">
        <f t="shared" ref="T326" si="136">R326+S326</f>
        <v>0</v>
      </c>
      <c r="U326" s="269">
        <f t="shared" si="135"/>
        <v>0</v>
      </c>
      <c r="V326" s="269">
        <f t="shared" si="135"/>
        <v>0</v>
      </c>
      <c r="W326" s="237">
        <f t="shared" si="135"/>
        <v>0</v>
      </c>
      <c r="X326" s="268">
        <f t="shared" si="135"/>
        <v>2</v>
      </c>
      <c r="Y326" s="269">
        <f t="shared" si="135"/>
        <v>2</v>
      </c>
      <c r="Z326" s="237">
        <f t="shared" si="135"/>
        <v>4</v>
      </c>
      <c r="AA326" s="233">
        <f>C326+F326+I326+L326+O326+U326+X326</f>
        <v>62</v>
      </c>
      <c r="AB326" s="250">
        <f>D326+G326+J326+M326+P326+S326+V326+Y326</f>
        <v>11</v>
      </c>
      <c r="AC326" s="257">
        <f>SUBTOTAL(9,AC323:AC325)</f>
        <v>73</v>
      </c>
    </row>
    <row r="327" spans="1:29" ht="13.5" thickBot="1" x14ac:dyDescent="0.25">
      <c r="A327" s="297"/>
      <c r="B327" s="266"/>
      <c r="C327" s="325"/>
      <c r="D327" s="326"/>
      <c r="E327" s="298"/>
      <c r="F327" s="326"/>
      <c r="G327" s="326"/>
      <c r="H327" s="298"/>
      <c r="I327" s="326"/>
      <c r="J327" s="326"/>
      <c r="K327" s="298"/>
      <c r="L327" s="256"/>
      <c r="M327" s="256"/>
      <c r="N327" s="297"/>
      <c r="O327" s="326"/>
      <c r="P327" s="326"/>
      <c r="Q327" s="297"/>
      <c r="R327" s="263"/>
      <c r="S327" s="256"/>
      <c r="T327" s="245"/>
      <c r="U327" s="326"/>
      <c r="V327" s="326"/>
      <c r="W327" s="298"/>
      <c r="X327" s="326"/>
      <c r="Y327" s="326"/>
      <c r="Z327" s="298"/>
      <c r="AA327" s="256"/>
      <c r="AB327" s="276"/>
      <c r="AC327" s="300"/>
    </row>
    <row r="328" spans="1:29" ht="13.5" thickBot="1" x14ac:dyDescent="0.25">
      <c r="A328" s="233" t="s">
        <v>236</v>
      </c>
      <c r="B328" s="327" t="s">
        <v>237</v>
      </c>
      <c r="C328" s="269"/>
      <c r="D328" s="269"/>
      <c r="E328" s="237"/>
      <c r="F328" s="269"/>
      <c r="G328" s="269"/>
      <c r="H328" s="237"/>
      <c r="I328" s="269"/>
      <c r="J328" s="269"/>
      <c r="K328" s="237"/>
      <c r="L328" s="233"/>
      <c r="M328" s="233"/>
      <c r="N328" s="237"/>
      <c r="O328" s="269"/>
      <c r="P328" s="269"/>
      <c r="Q328" s="237"/>
      <c r="R328" s="249"/>
      <c r="S328" s="233"/>
      <c r="T328" s="237"/>
      <c r="U328" s="269"/>
      <c r="V328" s="269"/>
      <c r="W328" s="237"/>
      <c r="X328" s="269"/>
      <c r="Y328" s="269"/>
      <c r="Z328" s="237"/>
      <c r="AA328" s="233">
        <f t="shared" ref="AA328:AB328" si="137">SUM(C328,F328,I328,L328,O328,R328,U328,X328)</f>
        <v>0</v>
      </c>
      <c r="AB328" s="250">
        <f t="shared" si="137"/>
        <v>0</v>
      </c>
      <c r="AC328" s="237">
        <f>SUM(AA328:AB328)</f>
        <v>0</v>
      </c>
    </row>
    <row r="329" spans="1:29" ht="13.5" thickBot="1" x14ac:dyDescent="0.25">
      <c r="A329" s="287"/>
      <c r="B329" s="313"/>
      <c r="C329" s="287"/>
      <c r="D329" s="227"/>
      <c r="E329" s="371"/>
      <c r="F329" s="227"/>
      <c r="G329" s="227"/>
      <c r="H329" s="371"/>
      <c r="I329" s="227"/>
      <c r="J329" s="227"/>
      <c r="K329" s="371"/>
      <c r="L329" s="227"/>
      <c r="M329" s="227"/>
      <c r="N329" s="371"/>
      <c r="O329" s="227"/>
      <c r="P329" s="227"/>
      <c r="Q329" s="260"/>
      <c r="R329" s="374"/>
      <c r="S329" s="375"/>
      <c r="T329" s="376"/>
      <c r="U329" s="227"/>
      <c r="V329" s="227"/>
      <c r="W329" s="371"/>
      <c r="X329" s="227"/>
      <c r="Y329" s="227"/>
      <c r="Z329" s="371"/>
      <c r="AA329" s="227"/>
      <c r="AB329" s="227"/>
      <c r="AC329" s="313"/>
    </row>
    <row r="330" spans="1:29" ht="13.5" thickBot="1" x14ac:dyDescent="0.25">
      <c r="A330" s="328" t="s">
        <v>153</v>
      </c>
      <c r="B330" s="329"/>
      <c r="C330" s="330">
        <f t="shared" ref="C330:AC330" si="138">C293+C294+C296+C300+C318+C322+C326+C328</f>
        <v>1054</v>
      </c>
      <c r="D330" s="330">
        <f t="shared" si="138"/>
        <v>493</v>
      </c>
      <c r="E330" s="331">
        <f t="shared" si="138"/>
        <v>1547</v>
      </c>
      <c r="F330" s="330">
        <f t="shared" si="138"/>
        <v>101</v>
      </c>
      <c r="G330" s="330">
        <f t="shared" si="138"/>
        <v>59</v>
      </c>
      <c r="H330" s="331">
        <f t="shared" si="138"/>
        <v>160</v>
      </c>
      <c r="I330" s="330">
        <f t="shared" si="138"/>
        <v>14</v>
      </c>
      <c r="J330" s="330">
        <f t="shared" si="138"/>
        <v>5</v>
      </c>
      <c r="K330" s="331">
        <f t="shared" si="138"/>
        <v>19</v>
      </c>
      <c r="L330" s="330">
        <f t="shared" si="138"/>
        <v>84</v>
      </c>
      <c r="M330" s="330">
        <f t="shared" si="138"/>
        <v>49</v>
      </c>
      <c r="N330" s="331">
        <f t="shared" si="138"/>
        <v>133</v>
      </c>
      <c r="O330" s="330">
        <f t="shared" si="138"/>
        <v>39</v>
      </c>
      <c r="P330" s="330">
        <f t="shared" si="138"/>
        <v>14</v>
      </c>
      <c r="Q330" s="331">
        <f t="shared" si="138"/>
        <v>53</v>
      </c>
      <c r="R330" s="330">
        <f t="shared" si="138"/>
        <v>3</v>
      </c>
      <c r="S330" s="330">
        <f t="shared" si="138"/>
        <v>3</v>
      </c>
      <c r="T330" s="331">
        <f t="shared" si="138"/>
        <v>6</v>
      </c>
      <c r="U330" s="330">
        <f t="shared" si="138"/>
        <v>31</v>
      </c>
      <c r="V330" s="330">
        <f t="shared" si="138"/>
        <v>10</v>
      </c>
      <c r="W330" s="331">
        <f t="shared" si="138"/>
        <v>41</v>
      </c>
      <c r="X330" s="330">
        <f t="shared" si="138"/>
        <v>53</v>
      </c>
      <c r="Y330" s="330">
        <f t="shared" si="138"/>
        <v>38</v>
      </c>
      <c r="Z330" s="331">
        <f t="shared" si="138"/>
        <v>91</v>
      </c>
      <c r="AA330" s="330">
        <f t="shared" si="138"/>
        <v>1379</v>
      </c>
      <c r="AB330" s="330">
        <f t="shared" si="138"/>
        <v>671</v>
      </c>
      <c r="AC330" s="331">
        <f t="shared" si="138"/>
        <v>2050</v>
      </c>
    </row>
    <row r="331" spans="1:29" ht="13.5" thickBot="1" x14ac:dyDescent="0.25">
      <c r="A331" s="227"/>
      <c r="B331" s="227"/>
      <c r="C331" s="227"/>
      <c r="D331" s="227"/>
      <c r="E331" s="272"/>
      <c r="F331" s="227"/>
      <c r="G331" s="227"/>
      <c r="H331" s="272"/>
      <c r="I331" s="227"/>
      <c r="J331" s="227"/>
      <c r="K331" s="272"/>
      <c r="L331" s="227"/>
      <c r="M331" s="227"/>
      <c r="N331" s="272"/>
      <c r="O331" s="227"/>
      <c r="P331" s="227"/>
      <c r="Q331" s="272"/>
      <c r="R331" s="227"/>
      <c r="S331" s="227"/>
      <c r="T331" s="227"/>
      <c r="U331" s="227"/>
      <c r="V331" s="227"/>
      <c r="W331" s="272"/>
      <c r="X331" s="227"/>
      <c r="Y331" s="227"/>
      <c r="Z331" s="272"/>
      <c r="AA331" s="227"/>
      <c r="AB331" s="227"/>
      <c r="AC331" s="227"/>
    </row>
    <row r="332" spans="1:29" ht="13.5" thickBot="1" x14ac:dyDescent="0.25">
      <c r="A332" s="527" t="s">
        <v>201</v>
      </c>
      <c r="B332" s="528"/>
      <c r="C332" s="528"/>
      <c r="D332" s="528"/>
      <c r="E332" s="528"/>
      <c r="F332" s="528"/>
      <c r="G332" s="528"/>
      <c r="H332" s="528"/>
      <c r="I332" s="528"/>
      <c r="J332" s="528"/>
      <c r="K332" s="528"/>
      <c r="L332" s="528"/>
      <c r="M332" s="528"/>
      <c r="N332" s="528"/>
      <c r="O332" s="528"/>
      <c r="P332" s="528"/>
      <c r="Q332" s="528"/>
      <c r="R332" s="528"/>
      <c r="S332" s="528"/>
      <c r="T332" s="528"/>
      <c r="U332" s="528"/>
      <c r="V332" s="528"/>
      <c r="W332" s="528"/>
      <c r="X332" s="528"/>
      <c r="Y332" s="528"/>
      <c r="Z332" s="528"/>
      <c r="AA332" s="528"/>
      <c r="AB332" s="528"/>
      <c r="AC332" s="529"/>
    </row>
    <row r="333" spans="1:29" ht="13.5" thickBot="1" x14ac:dyDescent="0.25">
      <c r="A333" s="261"/>
      <c r="B333" s="289"/>
      <c r="C333" s="261"/>
      <c r="D333" s="262"/>
      <c r="E333" s="271"/>
      <c r="F333" s="262"/>
      <c r="G333" s="262"/>
      <c r="H333" s="288"/>
      <c r="I333" s="261"/>
      <c r="J333" s="262"/>
      <c r="K333" s="271" t="str">
        <f>IF(I333+J333=0," ",I333+J333)</f>
        <v xml:space="preserve"> </v>
      </c>
      <c r="L333" s="261"/>
      <c r="M333" s="262"/>
      <c r="N333" s="288"/>
      <c r="O333" s="261"/>
      <c r="P333" s="262"/>
      <c r="Q333" s="271" t="str">
        <f>IF(O333+P333=0," ",O333+P333)</f>
        <v xml:space="preserve"> </v>
      </c>
      <c r="R333" s="262"/>
      <c r="S333" s="262"/>
      <c r="T333" s="262"/>
      <c r="U333" s="235"/>
      <c r="V333" s="236"/>
      <c r="W333" s="237" t="str">
        <f>IF(U333+V333=0," ",U333+V333)</f>
        <v xml:space="preserve"> </v>
      </c>
      <c r="X333" s="262"/>
      <c r="Y333" s="262"/>
      <c r="Z333" s="271" t="str">
        <f>IF(X333+Y333=0," ",X333+Y333)</f>
        <v xml:space="preserve"> </v>
      </c>
      <c r="AA333" s="235"/>
      <c r="AB333" s="239"/>
      <c r="AC333" s="240"/>
    </row>
    <row r="334" spans="1:29" ht="13.5" thickBot="1" x14ac:dyDescent="0.25">
      <c r="A334" s="301" t="s">
        <v>273</v>
      </c>
      <c r="B334" s="289">
        <v>7010</v>
      </c>
      <c r="C334" s="301">
        <v>19</v>
      </c>
      <c r="D334" s="288">
        <v>2</v>
      </c>
      <c r="E334" s="237">
        <v>21</v>
      </c>
      <c r="F334" s="288">
        <v>1</v>
      </c>
      <c r="G334" s="288">
        <v>0</v>
      </c>
      <c r="H334" s="237">
        <v>1</v>
      </c>
      <c r="I334" s="301">
        <v>0</v>
      </c>
      <c r="J334" s="288">
        <v>0</v>
      </c>
      <c r="K334" s="237">
        <v>0</v>
      </c>
      <c r="L334" s="301">
        <v>2</v>
      </c>
      <c r="M334" s="288">
        <v>0</v>
      </c>
      <c r="N334" s="237">
        <v>2</v>
      </c>
      <c r="O334" s="301">
        <v>0</v>
      </c>
      <c r="P334" s="288">
        <v>0</v>
      </c>
      <c r="Q334" s="237">
        <v>0</v>
      </c>
      <c r="R334" s="288">
        <v>0</v>
      </c>
      <c r="S334" s="288">
        <v>0</v>
      </c>
      <c r="T334" s="237">
        <v>0</v>
      </c>
      <c r="U334" s="249">
        <v>0</v>
      </c>
      <c r="V334" s="233">
        <v>0</v>
      </c>
      <c r="W334" s="237">
        <v>0</v>
      </c>
      <c r="X334" s="288">
        <v>0</v>
      </c>
      <c r="Y334" s="288">
        <v>0</v>
      </c>
      <c r="Z334" s="237">
        <v>0</v>
      </c>
      <c r="AA334" s="249">
        <f>C334+F334+I334+L334+O334+R334+U334+X334</f>
        <v>22</v>
      </c>
      <c r="AB334" s="250">
        <f>D334+G334+J334+M334+P334+S334+V334+Y334</f>
        <v>2</v>
      </c>
      <c r="AC334" s="237">
        <f>SUM(AA334:AB334)</f>
        <v>24</v>
      </c>
    </row>
    <row r="335" spans="1:29" ht="13.5" thickBot="1" x14ac:dyDescent="0.25">
      <c r="A335" s="261"/>
      <c r="B335" s="289"/>
      <c r="C335" s="261"/>
      <c r="D335" s="262"/>
      <c r="E335" s="271"/>
      <c r="F335" s="262"/>
      <c r="G335" s="262"/>
      <c r="H335" s="288"/>
      <c r="I335" s="261"/>
      <c r="J335" s="262"/>
      <c r="K335" s="271"/>
      <c r="L335" s="261"/>
      <c r="M335" s="262"/>
      <c r="N335" s="288"/>
      <c r="O335" s="261"/>
      <c r="P335" s="262"/>
      <c r="Q335" s="271"/>
      <c r="R335" s="262"/>
      <c r="S335" s="262"/>
      <c r="T335" s="262"/>
      <c r="U335" s="235"/>
      <c r="V335" s="236"/>
      <c r="W335" s="237"/>
      <c r="X335" s="262"/>
      <c r="Y335" s="262"/>
      <c r="Z335" s="271"/>
      <c r="AA335" s="235"/>
      <c r="AB335" s="239"/>
      <c r="AC335" s="240"/>
    </row>
    <row r="336" spans="1:29" ht="13.5" thickBot="1" x14ac:dyDescent="0.25">
      <c r="A336" s="249" t="s">
        <v>202</v>
      </c>
      <c r="B336" s="234">
        <v>7020</v>
      </c>
      <c r="C336" s="273">
        <v>332</v>
      </c>
      <c r="D336" s="259">
        <v>68</v>
      </c>
      <c r="E336" s="237">
        <v>400</v>
      </c>
      <c r="F336" s="259">
        <v>24</v>
      </c>
      <c r="G336" s="259">
        <v>4</v>
      </c>
      <c r="H336" s="237">
        <v>28</v>
      </c>
      <c r="I336" s="273">
        <v>5</v>
      </c>
      <c r="J336" s="259">
        <v>0</v>
      </c>
      <c r="K336" s="237">
        <v>5</v>
      </c>
      <c r="L336" s="249">
        <v>45</v>
      </c>
      <c r="M336" s="233">
        <v>7</v>
      </c>
      <c r="N336" s="237">
        <v>52</v>
      </c>
      <c r="O336" s="273">
        <v>12</v>
      </c>
      <c r="P336" s="259">
        <v>4</v>
      </c>
      <c r="Q336" s="237">
        <v>16</v>
      </c>
      <c r="R336" s="233">
        <v>0</v>
      </c>
      <c r="S336" s="233">
        <v>0</v>
      </c>
      <c r="T336" s="237">
        <v>0</v>
      </c>
      <c r="U336" s="273">
        <v>2</v>
      </c>
      <c r="V336" s="259">
        <v>0</v>
      </c>
      <c r="W336" s="237">
        <v>2</v>
      </c>
      <c r="X336" s="259">
        <v>10</v>
      </c>
      <c r="Y336" s="259">
        <v>6</v>
      </c>
      <c r="Z336" s="237">
        <v>16</v>
      </c>
      <c r="AA336" s="249">
        <f t="shared" ref="AA336:AB336" si="139">SUM(C336,F336,I336,L336,O336,R336,U336,X336)</f>
        <v>430</v>
      </c>
      <c r="AB336" s="233">
        <f t="shared" si="139"/>
        <v>89</v>
      </c>
      <c r="AC336" s="237">
        <f>SUM(AA336:AB336)</f>
        <v>519</v>
      </c>
    </row>
    <row r="337" spans="1:29" ht="13.5" thickBot="1" x14ac:dyDescent="0.25">
      <c r="U337" s="241"/>
      <c r="V337" s="246"/>
      <c r="W337" s="245"/>
      <c r="X337" s="246"/>
      <c r="AA337" s="241"/>
      <c r="AB337" s="267"/>
    </row>
    <row r="338" spans="1:29" ht="13.5" thickBot="1" x14ac:dyDescent="0.25">
      <c r="A338" s="249" t="s">
        <v>203</v>
      </c>
      <c r="B338" s="234">
        <v>7040</v>
      </c>
      <c r="C338" s="273">
        <v>81</v>
      </c>
      <c r="D338" s="259">
        <v>9</v>
      </c>
      <c r="E338" s="237">
        <v>90</v>
      </c>
      <c r="F338" s="259">
        <v>9</v>
      </c>
      <c r="G338" s="259">
        <v>1</v>
      </c>
      <c r="H338" s="237">
        <v>10</v>
      </c>
      <c r="I338" s="273">
        <v>0</v>
      </c>
      <c r="J338" s="259">
        <v>0</v>
      </c>
      <c r="K338" s="237">
        <v>0</v>
      </c>
      <c r="L338" s="249">
        <v>3</v>
      </c>
      <c r="M338" s="233">
        <v>1</v>
      </c>
      <c r="N338" s="237">
        <v>4</v>
      </c>
      <c r="O338" s="273">
        <v>1</v>
      </c>
      <c r="P338" s="259">
        <v>0</v>
      </c>
      <c r="Q338" s="237">
        <v>1</v>
      </c>
      <c r="R338" s="233">
        <v>0</v>
      </c>
      <c r="S338" s="233">
        <v>0</v>
      </c>
      <c r="T338" s="237">
        <v>0</v>
      </c>
      <c r="U338" s="273">
        <v>1</v>
      </c>
      <c r="V338" s="259">
        <v>0</v>
      </c>
      <c r="W338" s="237">
        <v>1</v>
      </c>
      <c r="X338" s="259">
        <v>5</v>
      </c>
      <c r="Y338" s="259">
        <v>1</v>
      </c>
      <c r="Z338" s="237">
        <v>6</v>
      </c>
      <c r="AA338" s="249">
        <f t="shared" ref="AA338:AB338" si="140">SUM(C338,F338,I338,L338,O338,R338,U338,X338)</f>
        <v>100</v>
      </c>
      <c r="AB338" s="233">
        <f t="shared" si="140"/>
        <v>12</v>
      </c>
      <c r="AC338" s="237">
        <f>SUM(AA338:AB338)</f>
        <v>112</v>
      </c>
    </row>
    <row r="339" spans="1:29" ht="13.5" thickBot="1" x14ac:dyDescent="0.25">
      <c r="U339" s="241"/>
      <c r="V339" s="246"/>
      <c r="W339" s="245"/>
      <c r="X339" s="246"/>
      <c r="AA339" s="241"/>
      <c r="AB339" s="267"/>
    </row>
    <row r="340" spans="1:29" ht="13.5" thickBot="1" x14ac:dyDescent="0.25">
      <c r="A340" s="249" t="s">
        <v>204</v>
      </c>
      <c r="B340" s="234">
        <v>7050</v>
      </c>
      <c r="C340" s="273">
        <v>91</v>
      </c>
      <c r="D340" s="259">
        <v>22</v>
      </c>
      <c r="E340" s="237">
        <v>113</v>
      </c>
      <c r="F340" s="259">
        <v>14</v>
      </c>
      <c r="G340" s="259">
        <v>1</v>
      </c>
      <c r="H340" s="237">
        <v>15</v>
      </c>
      <c r="I340" s="273">
        <v>0</v>
      </c>
      <c r="J340" s="259">
        <v>0</v>
      </c>
      <c r="K340" s="237">
        <v>0</v>
      </c>
      <c r="L340" s="249">
        <v>15</v>
      </c>
      <c r="M340" s="233">
        <v>6</v>
      </c>
      <c r="N340" s="237">
        <v>21</v>
      </c>
      <c r="O340" s="273">
        <v>3</v>
      </c>
      <c r="P340" s="259">
        <v>2</v>
      </c>
      <c r="Q340" s="237">
        <v>5</v>
      </c>
      <c r="R340" s="233">
        <v>0</v>
      </c>
      <c r="S340" s="233">
        <v>0</v>
      </c>
      <c r="T340" s="237">
        <v>0</v>
      </c>
      <c r="U340" s="273">
        <v>6</v>
      </c>
      <c r="V340" s="259">
        <v>0</v>
      </c>
      <c r="W340" s="237">
        <v>6</v>
      </c>
      <c r="X340" s="259">
        <v>8</v>
      </c>
      <c r="Y340" s="259">
        <v>2</v>
      </c>
      <c r="Z340" s="237">
        <v>10</v>
      </c>
      <c r="AA340" s="249">
        <f t="shared" ref="AA340:AB340" si="141">SUM(C340,F340,I340,L340,O340,R340,U340,X340)</f>
        <v>137</v>
      </c>
      <c r="AB340" s="233">
        <f t="shared" si="141"/>
        <v>33</v>
      </c>
      <c r="AC340" s="237">
        <f>SUM(AA340:AB340)</f>
        <v>170</v>
      </c>
    </row>
    <row r="341" spans="1:29" x14ac:dyDescent="0.2">
      <c r="E341" s="245" t="str">
        <f>IF(C341+D341=0," ",C341+D341)</f>
        <v xml:space="preserve"> </v>
      </c>
      <c r="H341" s="274" t="str">
        <f>IF(F341+G341=0," ",F341+G341)</f>
        <v xml:space="preserve"> </v>
      </c>
      <c r="K341" s="245" t="str">
        <f>IF(I341+J341=0," ",I341+J341)</f>
        <v xml:space="preserve"> </v>
      </c>
      <c r="N341" s="274" t="str">
        <f>IF(L341+M341=0," ",L341+M341)</f>
        <v xml:space="preserve"> </v>
      </c>
      <c r="Q341" s="245" t="str">
        <f>IF(O341+P341=0," ",O341+P341)</f>
        <v xml:space="preserve"> </v>
      </c>
      <c r="U341" s="241"/>
      <c r="V341" s="246"/>
      <c r="W341" s="245" t="str">
        <f>IF(U341+V341=0," ",U341+V341)</f>
        <v xml:space="preserve"> </v>
      </c>
      <c r="X341" s="246"/>
      <c r="Z341" s="245" t="str">
        <f>IF(X341+Y341=0," ",X341+Y341)</f>
        <v xml:space="preserve"> </v>
      </c>
      <c r="AA341" s="364"/>
      <c r="AB341" s="366"/>
      <c r="AC341" s="367"/>
    </row>
    <row r="342" spans="1:29" x14ac:dyDescent="0.2">
      <c r="A342" s="251" t="s">
        <v>205</v>
      </c>
      <c r="B342" s="252">
        <v>7005</v>
      </c>
      <c r="C342" s="318">
        <v>323</v>
      </c>
      <c r="D342" s="227">
        <v>59</v>
      </c>
      <c r="E342" s="245">
        <v>382</v>
      </c>
      <c r="F342" s="227">
        <v>47</v>
      </c>
      <c r="G342" s="227">
        <v>4</v>
      </c>
      <c r="H342" s="245">
        <v>51</v>
      </c>
      <c r="I342" s="243">
        <v>3</v>
      </c>
      <c r="J342" s="244">
        <v>2</v>
      </c>
      <c r="K342" s="245">
        <v>5</v>
      </c>
      <c r="L342" s="241">
        <v>22</v>
      </c>
      <c r="M342" s="251">
        <v>12</v>
      </c>
      <c r="N342" s="245">
        <v>34</v>
      </c>
      <c r="O342" s="243">
        <v>17</v>
      </c>
      <c r="P342" s="244">
        <v>3</v>
      </c>
      <c r="Q342" s="245">
        <v>20</v>
      </c>
      <c r="R342" s="246">
        <v>0</v>
      </c>
      <c r="S342" s="246">
        <v>0</v>
      </c>
      <c r="T342" s="245">
        <v>0</v>
      </c>
      <c r="U342" s="243">
        <v>3</v>
      </c>
      <c r="V342" s="244">
        <v>1</v>
      </c>
      <c r="W342" s="245">
        <v>4</v>
      </c>
      <c r="X342" s="244">
        <v>16</v>
      </c>
      <c r="Y342" s="244">
        <v>5</v>
      </c>
      <c r="Z342" s="245">
        <v>21</v>
      </c>
      <c r="AA342" s="241">
        <f>SUM(C342,F342,I342,L342,O342,R342,U342,X342)</f>
        <v>431</v>
      </c>
      <c r="AB342" s="246">
        <f t="shared" ref="AB342:AB345" si="142">SUM(D342,G342,J342,M342,P342,S342,V342,Y342)</f>
        <v>86</v>
      </c>
      <c r="AC342" s="245">
        <f>SUM(AA342:AB342)</f>
        <v>517</v>
      </c>
    </row>
    <row r="343" spans="1:29" x14ac:dyDescent="0.2">
      <c r="A343" s="251" t="s">
        <v>206</v>
      </c>
      <c r="B343" s="252">
        <v>7002</v>
      </c>
      <c r="C343" s="318"/>
      <c r="D343" s="227"/>
      <c r="F343" s="227"/>
      <c r="G343" s="227"/>
      <c r="H343" s="245"/>
      <c r="I343" s="243"/>
      <c r="J343" s="244"/>
      <c r="N343" s="245"/>
      <c r="O343" s="243"/>
      <c r="P343" s="244"/>
      <c r="T343" s="245"/>
      <c r="U343" s="243"/>
      <c r="V343" s="244"/>
      <c r="W343" s="245"/>
      <c r="X343" s="244"/>
      <c r="Y343" s="244"/>
      <c r="AA343" s="241">
        <f t="shared" ref="AA343:AA345" si="143">SUM(C343,F343,I343,L343,O343,R343,U343,X343)</f>
        <v>0</v>
      </c>
      <c r="AB343" s="246">
        <f t="shared" si="142"/>
        <v>0</v>
      </c>
      <c r="AC343" s="245">
        <f t="shared" ref="AC343:AC345" si="144">SUM(AA343:AB343)</f>
        <v>0</v>
      </c>
    </row>
    <row r="344" spans="1:29" x14ac:dyDescent="0.2">
      <c r="A344" s="251" t="s">
        <v>207</v>
      </c>
      <c r="B344" s="252">
        <v>7001</v>
      </c>
      <c r="C344" s="318"/>
      <c r="D344" s="227"/>
      <c r="F344" s="227"/>
      <c r="G344" s="227"/>
      <c r="H344" s="245"/>
      <c r="I344" s="243"/>
      <c r="J344" s="244"/>
      <c r="N344" s="245"/>
      <c r="O344" s="243"/>
      <c r="P344" s="244"/>
      <c r="T344" s="245"/>
      <c r="U344" s="243"/>
      <c r="V344" s="244"/>
      <c r="W344" s="245"/>
      <c r="X344" s="244"/>
      <c r="Y344" s="244"/>
      <c r="AA344" s="241">
        <f t="shared" si="143"/>
        <v>0</v>
      </c>
      <c r="AB344" s="246">
        <f t="shared" si="142"/>
        <v>0</v>
      </c>
      <c r="AC344" s="245">
        <f t="shared" si="144"/>
        <v>0</v>
      </c>
    </row>
    <row r="345" spans="1:29" ht="13.5" thickBot="1" x14ac:dyDescent="0.25">
      <c r="A345" s="251" t="s">
        <v>208</v>
      </c>
      <c r="B345" s="252">
        <v>7008</v>
      </c>
      <c r="C345" s="332">
        <v>86</v>
      </c>
      <c r="D345" s="227">
        <v>18</v>
      </c>
      <c r="E345" s="245">
        <v>104</v>
      </c>
      <c r="F345" s="227">
        <v>13</v>
      </c>
      <c r="G345" s="319">
        <v>2</v>
      </c>
      <c r="H345" s="245">
        <v>15</v>
      </c>
      <c r="I345" s="243">
        <v>0</v>
      </c>
      <c r="J345" s="244">
        <v>1</v>
      </c>
      <c r="K345" s="245">
        <v>1</v>
      </c>
      <c r="L345" s="241">
        <v>8</v>
      </c>
      <c r="M345" s="251">
        <v>3</v>
      </c>
      <c r="N345" s="245">
        <v>11</v>
      </c>
      <c r="O345" s="243">
        <v>1</v>
      </c>
      <c r="P345" s="244">
        <v>0</v>
      </c>
      <c r="Q345" s="245">
        <v>1</v>
      </c>
      <c r="R345" s="246">
        <v>0</v>
      </c>
      <c r="S345" s="246">
        <v>0</v>
      </c>
      <c r="T345" s="245">
        <v>0</v>
      </c>
      <c r="U345" s="243">
        <v>0</v>
      </c>
      <c r="V345" s="244">
        <v>0</v>
      </c>
      <c r="W345" s="245">
        <v>0</v>
      </c>
      <c r="X345" s="244">
        <v>1</v>
      </c>
      <c r="Y345" s="244">
        <v>0</v>
      </c>
      <c r="Z345" s="245">
        <v>1</v>
      </c>
      <c r="AA345" s="241">
        <f t="shared" si="143"/>
        <v>109</v>
      </c>
      <c r="AB345" s="246">
        <f t="shared" si="142"/>
        <v>24</v>
      </c>
      <c r="AC345" s="245">
        <f t="shared" si="144"/>
        <v>133</v>
      </c>
    </row>
    <row r="346" spans="1:29" ht="13.5" thickBot="1" x14ac:dyDescent="0.25">
      <c r="A346" s="249" t="s">
        <v>197</v>
      </c>
      <c r="B346" s="234"/>
      <c r="C346" s="249">
        <f>SUBTOTAL(9,C342:C345)</f>
        <v>409</v>
      </c>
      <c r="D346" s="233">
        <f>SUBTOTAL(9,D342:D345)</f>
        <v>77</v>
      </c>
      <c r="E346" s="237">
        <f t="shared" ref="E346:AC346" si="145">SUBTOTAL(9,E342:E345)</f>
        <v>486</v>
      </c>
      <c r="F346" s="233">
        <f>SUBTOTAL(9,F342:F345)</f>
        <v>60</v>
      </c>
      <c r="G346" s="233">
        <f>SUBTOTAL(9,G342:G345)</f>
        <v>6</v>
      </c>
      <c r="H346" s="233">
        <f t="shared" si="145"/>
        <v>66</v>
      </c>
      <c r="I346" s="249">
        <f>SUBTOTAL(9,I342:I345)</f>
        <v>3</v>
      </c>
      <c r="J346" s="233">
        <f>SUBTOTAL(9,J342:J345)</f>
        <v>3</v>
      </c>
      <c r="K346" s="237">
        <f t="shared" si="145"/>
        <v>6</v>
      </c>
      <c r="L346" s="249">
        <f>SUBTOTAL(9,L342:L345)</f>
        <v>30</v>
      </c>
      <c r="M346" s="233">
        <f>SUBTOTAL(9,M342:M345)</f>
        <v>15</v>
      </c>
      <c r="N346" s="233">
        <f t="shared" si="145"/>
        <v>45</v>
      </c>
      <c r="O346" s="249">
        <f>SUBTOTAL(9,O342:O345)</f>
        <v>18</v>
      </c>
      <c r="P346" s="233">
        <f>SUBTOTAL(9,P342:P345)</f>
        <v>3</v>
      </c>
      <c r="Q346" s="237">
        <f t="shared" si="145"/>
        <v>21</v>
      </c>
      <c r="R346" s="249">
        <f>SUBTOTAL(9,R342:R345)</f>
        <v>0</v>
      </c>
      <c r="S346" s="233">
        <f>SUBTOTAL(9,S342:S345)</f>
        <v>0</v>
      </c>
      <c r="T346" s="237">
        <f t="shared" si="145"/>
        <v>0</v>
      </c>
      <c r="U346" s="249">
        <f>SUBTOTAL(9,U342:U345)</f>
        <v>3</v>
      </c>
      <c r="V346" s="233">
        <f>SUBTOTAL(9,V342:V345)</f>
        <v>1</v>
      </c>
      <c r="W346" s="237">
        <f t="shared" si="145"/>
        <v>4</v>
      </c>
      <c r="X346" s="233">
        <f t="shared" si="145"/>
        <v>17</v>
      </c>
      <c r="Y346" s="233">
        <f t="shared" si="145"/>
        <v>5</v>
      </c>
      <c r="Z346" s="237">
        <f t="shared" si="145"/>
        <v>22</v>
      </c>
      <c r="AA346" s="249">
        <f t="shared" si="145"/>
        <v>540</v>
      </c>
      <c r="AB346" s="250">
        <f t="shared" si="145"/>
        <v>110</v>
      </c>
      <c r="AC346" s="257">
        <f t="shared" si="145"/>
        <v>650</v>
      </c>
    </row>
    <row r="347" spans="1:29" ht="13.5" thickBot="1" x14ac:dyDescent="0.25">
      <c r="B347" s="333"/>
      <c r="C347" s="364"/>
      <c r="I347" s="246"/>
      <c r="L347" s="246"/>
      <c r="O347" s="235"/>
      <c r="U347" s="241"/>
      <c r="V347" s="246"/>
      <c r="W347" s="245"/>
      <c r="X347" s="246"/>
      <c r="AA347" s="241"/>
      <c r="AB347" s="267"/>
    </row>
    <row r="348" spans="1:29" ht="13.5" thickBot="1" x14ac:dyDescent="0.25">
      <c r="A348" s="334" t="s">
        <v>153</v>
      </c>
      <c r="B348" s="335"/>
      <c r="C348" s="336">
        <f>C336+C338+C340+C346+C334</f>
        <v>932</v>
      </c>
      <c r="D348" s="337">
        <f t="shared" ref="D348:AC348" si="146">D336+D338+D340+D346+D334</f>
        <v>178</v>
      </c>
      <c r="E348" s="338">
        <f t="shared" si="146"/>
        <v>1110</v>
      </c>
      <c r="F348" s="337">
        <f t="shared" si="146"/>
        <v>108</v>
      </c>
      <c r="G348" s="337">
        <f t="shared" si="146"/>
        <v>12</v>
      </c>
      <c r="H348" s="338">
        <f t="shared" si="146"/>
        <v>120</v>
      </c>
      <c r="I348" s="337">
        <f t="shared" si="146"/>
        <v>8</v>
      </c>
      <c r="J348" s="337">
        <f t="shared" si="146"/>
        <v>3</v>
      </c>
      <c r="K348" s="338">
        <f t="shared" si="146"/>
        <v>11</v>
      </c>
      <c r="L348" s="337">
        <f t="shared" si="146"/>
        <v>95</v>
      </c>
      <c r="M348" s="337">
        <f t="shared" si="146"/>
        <v>29</v>
      </c>
      <c r="N348" s="338">
        <f t="shared" si="146"/>
        <v>124</v>
      </c>
      <c r="O348" s="337">
        <f t="shared" si="146"/>
        <v>34</v>
      </c>
      <c r="P348" s="337">
        <f t="shared" si="146"/>
        <v>9</v>
      </c>
      <c r="Q348" s="338">
        <f t="shared" si="146"/>
        <v>43</v>
      </c>
      <c r="R348" s="337">
        <f t="shared" si="146"/>
        <v>0</v>
      </c>
      <c r="S348" s="337">
        <f t="shared" si="146"/>
        <v>0</v>
      </c>
      <c r="T348" s="338">
        <f t="shared" si="146"/>
        <v>0</v>
      </c>
      <c r="U348" s="336">
        <f t="shared" si="146"/>
        <v>12</v>
      </c>
      <c r="V348" s="337">
        <f t="shared" si="146"/>
        <v>1</v>
      </c>
      <c r="W348" s="338">
        <f t="shared" si="146"/>
        <v>13</v>
      </c>
      <c r="X348" s="337">
        <f t="shared" si="146"/>
        <v>40</v>
      </c>
      <c r="Y348" s="337">
        <f t="shared" si="146"/>
        <v>14</v>
      </c>
      <c r="Z348" s="338">
        <f t="shared" si="146"/>
        <v>54</v>
      </c>
      <c r="AA348" s="336">
        <f t="shared" si="146"/>
        <v>1229</v>
      </c>
      <c r="AB348" s="337">
        <f t="shared" si="146"/>
        <v>246</v>
      </c>
      <c r="AC348" s="338">
        <f t="shared" si="146"/>
        <v>1475</v>
      </c>
    </row>
    <row r="349" spans="1:29" ht="13.5" thickBot="1" x14ac:dyDescent="0.25">
      <c r="A349" s="227"/>
      <c r="B349" s="227"/>
      <c r="C349" s="227"/>
      <c r="D349" s="227"/>
      <c r="E349" s="272"/>
      <c r="F349" s="227"/>
      <c r="G349" s="227"/>
      <c r="H349" s="272"/>
      <c r="I349" s="227"/>
      <c r="J349" s="227"/>
      <c r="K349" s="272"/>
      <c r="L349" s="227"/>
      <c r="M349" s="227"/>
      <c r="N349" s="272"/>
      <c r="O349" s="227"/>
      <c r="P349" s="227"/>
      <c r="Q349" s="272"/>
      <c r="R349" s="227"/>
      <c r="S349" s="227"/>
      <c r="T349" s="227"/>
      <c r="U349" s="227"/>
      <c r="V349" s="227"/>
      <c r="W349" s="272"/>
      <c r="X349" s="227"/>
      <c r="Y349" s="227"/>
      <c r="Z349" s="272"/>
      <c r="AA349" s="227"/>
      <c r="AB349" s="227"/>
      <c r="AC349" s="313"/>
    </row>
    <row r="350" spans="1:29" ht="13.5" thickBot="1" x14ac:dyDescent="0.25">
      <c r="A350" s="233" t="s">
        <v>209</v>
      </c>
      <c r="B350" s="234"/>
      <c r="C350" s="249"/>
      <c r="D350" s="233"/>
      <c r="E350" s="237" t="str">
        <f>IF(C350+D350=0," ",C350+D350)</f>
        <v xml:space="preserve"> </v>
      </c>
      <c r="F350" s="233"/>
      <c r="G350" s="233"/>
      <c r="H350" s="233" t="str">
        <f>IF(F350+G350=0," ",F350+G350)</f>
        <v xml:space="preserve"> </v>
      </c>
      <c r="I350" s="249"/>
      <c r="J350" s="233"/>
      <c r="K350" s="237" t="str">
        <f>IF(I350+J350=0," ",I350+J350)</f>
        <v xml:space="preserve"> </v>
      </c>
      <c r="L350" s="249"/>
      <c r="M350" s="233"/>
      <c r="N350" s="233" t="str">
        <f>IF(L350+M350=0," ",L350+M350)</f>
        <v xml:space="preserve"> </v>
      </c>
      <c r="O350" s="249"/>
      <c r="P350" s="233"/>
      <c r="Q350" s="237" t="str">
        <f>IF(O350+P350=0," ",O350+P350)</f>
        <v xml:space="preserve"> </v>
      </c>
      <c r="R350" s="233"/>
      <c r="S350" s="233"/>
      <c r="T350" s="233"/>
      <c r="U350" s="249"/>
      <c r="V350" s="233"/>
      <c r="W350" s="237" t="str">
        <f>IF(U350+V350=0," ",U350+V350)</f>
        <v xml:space="preserve"> </v>
      </c>
      <c r="X350" s="233"/>
      <c r="Y350" s="233"/>
      <c r="Z350" s="237" t="str">
        <f>IF(X350+Y350=0," ",X350+Y350)</f>
        <v xml:space="preserve"> </v>
      </c>
      <c r="AA350" s="249"/>
      <c r="AB350" s="250"/>
      <c r="AC350" s="257"/>
    </row>
    <row r="351" spans="1:29" x14ac:dyDescent="0.2">
      <c r="A351" s="251" t="s">
        <v>210</v>
      </c>
      <c r="B351" s="252">
        <v>7505</v>
      </c>
      <c r="C351" s="243"/>
      <c r="D351" s="244"/>
      <c r="F351" s="253"/>
      <c r="G351" s="253"/>
      <c r="H351" s="245"/>
      <c r="I351" s="243"/>
      <c r="J351" s="244"/>
      <c r="N351" s="245"/>
      <c r="O351" s="243"/>
      <c r="P351" s="244"/>
      <c r="T351" s="245"/>
      <c r="U351" s="243"/>
      <c r="V351" s="244"/>
      <c r="W351" s="245"/>
      <c r="X351" s="244"/>
      <c r="Y351" s="244"/>
      <c r="AA351" s="241">
        <f t="shared" ref="AA351:AB353" si="147">SUM(C351,F351,I351,L351,O351,R351,U351,X351)</f>
        <v>0</v>
      </c>
      <c r="AB351" s="246">
        <f t="shared" si="147"/>
        <v>0</v>
      </c>
      <c r="AC351" s="245">
        <f>SUM(AA351:AB351)</f>
        <v>0</v>
      </c>
    </row>
    <row r="352" spans="1:29" x14ac:dyDescent="0.2">
      <c r="A352" s="251" t="s">
        <v>211</v>
      </c>
      <c r="B352" s="252">
        <v>7600</v>
      </c>
      <c r="C352" s="243">
        <v>33</v>
      </c>
      <c r="D352" s="244">
        <v>27</v>
      </c>
      <c r="E352" s="245">
        <v>60</v>
      </c>
      <c r="F352" s="253">
        <v>12</v>
      </c>
      <c r="G352" s="253">
        <v>6</v>
      </c>
      <c r="H352" s="245">
        <v>18</v>
      </c>
      <c r="I352" s="243">
        <v>0</v>
      </c>
      <c r="J352" s="244">
        <v>2</v>
      </c>
      <c r="K352" s="245">
        <v>2</v>
      </c>
      <c r="L352" s="241">
        <v>1</v>
      </c>
      <c r="M352" s="251">
        <v>0</v>
      </c>
      <c r="N352" s="245">
        <v>1</v>
      </c>
      <c r="O352" s="243">
        <v>0</v>
      </c>
      <c r="P352" s="244">
        <v>0</v>
      </c>
      <c r="Q352" s="245">
        <v>0</v>
      </c>
      <c r="R352" s="246">
        <v>0</v>
      </c>
      <c r="S352" s="246">
        <v>0</v>
      </c>
      <c r="T352" s="245">
        <v>0</v>
      </c>
      <c r="U352" s="243">
        <v>3</v>
      </c>
      <c r="V352" s="244">
        <v>0</v>
      </c>
      <c r="W352" s="245">
        <v>3</v>
      </c>
      <c r="X352" s="244">
        <v>0</v>
      </c>
      <c r="Y352" s="244">
        <v>2</v>
      </c>
      <c r="Z352" s="245">
        <v>2</v>
      </c>
      <c r="AA352" s="241">
        <f t="shared" si="147"/>
        <v>49</v>
      </c>
      <c r="AB352" s="246">
        <f t="shared" si="147"/>
        <v>37</v>
      </c>
      <c r="AC352" s="245">
        <f>SUM(AA352:AB352)</f>
        <v>86</v>
      </c>
    </row>
    <row r="353" spans="1:29" ht="13.5" thickBot="1" x14ac:dyDescent="0.25">
      <c r="A353" s="251" t="s">
        <v>212</v>
      </c>
      <c r="B353" s="252">
        <v>7605</v>
      </c>
      <c r="C353" s="243">
        <v>78</v>
      </c>
      <c r="D353" s="244">
        <v>39</v>
      </c>
      <c r="E353" s="245">
        <v>117</v>
      </c>
      <c r="F353" s="253">
        <v>13</v>
      </c>
      <c r="G353" s="253">
        <v>7</v>
      </c>
      <c r="H353" s="245">
        <v>20</v>
      </c>
      <c r="I353" s="243">
        <v>5</v>
      </c>
      <c r="J353" s="244">
        <v>1</v>
      </c>
      <c r="K353" s="245">
        <v>6</v>
      </c>
      <c r="L353" s="241">
        <v>3</v>
      </c>
      <c r="M353" s="251">
        <v>3</v>
      </c>
      <c r="N353" s="245">
        <v>6</v>
      </c>
      <c r="O353" s="243">
        <v>3</v>
      </c>
      <c r="P353" s="244">
        <v>3</v>
      </c>
      <c r="Q353" s="245">
        <v>6</v>
      </c>
      <c r="R353" s="246">
        <v>0</v>
      </c>
      <c r="S353" s="246">
        <v>0</v>
      </c>
      <c r="T353" s="245">
        <v>0</v>
      </c>
      <c r="U353" s="243">
        <v>1</v>
      </c>
      <c r="V353" s="244">
        <v>0</v>
      </c>
      <c r="W353" s="245">
        <v>1</v>
      </c>
      <c r="X353" s="244">
        <v>2</v>
      </c>
      <c r="Y353" s="244">
        <v>3</v>
      </c>
      <c r="Z353" s="245">
        <v>5</v>
      </c>
      <c r="AA353" s="241">
        <f t="shared" si="147"/>
        <v>105</v>
      </c>
      <c r="AB353" s="246">
        <f t="shared" si="147"/>
        <v>56</v>
      </c>
      <c r="AC353" s="245">
        <f>SUM(AA353:AB353)</f>
        <v>161</v>
      </c>
    </row>
    <row r="354" spans="1:29" ht="13.5" thickBot="1" x14ac:dyDescent="0.25">
      <c r="A354" s="249" t="s">
        <v>213</v>
      </c>
      <c r="B354" s="234"/>
      <c r="C354" s="249">
        <f>SUBTOTAL(9,C351:C353)</f>
        <v>111</v>
      </c>
      <c r="D354" s="233">
        <f t="shared" ref="D354:Z354" si="148">SUBTOTAL(9,D351:D353)</f>
        <v>66</v>
      </c>
      <c r="E354" s="237">
        <f t="shared" si="148"/>
        <v>177</v>
      </c>
      <c r="F354" s="233">
        <f>SUBTOTAL(9,F351:F353)</f>
        <v>25</v>
      </c>
      <c r="G354" s="233">
        <f>SUBTOTAL(9,G351:G353)</f>
        <v>13</v>
      </c>
      <c r="H354" s="237">
        <f>SUBTOTAL(9,H351:H353)</f>
        <v>38</v>
      </c>
      <c r="I354" s="249">
        <f t="shared" si="148"/>
        <v>5</v>
      </c>
      <c r="J354" s="233">
        <f t="shared" si="148"/>
        <v>3</v>
      </c>
      <c r="K354" s="237">
        <f t="shared" si="148"/>
        <v>8</v>
      </c>
      <c r="L354" s="249">
        <f t="shared" si="148"/>
        <v>4</v>
      </c>
      <c r="M354" s="233">
        <f t="shared" si="148"/>
        <v>3</v>
      </c>
      <c r="N354" s="237">
        <f t="shared" si="148"/>
        <v>7</v>
      </c>
      <c r="O354" s="249">
        <f t="shared" si="148"/>
        <v>3</v>
      </c>
      <c r="P354" s="233">
        <f t="shared" si="148"/>
        <v>3</v>
      </c>
      <c r="Q354" s="237">
        <f t="shared" si="148"/>
        <v>6</v>
      </c>
      <c r="R354" s="249">
        <f t="shared" si="148"/>
        <v>0</v>
      </c>
      <c r="S354" s="233">
        <f t="shared" si="148"/>
        <v>0</v>
      </c>
      <c r="T354" s="237">
        <f t="shared" si="148"/>
        <v>0</v>
      </c>
      <c r="U354" s="249">
        <f t="shared" si="148"/>
        <v>4</v>
      </c>
      <c r="V354" s="233">
        <f t="shared" si="148"/>
        <v>0</v>
      </c>
      <c r="W354" s="237">
        <f t="shared" si="148"/>
        <v>4</v>
      </c>
      <c r="X354" s="233">
        <f t="shared" si="148"/>
        <v>2</v>
      </c>
      <c r="Y354" s="233">
        <f t="shared" si="148"/>
        <v>5</v>
      </c>
      <c r="Z354" s="237">
        <f t="shared" si="148"/>
        <v>7</v>
      </c>
      <c r="AA354" s="249">
        <f>C354+F354+I354+L354+O354+U354+X354</f>
        <v>154</v>
      </c>
      <c r="AB354" s="250">
        <f>D354+G354+J354+M354+P354+V354+Y354</f>
        <v>93</v>
      </c>
      <c r="AC354" s="257">
        <f>SUBTOTAL(9,AC351:AC353)</f>
        <v>247</v>
      </c>
    </row>
    <row r="355" spans="1:29" ht="13.5" thickBot="1" x14ac:dyDescent="0.25">
      <c r="E355" s="245" t="str">
        <f>IF(C355+D355=0," ",C355+D355)</f>
        <v xml:space="preserve"> </v>
      </c>
      <c r="H355" s="274" t="str">
        <f>IF(F355+G355=0," ",F355+G355)</f>
        <v xml:space="preserve"> </v>
      </c>
      <c r="K355" s="245" t="str">
        <f>IF(I355+J355=0," ",I355+J355)</f>
        <v xml:space="preserve"> </v>
      </c>
      <c r="N355" s="274" t="str">
        <f>IF(L355+M355=0," ",L355+M355)</f>
        <v xml:space="preserve"> </v>
      </c>
      <c r="Q355" s="245" t="str">
        <f>IF(O355+P355=0," ",O355+P355)</f>
        <v xml:space="preserve"> </v>
      </c>
      <c r="U355" s="241"/>
      <c r="V355" s="246"/>
      <c r="W355" s="245" t="str">
        <f>IF(U355+V355=0," ",U355+V355)</f>
        <v xml:space="preserve"> </v>
      </c>
      <c r="X355" s="246"/>
      <c r="Z355" s="245" t="str">
        <f>IF(X355+Y355=0," ",X355+Y355)</f>
        <v xml:space="preserve"> </v>
      </c>
      <c r="AA355" s="241"/>
      <c r="AB355" s="267"/>
    </row>
    <row r="356" spans="1:29" ht="13.5" thickBot="1" x14ac:dyDescent="0.25">
      <c r="A356" s="249" t="s">
        <v>214</v>
      </c>
      <c r="B356" s="234"/>
      <c r="C356" s="249"/>
      <c r="D356" s="233"/>
      <c r="E356" s="237" t="str">
        <f>IF(C356+D356=0," ",C356+D356)</f>
        <v xml:space="preserve"> </v>
      </c>
      <c r="F356" s="233"/>
      <c r="G356" s="233"/>
      <c r="H356" s="233" t="str">
        <f>IF(F356+G356=0," ",F356+G356)</f>
        <v xml:space="preserve"> </v>
      </c>
      <c r="I356" s="249"/>
      <c r="J356" s="233"/>
      <c r="K356" s="237" t="str">
        <f>IF(I356+J356=0," ",I356+J356)</f>
        <v xml:space="preserve"> </v>
      </c>
      <c r="L356" s="249"/>
      <c r="M356" s="233"/>
      <c r="N356" s="233" t="str">
        <f>IF(L356+M356=0," ",L356+M356)</f>
        <v xml:space="preserve"> </v>
      </c>
      <c r="O356" s="249"/>
      <c r="P356" s="233"/>
      <c r="Q356" s="237" t="str">
        <f>IF(O356+P356=0," ",O356+P356)</f>
        <v xml:space="preserve"> </v>
      </c>
      <c r="R356" s="233"/>
      <c r="S356" s="233"/>
      <c r="T356" s="233"/>
      <c r="U356" s="249"/>
      <c r="V356" s="233"/>
      <c r="W356" s="237" t="str">
        <f>IF(U356+V356=0," ",U356+V356)</f>
        <v xml:space="preserve"> </v>
      </c>
      <c r="X356" s="233"/>
      <c r="Y356" s="233"/>
      <c r="Z356" s="237" t="str">
        <f>IF(X356+Y356=0," ",X356+Y356)</f>
        <v xml:space="preserve"> </v>
      </c>
      <c r="AA356" s="249"/>
      <c r="AB356" s="250"/>
      <c r="AC356" s="257"/>
    </row>
    <row r="357" spans="1:29" x14ac:dyDescent="0.2">
      <c r="A357" s="251" t="s">
        <v>215</v>
      </c>
      <c r="B357" s="264" t="s">
        <v>358</v>
      </c>
      <c r="C357" s="243">
        <v>112</v>
      </c>
      <c r="D357" s="244">
        <v>70</v>
      </c>
      <c r="E357" s="245">
        <v>182</v>
      </c>
      <c r="F357" s="253">
        <v>9</v>
      </c>
      <c r="G357" s="253">
        <v>4</v>
      </c>
      <c r="H357" s="245">
        <v>13</v>
      </c>
      <c r="I357" s="243">
        <v>3</v>
      </c>
      <c r="J357" s="244">
        <v>1</v>
      </c>
      <c r="K357" s="245">
        <v>4</v>
      </c>
      <c r="L357" s="241">
        <v>21</v>
      </c>
      <c r="M357" s="251">
        <v>10</v>
      </c>
      <c r="N357" s="245">
        <v>31</v>
      </c>
      <c r="O357" s="243">
        <v>5</v>
      </c>
      <c r="P357" s="244">
        <v>1</v>
      </c>
      <c r="Q357" s="245">
        <v>6</v>
      </c>
      <c r="R357" s="246">
        <v>0</v>
      </c>
      <c r="S357" s="246">
        <v>0</v>
      </c>
      <c r="T357" s="245">
        <v>0</v>
      </c>
      <c r="U357" s="243">
        <v>8</v>
      </c>
      <c r="V357" s="244">
        <v>3</v>
      </c>
      <c r="W357" s="245">
        <v>11</v>
      </c>
      <c r="X357" s="244">
        <v>33</v>
      </c>
      <c r="Y357" s="244">
        <v>40</v>
      </c>
      <c r="Z357" s="245">
        <v>73</v>
      </c>
      <c r="AA357" s="241">
        <f t="shared" ref="AA357:AB360" si="149">SUM(C357,F357,I357,L357,O357,R357,U357,X357)</f>
        <v>191</v>
      </c>
      <c r="AB357" s="246">
        <f t="shared" si="149"/>
        <v>129</v>
      </c>
      <c r="AC357" s="245">
        <f>SUM(AA357:AB357)</f>
        <v>320</v>
      </c>
    </row>
    <row r="358" spans="1:29" x14ac:dyDescent="0.2">
      <c r="A358" s="251" t="s">
        <v>216</v>
      </c>
      <c r="B358" s="264" t="s">
        <v>359</v>
      </c>
      <c r="C358" s="243">
        <v>1</v>
      </c>
      <c r="D358" s="244">
        <v>0</v>
      </c>
      <c r="E358" s="245">
        <v>1</v>
      </c>
      <c r="F358" s="253">
        <v>0</v>
      </c>
      <c r="G358" s="253">
        <v>0</v>
      </c>
      <c r="H358" s="245">
        <v>0</v>
      </c>
      <c r="I358" s="243">
        <v>0</v>
      </c>
      <c r="J358" s="244">
        <v>0</v>
      </c>
      <c r="K358" s="245">
        <v>0</v>
      </c>
      <c r="L358" s="241">
        <v>0</v>
      </c>
      <c r="M358" s="251">
        <v>0</v>
      </c>
      <c r="N358" s="245">
        <v>0</v>
      </c>
      <c r="O358" s="243">
        <v>0</v>
      </c>
      <c r="P358" s="244">
        <v>0</v>
      </c>
      <c r="Q358" s="245">
        <v>0</v>
      </c>
      <c r="R358" s="246">
        <v>0</v>
      </c>
      <c r="S358" s="246">
        <v>0</v>
      </c>
      <c r="T358" s="245">
        <v>0</v>
      </c>
      <c r="U358" s="243">
        <v>0</v>
      </c>
      <c r="V358" s="244">
        <v>0</v>
      </c>
      <c r="W358" s="245">
        <v>0</v>
      </c>
      <c r="X358" s="244">
        <v>0</v>
      </c>
      <c r="Y358" s="244">
        <v>0</v>
      </c>
      <c r="Z358" s="245">
        <v>0</v>
      </c>
      <c r="AA358" s="241">
        <f t="shared" ref="AA358:AB359" si="150">C358+F358+I358+L358+O358+R358+U358+X358</f>
        <v>1</v>
      </c>
      <c r="AB358" s="246">
        <f t="shared" si="150"/>
        <v>0</v>
      </c>
      <c r="AC358" s="245">
        <f t="shared" ref="AC358:AC361" si="151">SUM(AA358:AB358)</f>
        <v>1</v>
      </c>
    </row>
    <row r="359" spans="1:29" x14ac:dyDescent="0.2">
      <c r="A359" s="251" t="s">
        <v>217</v>
      </c>
      <c r="B359" s="264" t="s">
        <v>360</v>
      </c>
      <c r="C359" s="243">
        <v>9</v>
      </c>
      <c r="D359" s="244">
        <v>1</v>
      </c>
      <c r="E359" s="245">
        <v>10</v>
      </c>
      <c r="F359" s="253">
        <v>0</v>
      </c>
      <c r="G359" s="253">
        <v>0</v>
      </c>
      <c r="H359" s="245">
        <v>0</v>
      </c>
      <c r="I359" s="243">
        <v>0</v>
      </c>
      <c r="J359" s="244">
        <v>0</v>
      </c>
      <c r="K359" s="245">
        <v>0</v>
      </c>
      <c r="L359" s="241">
        <v>0</v>
      </c>
      <c r="M359" s="251">
        <v>0</v>
      </c>
      <c r="N359" s="245">
        <v>0</v>
      </c>
      <c r="O359" s="243">
        <v>0</v>
      </c>
      <c r="P359" s="244">
        <v>0</v>
      </c>
      <c r="Q359" s="245">
        <v>0</v>
      </c>
      <c r="R359" s="246">
        <v>0</v>
      </c>
      <c r="S359" s="246">
        <v>0</v>
      </c>
      <c r="T359" s="245">
        <v>0</v>
      </c>
      <c r="U359" s="243">
        <v>0</v>
      </c>
      <c r="V359" s="244">
        <v>0</v>
      </c>
      <c r="W359" s="245">
        <v>0</v>
      </c>
      <c r="X359" s="244">
        <v>0</v>
      </c>
      <c r="Y359" s="244">
        <v>0</v>
      </c>
      <c r="Z359" s="245">
        <v>0</v>
      </c>
      <c r="AA359" s="241">
        <f t="shared" si="150"/>
        <v>9</v>
      </c>
      <c r="AB359" s="246">
        <f t="shared" si="150"/>
        <v>1</v>
      </c>
      <c r="AC359" s="245">
        <f t="shared" si="151"/>
        <v>10</v>
      </c>
    </row>
    <row r="360" spans="1:29" x14ac:dyDescent="0.2">
      <c r="A360" s="251" t="s">
        <v>218</v>
      </c>
      <c r="B360" s="252">
        <v>7500</v>
      </c>
      <c r="C360" s="243">
        <v>138</v>
      </c>
      <c r="D360" s="244">
        <v>116</v>
      </c>
      <c r="E360" s="245">
        <v>254</v>
      </c>
      <c r="F360" s="253">
        <v>19</v>
      </c>
      <c r="G360" s="253">
        <v>6</v>
      </c>
      <c r="H360" s="245">
        <v>25</v>
      </c>
      <c r="I360" s="243">
        <v>2</v>
      </c>
      <c r="J360" s="244">
        <v>2</v>
      </c>
      <c r="K360" s="245">
        <v>4</v>
      </c>
      <c r="L360" s="241">
        <v>6</v>
      </c>
      <c r="M360" s="251">
        <v>7</v>
      </c>
      <c r="N360" s="245">
        <v>13</v>
      </c>
      <c r="O360" s="243">
        <v>5</v>
      </c>
      <c r="P360" s="244">
        <v>4</v>
      </c>
      <c r="Q360" s="245">
        <v>9</v>
      </c>
      <c r="R360" s="246">
        <v>0</v>
      </c>
      <c r="S360" s="246">
        <v>0</v>
      </c>
      <c r="T360" s="245">
        <v>0</v>
      </c>
      <c r="U360" s="243">
        <v>1</v>
      </c>
      <c r="V360" s="244">
        <v>1</v>
      </c>
      <c r="W360" s="245">
        <v>2</v>
      </c>
      <c r="X360" s="244">
        <v>3</v>
      </c>
      <c r="Y360" s="244">
        <v>5</v>
      </c>
      <c r="Z360" s="245">
        <v>8</v>
      </c>
      <c r="AA360" s="241">
        <f t="shared" si="149"/>
        <v>174</v>
      </c>
      <c r="AB360" s="246">
        <f t="shared" si="149"/>
        <v>141</v>
      </c>
      <c r="AC360" s="245">
        <f t="shared" si="151"/>
        <v>315</v>
      </c>
    </row>
    <row r="361" spans="1:29" ht="13.5" thickBot="1" x14ac:dyDescent="0.25">
      <c r="A361" s="251" t="s">
        <v>274</v>
      </c>
      <c r="B361" s="252">
        <v>7501</v>
      </c>
      <c r="C361" s="243">
        <v>108</v>
      </c>
      <c r="D361" s="244">
        <v>12</v>
      </c>
      <c r="E361" s="245">
        <v>120</v>
      </c>
      <c r="F361" s="253">
        <v>40</v>
      </c>
      <c r="G361" s="253">
        <v>4</v>
      </c>
      <c r="H361" s="245">
        <v>44</v>
      </c>
      <c r="I361" s="243">
        <v>1</v>
      </c>
      <c r="J361" s="244">
        <v>2</v>
      </c>
      <c r="K361" s="245">
        <v>3</v>
      </c>
      <c r="L361" s="241">
        <v>6</v>
      </c>
      <c r="M361" s="251">
        <v>3</v>
      </c>
      <c r="N361" s="245">
        <v>9</v>
      </c>
      <c r="O361" s="243">
        <v>6</v>
      </c>
      <c r="P361" s="244">
        <v>0</v>
      </c>
      <c r="Q361" s="245">
        <v>6</v>
      </c>
      <c r="R361" s="246">
        <v>1</v>
      </c>
      <c r="S361" s="246">
        <v>0</v>
      </c>
      <c r="T361" s="245">
        <v>1</v>
      </c>
      <c r="U361" s="243">
        <v>0</v>
      </c>
      <c r="V361" s="244">
        <v>0</v>
      </c>
      <c r="W361" s="245">
        <v>0</v>
      </c>
      <c r="X361" s="244">
        <v>5</v>
      </c>
      <c r="Y361" s="244">
        <v>1</v>
      </c>
      <c r="Z361" s="245">
        <v>6</v>
      </c>
      <c r="AA361" s="241">
        <f>C361+F361+I361+L361+O361+R361+U361+X361</f>
        <v>167</v>
      </c>
      <c r="AB361" s="246">
        <f>D361+G361+J361+M361+P361+S361+V361+Y361</f>
        <v>22</v>
      </c>
      <c r="AC361" s="245">
        <f t="shared" si="151"/>
        <v>189</v>
      </c>
    </row>
    <row r="362" spans="1:29" ht="13.5" thickBot="1" x14ac:dyDescent="0.25">
      <c r="A362" s="249" t="s">
        <v>219</v>
      </c>
      <c r="B362" s="234"/>
      <c r="C362" s="249">
        <f>SUBTOTAL(9,C357:C361)</f>
        <v>368</v>
      </c>
      <c r="D362" s="233">
        <f t="shared" ref="D362:AB362" si="152">SUBTOTAL(9,D357:D361)</f>
        <v>199</v>
      </c>
      <c r="E362" s="237">
        <f t="shared" si="152"/>
        <v>567</v>
      </c>
      <c r="F362" s="233">
        <f t="shared" si="152"/>
        <v>68</v>
      </c>
      <c r="G362" s="233">
        <f t="shared" si="152"/>
        <v>14</v>
      </c>
      <c r="H362" s="237">
        <f t="shared" si="152"/>
        <v>82</v>
      </c>
      <c r="I362" s="249">
        <f t="shared" si="152"/>
        <v>6</v>
      </c>
      <c r="J362" s="233">
        <f t="shared" si="152"/>
        <v>5</v>
      </c>
      <c r="K362" s="237">
        <f t="shared" si="152"/>
        <v>11</v>
      </c>
      <c r="L362" s="249">
        <f t="shared" si="152"/>
        <v>33</v>
      </c>
      <c r="M362" s="233">
        <f t="shared" si="152"/>
        <v>20</v>
      </c>
      <c r="N362" s="237">
        <f t="shared" si="152"/>
        <v>53</v>
      </c>
      <c r="O362" s="249">
        <f t="shared" si="152"/>
        <v>16</v>
      </c>
      <c r="P362" s="233">
        <f t="shared" si="152"/>
        <v>5</v>
      </c>
      <c r="Q362" s="237">
        <f t="shared" si="152"/>
        <v>21</v>
      </c>
      <c r="R362" s="233">
        <f t="shared" si="152"/>
        <v>1</v>
      </c>
      <c r="S362" s="233">
        <f t="shared" si="152"/>
        <v>0</v>
      </c>
      <c r="T362" s="233">
        <f t="shared" si="152"/>
        <v>1</v>
      </c>
      <c r="U362" s="249">
        <f t="shared" si="152"/>
        <v>9</v>
      </c>
      <c r="V362" s="233">
        <f t="shared" si="152"/>
        <v>4</v>
      </c>
      <c r="W362" s="237">
        <f t="shared" si="152"/>
        <v>13</v>
      </c>
      <c r="X362" s="233">
        <f t="shared" si="152"/>
        <v>41</v>
      </c>
      <c r="Y362" s="233">
        <f t="shared" si="152"/>
        <v>46</v>
      </c>
      <c r="Z362" s="237">
        <f t="shared" si="152"/>
        <v>87</v>
      </c>
      <c r="AA362" s="249">
        <f t="shared" si="152"/>
        <v>542</v>
      </c>
      <c r="AB362" s="250">
        <f t="shared" si="152"/>
        <v>293</v>
      </c>
      <c r="AC362" s="257">
        <f>SUBTOTAL(9,AC357:AC361)</f>
        <v>835</v>
      </c>
    </row>
    <row r="363" spans="1:29" ht="13.5" thickBot="1" x14ac:dyDescent="0.25">
      <c r="E363" s="245" t="str">
        <f>IF(C363+D363=0," ",C363+D363)</f>
        <v xml:space="preserve"> </v>
      </c>
      <c r="H363" s="274" t="str">
        <f>IF(F363+G363=0," ",F363+G363)</f>
        <v xml:space="preserve"> </v>
      </c>
      <c r="K363" s="245" t="str">
        <f>IF(I363+J363=0," ",I363+J363)</f>
        <v xml:space="preserve"> </v>
      </c>
      <c r="N363" s="274" t="str">
        <f>IF(L363+M363=0," ",L363+M363)</f>
        <v xml:space="preserve"> </v>
      </c>
      <c r="Q363" s="245" t="str">
        <f>IF(O363+P363=0," ",O363+P363)</f>
        <v xml:space="preserve"> </v>
      </c>
      <c r="U363" s="241"/>
      <c r="V363" s="246"/>
      <c r="W363" s="245" t="str">
        <f>IF(U363+V363=0," ",U363+V363)</f>
        <v xml:space="preserve"> </v>
      </c>
      <c r="X363" s="246"/>
      <c r="Z363" s="245" t="str">
        <f>IF(X363+Y363=0," ",X363+Y363)</f>
        <v xml:space="preserve"> </v>
      </c>
      <c r="AA363" s="261"/>
      <c r="AB363" s="339"/>
      <c r="AC363" s="340"/>
    </row>
    <row r="364" spans="1:29" ht="13.5" thickBot="1" x14ac:dyDescent="0.25">
      <c r="A364" s="341" t="s">
        <v>220</v>
      </c>
      <c r="B364" s="342"/>
      <c r="C364" s="341">
        <f t="shared" ref="C364:AC364" si="153">C362+C354+C348+C330+C289+C256+C234+C201</f>
        <v>6949</v>
      </c>
      <c r="D364" s="343">
        <f t="shared" si="153"/>
        <v>5398</v>
      </c>
      <c r="E364" s="344">
        <f t="shared" si="153"/>
        <v>12347</v>
      </c>
      <c r="F364" s="341">
        <f t="shared" si="153"/>
        <v>937</v>
      </c>
      <c r="G364" s="343">
        <f t="shared" si="153"/>
        <v>506</v>
      </c>
      <c r="H364" s="344">
        <f t="shared" si="153"/>
        <v>1443</v>
      </c>
      <c r="I364" s="341">
        <f t="shared" si="153"/>
        <v>104</v>
      </c>
      <c r="J364" s="343">
        <f t="shared" si="153"/>
        <v>68</v>
      </c>
      <c r="K364" s="344">
        <f t="shared" si="153"/>
        <v>172</v>
      </c>
      <c r="L364" s="341">
        <f t="shared" si="153"/>
        <v>513</v>
      </c>
      <c r="M364" s="343">
        <f t="shared" si="153"/>
        <v>433</v>
      </c>
      <c r="N364" s="344">
        <f t="shared" si="153"/>
        <v>946</v>
      </c>
      <c r="O364" s="341">
        <f t="shared" si="153"/>
        <v>317</v>
      </c>
      <c r="P364" s="343">
        <f t="shared" si="153"/>
        <v>238</v>
      </c>
      <c r="Q364" s="344">
        <f t="shared" si="153"/>
        <v>555</v>
      </c>
      <c r="R364" s="341">
        <f t="shared" si="153"/>
        <v>16</v>
      </c>
      <c r="S364" s="343">
        <f t="shared" si="153"/>
        <v>15</v>
      </c>
      <c r="T364" s="344">
        <f t="shared" si="153"/>
        <v>31</v>
      </c>
      <c r="U364" s="341">
        <f t="shared" si="153"/>
        <v>164</v>
      </c>
      <c r="V364" s="343">
        <f t="shared" si="153"/>
        <v>182</v>
      </c>
      <c r="W364" s="344">
        <f t="shared" si="153"/>
        <v>346</v>
      </c>
      <c r="X364" s="343">
        <f t="shared" si="153"/>
        <v>375</v>
      </c>
      <c r="Y364" s="343">
        <f t="shared" si="153"/>
        <v>354</v>
      </c>
      <c r="Z364" s="344">
        <f t="shared" si="153"/>
        <v>729</v>
      </c>
      <c r="AA364" s="343">
        <f t="shared" si="153"/>
        <v>9375</v>
      </c>
      <c r="AB364" s="343">
        <f t="shared" si="153"/>
        <v>7194</v>
      </c>
      <c r="AC364" s="344">
        <f t="shared" si="153"/>
        <v>16568</v>
      </c>
    </row>
    <row r="365" spans="1:29" x14ac:dyDescent="0.2">
      <c r="E365" s="277"/>
    </row>
  </sheetData>
  <sheetProtection insertColumns="0" insertRows="0" selectLockedCells="1"/>
  <mergeCells count="14">
    <mergeCell ref="A291:AC291"/>
    <mergeCell ref="A332:AC332"/>
    <mergeCell ref="R1:T1"/>
    <mergeCell ref="U1:W1"/>
    <mergeCell ref="X1:Z1"/>
    <mergeCell ref="AA1:AC1"/>
    <mergeCell ref="A3:AC3"/>
    <mergeCell ref="A236:AC236"/>
    <mergeCell ref="B1:B2"/>
    <mergeCell ref="C1:E1"/>
    <mergeCell ref="F1:H1"/>
    <mergeCell ref="I1:K1"/>
    <mergeCell ref="L1:N1"/>
    <mergeCell ref="O1:Q1"/>
  </mergeCells>
  <pageMargins left="0.2" right="0.2" top="0.82" bottom="0.5" header="0.37" footer="0.5"/>
  <pageSetup scale="48" fitToHeight="5" orientation="landscape" horizontalDpi="1200" verticalDpi="1200" r:id="rId1"/>
  <headerFooter alignWithMargins="0">
    <oddHeader>&amp;C&amp;"Arial,Bold"&amp;12 FALL 2009 ENROLLMENT BY PROGRAMS, GENDER AND ETHNICITY</oddHeader>
    <oddFooter>&amp;ROIRA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57"/>
  <sheetViews>
    <sheetView zoomScaleNormal="100" zoomScaleSheetLayoutView="75" workbookViewId="0">
      <pane xSplit="2" ySplit="4" topLeftCell="C200" activePane="bottomRight" state="frozen"/>
      <selection pane="topRight" activeCell="C1" sqref="C1"/>
      <selection pane="bottomLeft" activeCell="A5" sqref="A5"/>
      <selection pane="bottomRight" activeCell="F16" sqref="F16"/>
    </sheetView>
  </sheetViews>
  <sheetFormatPr defaultColWidth="9.140625" defaultRowHeight="12.75" x14ac:dyDescent="0.2"/>
  <cols>
    <col min="1" max="1" width="32" style="251" customWidth="1"/>
    <col min="2" max="2" width="7.42578125" style="252" customWidth="1"/>
    <col min="3" max="3" width="6.7109375" style="241" customWidth="1"/>
    <col min="4" max="4" width="6.7109375" style="246" customWidth="1"/>
    <col min="5" max="5" width="6.7109375" style="245" customWidth="1"/>
    <col min="6" max="7" width="6.7109375" style="251" customWidth="1"/>
    <col min="8" max="8" width="6.7109375" style="274" customWidth="1"/>
    <col min="9" max="9" width="6.7109375" style="241" customWidth="1"/>
    <col min="10" max="10" width="6.7109375" style="246" customWidth="1"/>
    <col min="11" max="11" width="6.7109375" style="245" customWidth="1"/>
    <col min="12" max="12" width="6.7109375" style="241" customWidth="1"/>
    <col min="13" max="13" width="6.7109375" style="251" customWidth="1"/>
    <col min="14" max="14" width="6.7109375" style="274" customWidth="1"/>
    <col min="15" max="15" width="6.7109375" style="241" customWidth="1"/>
    <col min="16" max="16" width="6.7109375" style="246" customWidth="1"/>
    <col min="17" max="17" width="6.7109375" style="245" customWidth="1"/>
    <col min="18" max="20" width="6.7109375" style="246" customWidth="1"/>
    <col min="21" max="22" width="6.7109375" style="251" customWidth="1"/>
    <col min="23" max="23" width="6.7109375" style="274" customWidth="1"/>
    <col min="24" max="24" width="6.7109375" style="241" customWidth="1"/>
    <col min="25" max="25" width="6.7109375" style="246" customWidth="1"/>
    <col min="26" max="26" width="6.7109375" style="245" customWidth="1"/>
    <col min="27" max="27" width="6.7109375" style="251" customWidth="1"/>
    <col min="28" max="28" width="6.7109375" style="345" customWidth="1"/>
    <col min="29" max="29" width="6.7109375" style="346" customWidth="1"/>
    <col min="30" max="16384" width="9.140625" style="227"/>
  </cols>
  <sheetData>
    <row r="1" spans="1:29" x14ac:dyDescent="0.2">
      <c r="A1" s="226"/>
      <c r="B1" s="540" t="s">
        <v>0</v>
      </c>
      <c r="C1" s="530" t="s">
        <v>1</v>
      </c>
      <c r="D1" s="531"/>
      <c r="E1" s="532"/>
      <c r="F1" s="533" t="s">
        <v>2</v>
      </c>
      <c r="G1" s="533"/>
      <c r="H1" s="533"/>
      <c r="I1" s="530" t="s">
        <v>3</v>
      </c>
      <c r="J1" s="531"/>
      <c r="K1" s="532"/>
      <c r="L1" s="533" t="s">
        <v>4</v>
      </c>
      <c r="M1" s="533"/>
      <c r="N1" s="533"/>
      <c r="O1" s="530" t="s">
        <v>5</v>
      </c>
      <c r="P1" s="531"/>
      <c r="Q1" s="532"/>
      <c r="R1" s="530" t="s">
        <v>6</v>
      </c>
      <c r="S1" s="531"/>
      <c r="T1" s="532"/>
      <c r="U1" s="533" t="s">
        <v>7</v>
      </c>
      <c r="V1" s="533"/>
      <c r="W1" s="533"/>
      <c r="X1" s="530" t="s">
        <v>8</v>
      </c>
      <c r="Y1" s="531"/>
      <c r="Z1" s="532"/>
      <c r="AA1" s="530" t="s">
        <v>9</v>
      </c>
      <c r="AB1" s="531"/>
      <c r="AC1" s="532"/>
    </row>
    <row r="2" spans="1:29" ht="24.75" thickBot="1" x14ac:dyDescent="0.25">
      <c r="A2" s="226"/>
      <c r="B2" s="541"/>
      <c r="C2" s="354" t="s">
        <v>10</v>
      </c>
      <c r="D2" s="355" t="s">
        <v>11</v>
      </c>
      <c r="E2" s="356" t="s">
        <v>9</v>
      </c>
      <c r="F2" s="228" t="s">
        <v>10</v>
      </c>
      <c r="G2" s="228" t="s">
        <v>12</v>
      </c>
      <c r="H2" s="228" t="s">
        <v>9</v>
      </c>
      <c r="I2" s="229" t="s">
        <v>10</v>
      </c>
      <c r="J2" s="230" t="s">
        <v>12</v>
      </c>
      <c r="K2" s="358" t="s">
        <v>9</v>
      </c>
      <c r="L2" s="354" t="s">
        <v>10</v>
      </c>
      <c r="M2" s="357" t="s">
        <v>12</v>
      </c>
      <c r="N2" s="357" t="s">
        <v>9</v>
      </c>
      <c r="O2" s="354" t="s">
        <v>10</v>
      </c>
      <c r="P2" s="355" t="s">
        <v>12</v>
      </c>
      <c r="Q2" s="356" t="s">
        <v>9</v>
      </c>
      <c r="R2" s="354" t="s">
        <v>10</v>
      </c>
      <c r="S2" s="355" t="s">
        <v>12</v>
      </c>
      <c r="T2" s="356" t="s">
        <v>9</v>
      </c>
      <c r="U2" s="357" t="s">
        <v>10</v>
      </c>
      <c r="V2" s="357" t="s">
        <v>12</v>
      </c>
      <c r="W2" s="357" t="s">
        <v>9</v>
      </c>
      <c r="X2" s="229" t="s">
        <v>10</v>
      </c>
      <c r="Y2" s="230" t="s">
        <v>12</v>
      </c>
      <c r="Z2" s="358" t="s">
        <v>9</v>
      </c>
      <c r="AA2" s="357" t="s">
        <v>10</v>
      </c>
      <c r="AB2" s="231" t="s">
        <v>12</v>
      </c>
      <c r="AC2" s="232" t="s">
        <v>9</v>
      </c>
    </row>
    <row r="3" spans="1:29" ht="13.5" thickBot="1" x14ac:dyDescent="0.25">
      <c r="A3" s="534" t="s">
        <v>13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6"/>
    </row>
    <row r="4" spans="1:29" ht="13.5" thickBot="1" x14ac:dyDescent="0.25">
      <c r="A4" s="233"/>
      <c r="B4" s="234"/>
      <c r="C4" s="235"/>
      <c r="D4" s="236"/>
      <c r="E4" s="237"/>
      <c r="F4" s="236"/>
      <c r="G4" s="236"/>
      <c r="H4" s="233"/>
      <c r="I4" s="235"/>
      <c r="J4" s="236"/>
      <c r="K4" s="237"/>
      <c r="L4" s="235"/>
      <c r="M4" s="236"/>
      <c r="N4" s="233"/>
      <c r="O4" s="235"/>
      <c r="P4" s="236"/>
      <c r="Q4" s="233"/>
      <c r="R4" s="235"/>
      <c r="S4" s="236"/>
      <c r="T4" s="238"/>
      <c r="U4" s="236"/>
      <c r="V4" s="236"/>
      <c r="W4" s="233"/>
      <c r="X4" s="235"/>
      <c r="Y4" s="236"/>
      <c r="Z4" s="237"/>
      <c r="AA4" s="235"/>
      <c r="AB4" s="239"/>
      <c r="AC4" s="240"/>
    </row>
    <row r="5" spans="1:29" ht="12.75" customHeight="1" x14ac:dyDescent="0.2">
      <c r="A5" s="241" t="s">
        <v>14</v>
      </c>
      <c r="B5" s="242">
        <v>1055</v>
      </c>
      <c r="C5" s="243">
        <v>16</v>
      </c>
      <c r="D5" s="244">
        <v>2</v>
      </c>
      <c r="E5" s="245">
        <v>18</v>
      </c>
      <c r="F5" s="244">
        <v>2</v>
      </c>
      <c r="G5" s="244"/>
      <c r="H5" s="245">
        <v>2</v>
      </c>
      <c r="I5" s="243"/>
      <c r="J5" s="244"/>
      <c r="L5" s="241">
        <v>1</v>
      </c>
      <c r="M5" s="246"/>
      <c r="N5" s="245">
        <v>1</v>
      </c>
      <c r="O5" s="243"/>
      <c r="P5" s="244"/>
      <c r="R5" s="241"/>
      <c r="T5" s="245"/>
      <c r="U5" s="247"/>
      <c r="V5" s="244"/>
      <c r="W5" s="245"/>
      <c r="X5" s="243"/>
      <c r="Y5" s="244"/>
      <c r="AA5" s="241">
        <f>C5+F5+I5+L5+O5+R5+U5+X5</f>
        <v>19</v>
      </c>
      <c r="AB5" s="246">
        <f>D5+G5+J5+M5+P5+S5+V5+Y5</f>
        <v>2</v>
      </c>
      <c r="AC5" s="245">
        <f>SUM(AA5:AB5)</f>
        <v>21</v>
      </c>
    </row>
    <row r="6" spans="1:29" ht="12.75" customHeight="1" x14ac:dyDescent="0.2">
      <c r="A6" s="241" t="s">
        <v>15</v>
      </c>
      <c r="B6" s="242">
        <v>1070</v>
      </c>
      <c r="C6" s="243">
        <v>5</v>
      </c>
      <c r="D6" s="244">
        <v>1</v>
      </c>
      <c r="E6" s="245">
        <v>6</v>
      </c>
      <c r="F6" s="244"/>
      <c r="G6" s="244"/>
      <c r="H6" s="245"/>
      <c r="I6" s="243">
        <v>1</v>
      </c>
      <c r="J6" s="244"/>
      <c r="K6" s="245">
        <v>1</v>
      </c>
      <c r="L6" s="241">
        <v>2</v>
      </c>
      <c r="M6" s="246"/>
      <c r="N6" s="245">
        <v>2</v>
      </c>
      <c r="O6" s="243"/>
      <c r="P6" s="244"/>
      <c r="R6" s="241"/>
      <c r="T6" s="245"/>
      <c r="U6" s="243"/>
      <c r="V6" s="244"/>
      <c r="W6" s="245"/>
      <c r="X6" s="243">
        <v>2</v>
      </c>
      <c r="Y6" s="244"/>
      <c r="Z6" s="245">
        <v>2</v>
      </c>
      <c r="AA6" s="241">
        <f t="shared" ref="AA6:AB23" si="0">C6+F6+I6+L6+O6+R6+U6+X6</f>
        <v>10</v>
      </c>
      <c r="AB6" s="246">
        <f t="shared" si="0"/>
        <v>1</v>
      </c>
      <c r="AC6" s="245">
        <f t="shared" ref="AC6:AC23" si="1">SUM(AA6:AB6)</f>
        <v>11</v>
      </c>
    </row>
    <row r="7" spans="1:29" ht="12.75" customHeight="1" x14ac:dyDescent="0.2">
      <c r="A7" s="241" t="s">
        <v>16</v>
      </c>
      <c r="B7" s="242">
        <v>1071</v>
      </c>
      <c r="C7" s="243">
        <v>11</v>
      </c>
      <c r="D7" s="244">
        <v>1</v>
      </c>
      <c r="E7" s="245">
        <v>12</v>
      </c>
      <c r="F7" s="244"/>
      <c r="G7" s="244"/>
      <c r="H7" s="245"/>
      <c r="I7" s="243"/>
      <c r="J7" s="244"/>
      <c r="M7" s="246"/>
      <c r="N7" s="245"/>
      <c r="O7" s="243"/>
      <c r="P7" s="244"/>
      <c r="R7" s="241"/>
      <c r="T7" s="245"/>
      <c r="U7" s="243"/>
      <c r="V7" s="244"/>
      <c r="W7" s="245"/>
      <c r="X7" s="243">
        <v>1</v>
      </c>
      <c r="Y7" s="244">
        <v>1</v>
      </c>
      <c r="Z7" s="245">
        <v>2</v>
      </c>
      <c r="AA7" s="241">
        <f t="shared" si="0"/>
        <v>12</v>
      </c>
      <c r="AB7" s="246">
        <f t="shared" si="0"/>
        <v>2</v>
      </c>
      <c r="AC7" s="245">
        <f t="shared" si="1"/>
        <v>14</v>
      </c>
    </row>
    <row r="8" spans="1:29" ht="12.75" customHeight="1" x14ac:dyDescent="0.2">
      <c r="A8" s="241" t="s">
        <v>17</v>
      </c>
      <c r="B8" s="242">
        <v>1072</v>
      </c>
      <c r="C8" s="243">
        <v>1</v>
      </c>
      <c r="D8" s="244"/>
      <c r="E8" s="245">
        <v>1</v>
      </c>
      <c r="F8" s="244"/>
      <c r="G8" s="244"/>
      <c r="H8" s="245"/>
      <c r="I8" s="243"/>
      <c r="J8" s="244"/>
      <c r="M8" s="246"/>
      <c r="N8" s="245"/>
      <c r="O8" s="243"/>
      <c r="P8" s="244"/>
      <c r="R8" s="241"/>
      <c r="T8" s="245"/>
      <c r="U8" s="243"/>
      <c r="V8" s="244"/>
      <c r="W8" s="245"/>
      <c r="X8" s="243"/>
      <c r="Y8" s="244"/>
      <c r="AA8" s="241">
        <f t="shared" si="0"/>
        <v>1</v>
      </c>
      <c r="AB8" s="246">
        <f t="shared" si="0"/>
        <v>0</v>
      </c>
      <c r="AC8" s="245">
        <f t="shared" si="1"/>
        <v>1</v>
      </c>
    </row>
    <row r="9" spans="1:29" ht="12.75" customHeight="1" x14ac:dyDescent="0.2">
      <c r="A9" s="241" t="s">
        <v>18</v>
      </c>
      <c r="B9" s="242">
        <v>1075</v>
      </c>
      <c r="C9" s="243">
        <v>17</v>
      </c>
      <c r="D9" s="244">
        <v>5</v>
      </c>
      <c r="E9" s="245">
        <v>22</v>
      </c>
      <c r="F9" s="244">
        <v>5</v>
      </c>
      <c r="G9" s="244">
        <v>2</v>
      </c>
      <c r="H9" s="245">
        <v>7</v>
      </c>
      <c r="I9" s="243"/>
      <c r="J9" s="244"/>
      <c r="M9" s="246"/>
      <c r="N9" s="245"/>
      <c r="O9" s="243"/>
      <c r="P9" s="244"/>
      <c r="R9" s="241"/>
      <c r="T9" s="245"/>
      <c r="U9" s="243"/>
      <c r="V9" s="244"/>
      <c r="W9" s="245"/>
      <c r="X9" s="243">
        <v>2</v>
      </c>
      <c r="Y9" s="244"/>
      <c r="Z9" s="245">
        <v>2</v>
      </c>
      <c r="AA9" s="241">
        <f t="shared" si="0"/>
        <v>24</v>
      </c>
      <c r="AB9" s="246">
        <f t="shared" si="0"/>
        <v>7</v>
      </c>
      <c r="AC9" s="245">
        <f t="shared" si="1"/>
        <v>31</v>
      </c>
    </row>
    <row r="10" spans="1:29" ht="12.75" customHeight="1" x14ac:dyDescent="0.2">
      <c r="A10" s="241" t="s">
        <v>19</v>
      </c>
      <c r="B10" s="242">
        <v>1076</v>
      </c>
      <c r="C10" s="243">
        <v>2</v>
      </c>
      <c r="D10" s="244"/>
      <c r="E10" s="245">
        <v>2</v>
      </c>
      <c r="F10" s="244">
        <v>1</v>
      </c>
      <c r="G10" s="244"/>
      <c r="H10" s="245">
        <v>1</v>
      </c>
      <c r="I10" s="243">
        <v>1</v>
      </c>
      <c r="J10" s="244"/>
      <c r="K10" s="245">
        <v>1</v>
      </c>
      <c r="L10" s="241">
        <v>1</v>
      </c>
      <c r="M10" s="246"/>
      <c r="N10" s="245">
        <v>1</v>
      </c>
      <c r="O10" s="243"/>
      <c r="P10" s="244"/>
      <c r="R10" s="241"/>
      <c r="T10" s="245"/>
      <c r="U10" s="243"/>
      <c r="V10" s="244"/>
      <c r="W10" s="245"/>
      <c r="X10" s="243"/>
      <c r="Y10" s="244"/>
      <c r="AA10" s="241">
        <f t="shared" si="0"/>
        <v>5</v>
      </c>
      <c r="AB10" s="246">
        <f t="shared" si="0"/>
        <v>0</v>
      </c>
      <c r="AC10" s="245">
        <f t="shared" si="1"/>
        <v>5</v>
      </c>
    </row>
    <row r="11" spans="1:29" ht="12.75" customHeight="1" x14ac:dyDescent="0.2">
      <c r="A11" s="241" t="s">
        <v>20</v>
      </c>
      <c r="B11" s="242">
        <v>1077</v>
      </c>
      <c r="C11" s="243">
        <v>2</v>
      </c>
      <c r="D11" s="244"/>
      <c r="E11" s="245">
        <v>2</v>
      </c>
      <c r="F11" s="244"/>
      <c r="G11" s="244"/>
      <c r="H11" s="245"/>
      <c r="I11" s="243"/>
      <c r="J11" s="244"/>
      <c r="M11" s="246"/>
      <c r="N11" s="245"/>
      <c r="O11" s="243"/>
      <c r="P11" s="244"/>
      <c r="R11" s="241"/>
      <c r="T11" s="245"/>
      <c r="U11" s="243"/>
      <c r="V11" s="244"/>
      <c r="W11" s="245"/>
      <c r="X11" s="243"/>
      <c r="Y11" s="244"/>
      <c r="AA11" s="241">
        <f t="shared" si="0"/>
        <v>2</v>
      </c>
      <c r="AB11" s="246">
        <f t="shared" si="0"/>
        <v>0</v>
      </c>
      <c r="AC11" s="245">
        <f t="shared" si="1"/>
        <v>2</v>
      </c>
    </row>
    <row r="12" spans="1:29" ht="12.75" customHeight="1" x14ac:dyDescent="0.2">
      <c r="A12" s="241" t="s">
        <v>21</v>
      </c>
      <c r="B12" s="242">
        <v>1080</v>
      </c>
      <c r="C12" s="243">
        <v>10</v>
      </c>
      <c r="D12" s="244">
        <v>1</v>
      </c>
      <c r="E12" s="245">
        <v>11</v>
      </c>
      <c r="F12" s="244"/>
      <c r="G12" s="244">
        <v>1</v>
      </c>
      <c r="H12" s="245">
        <v>1</v>
      </c>
      <c r="I12" s="243"/>
      <c r="J12" s="244"/>
      <c r="L12" s="241">
        <v>2</v>
      </c>
      <c r="M12" s="246"/>
      <c r="N12" s="245">
        <v>2</v>
      </c>
      <c r="O12" s="243"/>
      <c r="P12" s="244"/>
      <c r="R12" s="241"/>
      <c r="T12" s="245"/>
      <c r="U12" s="243"/>
      <c r="V12" s="244"/>
      <c r="W12" s="245"/>
      <c r="X12" s="243"/>
      <c r="Y12" s="244"/>
      <c r="AA12" s="241">
        <f t="shared" si="0"/>
        <v>12</v>
      </c>
      <c r="AB12" s="246">
        <f t="shared" si="0"/>
        <v>2</v>
      </c>
      <c r="AC12" s="245">
        <f t="shared" si="1"/>
        <v>14</v>
      </c>
    </row>
    <row r="13" spans="1:29" ht="12.75" customHeight="1" x14ac:dyDescent="0.2">
      <c r="A13" s="241" t="s">
        <v>22</v>
      </c>
      <c r="B13" s="242">
        <v>1081</v>
      </c>
      <c r="C13" s="243">
        <v>2</v>
      </c>
      <c r="D13" s="244"/>
      <c r="E13" s="245">
        <v>2</v>
      </c>
      <c r="F13" s="244">
        <v>2</v>
      </c>
      <c r="G13" s="244"/>
      <c r="H13" s="245">
        <v>2</v>
      </c>
      <c r="I13" s="243"/>
      <c r="J13" s="244"/>
      <c r="M13" s="246"/>
      <c r="N13" s="245"/>
      <c r="O13" s="243"/>
      <c r="P13" s="244"/>
      <c r="R13" s="241"/>
      <c r="T13" s="245"/>
      <c r="U13" s="243"/>
      <c r="V13" s="244"/>
      <c r="W13" s="245"/>
      <c r="X13" s="243"/>
      <c r="Y13" s="244"/>
      <c r="AA13" s="241">
        <f t="shared" si="0"/>
        <v>4</v>
      </c>
      <c r="AB13" s="246">
        <f t="shared" si="0"/>
        <v>0</v>
      </c>
      <c r="AC13" s="245">
        <f t="shared" si="1"/>
        <v>4</v>
      </c>
    </row>
    <row r="14" spans="1:29" ht="12.75" customHeight="1" x14ac:dyDescent="0.2">
      <c r="A14" s="241" t="s">
        <v>238</v>
      </c>
      <c r="B14" s="242">
        <v>1082</v>
      </c>
      <c r="C14" s="243">
        <v>2</v>
      </c>
      <c r="D14" s="244"/>
      <c r="E14" s="245">
        <v>2</v>
      </c>
      <c r="F14" s="244"/>
      <c r="G14" s="244"/>
      <c r="H14" s="245"/>
      <c r="I14" s="243"/>
      <c r="J14" s="244"/>
      <c r="M14" s="246"/>
      <c r="N14" s="245"/>
      <c r="O14" s="243"/>
      <c r="P14" s="244"/>
      <c r="R14" s="241"/>
      <c r="T14" s="245"/>
      <c r="U14" s="243"/>
      <c r="V14" s="244"/>
      <c r="W14" s="245"/>
      <c r="X14" s="243"/>
      <c r="Y14" s="244"/>
      <c r="AA14" s="241">
        <f t="shared" si="0"/>
        <v>2</v>
      </c>
      <c r="AB14" s="246">
        <f t="shared" si="0"/>
        <v>0</v>
      </c>
      <c r="AC14" s="245">
        <f t="shared" si="1"/>
        <v>2</v>
      </c>
    </row>
    <row r="15" spans="1:29" ht="12.75" customHeight="1" x14ac:dyDescent="0.2">
      <c r="A15" s="241" t="s">
        <v>23</v>
      </c>
      <c r="B15" s="242">
        <v>1085</v>
      </c>
      <c r="C15" s="243">
        <v>11</v>
      </c>
      <c r="D15" s="244">
        <v>2</v>
      </c>
      <c r="E15" s="245">
        <v>13</v>
      </c>
      <c r="F15" s="244"/>
      <c r="G15" s="244">
        <v>2</v>
      </c>
      <c r="H15" s="245">
        <v>2</v>
      </c>
      <c r="I15" s="243">
        <v>1</v>
      </c>
      <c r="J15" s="244"/>
      <c r="K15" s="245">
        <v>1</v>
      </c>
      <c r="L15" s="241">
        <v>1</v>
      </c>
      <c r="M15" s="246"/>
      <c r="N15" s="245">
        <v>1</v>
      </c>
      <c r="O15" s="243">
        <v>2</v>
      </c>
      <c r="P15" s="244"/>
      <c r="Q15" s="245">
        <v>2</v>
      </c>
      <c r="R15" s="241"/>
      <c r="T15" s="245"/>
      <c r="U15" s="243"/>
      <c r="V15" s="244"/>
      <c r="W15" s="245"/>
      <c r="X15" s="243">
        <v>1</v>
      </c>
      <c r="Y15" s="244"/>
      <c r="Z15" s="245">
        <v>1</v>
      </c>
      <c r="AA15" s="241">
        <f t="shared" si="0"/>
        <v>16</v>
      </c>
      <c r="AB15" s="246">
        <f t="shared" si="0"/>
        <v>4</v>
      </c>
      <c r="AC15" s="245">
        <f t="shared" si="1"/>
        <v>20</v>
      </c>
    </row>
    <row r="16" spans="1:29" ht="12.75" customHeight="1" x14ac:dyDescent="0.2">
      <c r="A16" s="241" t="s">
        <v>24</v>
      </c>
      <c r="B16" s="242">
        <v>1086</v>
      </c>
      <c r="C16" s="243">
        <v>1</v>
      </c>
      <c r="D16" s="244"/>
      <c r="E16" s="245">
        <v>1</v>
      </c>
      <c r="F16" s="244"/>
      <c r="G16" s="244"/>
      <c r="H16" s="245"/>
      <c r="I16" s="243"/>
      <c r="J16" s="244"/>
      <c r="M16" s="246"/>
      <c r="N16" s="245"/>
      <c r="O16" s="243"/>
      <c r="P16" s="244"/>
      <c r="R16" s="241"/>
      <c r="T16" s="245"/>
      <c r="U16" s="243"/>
      <c r="V16" s="244"/>
      <c r="W16" s="245"/>
      <c r="X16" s="243"/>
      <c r="Y16" s="244"/>
      <c r="AA16" s="241">
        <f t="shared" si="0"/>
        <v>1</v>
      </c>
      <c r="AB16" s="246">
        <f t="shared" si="0"/>
        <v>0</v>
      </c>
      <c r="AC16" s="245">
        <f t="shared" si="1"/>
        <v>1</v>
      </c>
    </row>
    <row r="17" spans="1:29" ht="12.75" customHeight="1" x14ac:dyDescent="0.2">
      <c r="A17" s="241" t="s">
        <v>25</v>
      </c>
      <c r="B17" s="242">
        <v>1087</v>
      </c>
      <c r="C17" s="243">
        <v>4</v>
      </c>
      <c r="D17" s="244"/>
      <c r="E17" s="245">
        <v>4</v>
      </c>
      <c r="F17" s="244"/>
      <c r="G17" s="244"/>
      <c r="H17" s="245"/>
      <c r="I17" s="243"/>
      <c r="J17" s="244"/>
      <c r="M17" s="246"/>
      <c r="N17" s="245"/>
      <c r="O17" s="243"/>
      <c r="P17" s="244"/>
      <c r="R17" s="241">
        <v>1</v>
      </c>
      <c r="T17" s="245">
        <v>1</v>
      </c>
      <c r="U17" s="243"/>
      <c r="V17" s="244"/>
      <c r="W17" s="245"/>
      <c r="X17" s="243"/>
      <c r="Y17" s="244"/>
      <c r="AA17" s="241">
        <f t="shared" si="0"/>
        <v>5</v>
      </c>
      <c r="AB17" s="246">
        <f t="shared" si="0"/>
        <v>0</v>
      </c>
      <c r="AC17" s="245">
        <f t="shared" si="1"/>
        <v>5</v>
      </c>
    </row>
    <row r="18" spans="1:29" ht="12.75" customHeight="1" x14ac:dyDescent="0.2">
      <c r="A18" s="241" t="s">
        <v>26</v>
      </c>
      <c r="B18" s="242">
        <v>1090</v>
      </c>
      <c r="C18" s="243">
        <v>2</v>
      </c>
      <c r="D18" s="244">
        <v>2</v>
      </c>
      <c r="E18" s="245">
        <v>4</v>
      </c>
      <c r="F18" s="244">
        <v>1</v>
      </c>
      <c r="G18" s="244">
        <v>2</v>
      </c>
      <c r="H18" s="245">
        <v>3</v>
      </c>
      <c r="I18" s="243"/>
      <c r="J18" s="244"/>
      <c r="L18" s="241">
        <v>1</v>
      </c>
      <c r="M18" s="246"/>
      <c r="N18" s="245">
        <v>1</v>
      </c>
      <c r="O18" s="243"/>
      <c r="P18" s="244"/>
      <c r="R18" s="241"/>
      <c r="T18" s="245"/>
      <c r="U18" s="243"/>
      <c r="V18" s="244"/>
      <c r="W18" s="245"/>
      <c r="X18" s="243">
        <v>1</v>
      </c>
      <c r="Y18" s="244"/>
      <c r="Z18" s="245">
        <v>1</v>
      </c>
      <c r="AA18" s="241">
        <f t="shared" si="0"/>
        <v>5</v>
      </c>
      <c r="AB18" s="246">
        <f t="shared" si="0"/>
        <v>4</v>
      </c>
      <c r="AC18" s="245">
        <f t="shared" si="1"/>
        <v>9</v>
      </c>
    </row>
    <row r="19" spans="1:29" ht="12.75" customHeight="1" x14ac:dyDescent="0.2">
      <c r="A19" s="246" t="s">
        <v>27</v>
      </c>
      <c r="B19" s="242">
        <v>1091</v>
      </c>
      <c r="C19" s="243">
        <v>1</v>
      </c>
      <c r="D19" s="244"/>
      <c r="E19" s="245">
        <v>1</v>
      </c>
      <c r="F19" s="244"/>
      <c r="G19" s="244"/>
      <c r="H19" s="245"/>
      <c r="I19" s="243"/>
      <c r="J19" s="244">
        <v>1</v>
      </c>
      <c r="K19" s="245">
        <v>1</v>
      </c>
      <c r="M19" s="246"/>
      <c r="N19" s="245"/>
      <c r="O19" s="243"/>
      <c r="P19" s="244"/>
      <c r="R19" s="241"/>
      <c r="T19" s="245"/>
      <c r="U19" s="243"/>
      <c r="V19" s="244"/>
      <c r="W19" s="245"/>
      <c r="X19" s="243"/>
      <c r="Y19" s="244"/>
      <c r="AA19" s="241">
        <f t="shared" si="0"/>
        <v>1</v>
      </c>
      <c r="AB19" s="246">
        <f t="shared" si="0"/>
        <v>1</v>
      </c>
      <c r="AC19" s="245">
        <f t="shared" si="1"/>
        <v>2</v>
      </c>
    </row>
    <row r="20" spans="1:29" ht="12.75" customHeight="1" x14ac:dyDescent="0.2">
      <c r="A20" s="246" t="s">
        <v>28</v>
      </c>
      <c r="B20" s="242">
        <v>1092</v>
      </c>
      <c r="C20" s="243">
        <v>1</v>
      </c>
      <c r="D20" s="244"/>
      <c r="E20" s="245">
        <v>1</v>
      </c>
      <c r="F20" s="244"/>
      <c r="G20" s="244"/>
      <c r="H20" s="245"/>
      <c r="I20" s="243"/>
      <c r="J20" s="244"/>
      <c r="M20" s="246"/>
      <c r="N20" s="245"/>
      <c r="O20" s="243"/>
      <c r="P20" s="244"/>
      <c r="R20" s="241"/>
      <c r="T20" s="245"/>
      <c r="U20" s="243"/>
      <c r="V20" s="244"/>
      <c r="W20" s="245"/>
      <c r="X20" s="243"/>
      <c r="Y20" s="244"/>
      <c r="AA20" s="241">
        <f t="shared" si="0"/>
        <v>1</v>
      </c>
      <c r="AB20" s="246">
        <f t="shared" si="0"/>
        <v>0</v>
      </c>
      <c r="AC20" s="245">
        <f t="shared" si="1"/>
        <v>1</v>
      </c>
    </row>
    <row r="21" spans="1:29" ht="12.75" customHeight="1" x14ac:dyDescent="0.2">
      <c r="A21" s="246" t="s">
        <v>265</v>
      </c>
      <c r="B21" s="242">
        <v>1093</v>
      </c>
      <c r="C21" s="243">
        <v>1</v>
      </c>
      <c r="D21" s="244"/>
      <c r="E21" s="245">
        <v>1</v>
      </c>
      <c r="F21" s="244">
        <v>2</v>
      </c>
      <c r="G21" s="244"/>
      <c r="H21" s="245">
        <v>2</v>
      </c>
      <c r="I21" s="243"/>
      <c r="J21" s="244"/>
      <c r="M21" s="246"/>
      <c r="N21" s="245"/>
      <c r="O21" s="243"/>
      <c r="P21" s="244"/>
      <c r="R21" s="241"/>
      <c r="T21" s="245"/>
      <c r="U21" s="243"/>
      <c r="V21" s="244"/>
      <c r="W21" s="245"/>
      <c r="X21" s="243"/>
      <c r="Y21" s="244"/>
      <c r="AA21" s="241">
        <f t="shared" si="0"/>
        <v>3</v>
      </c>
      <c r="AB21" s="246">
        <f t="shared" si="0"/>
        <v>0</v>
      </c>
      <c r="AC21" s="245">
        <f t="shared" si="1"/>
        <v>3</v>
      </c>
    </row>
    <row r="22" spans="1:29" ht="12.75" customHeight="1" x14ac:dyDescent="0.2">
      <c r="A22" s="246" t="s">
        <v>239</v>
      </c>
      <c r="B22" s="242">
        <v>1095</v>
      </c>
      <c r="C22" s="243">
        <v>7</v>
      </c>
      <c r="D22" s="244">
        <v>4</v>
      </c>
      <c r="E22" s="245">
        <v>11</v>
      </c>
      <c r="F22" s="244">
        <v>2</v>
      </c>
      <c r="G22" s="244">
        <v>1</v>
      </c>
      <c r="H22" s="245">
        <v>3</v>
      </c>
      <c r="I22" s="243"/>
      <c r="J22" s="244"/>
      <c r="L22" s="241">
        <v>1</v>
      </c>
      <c r="M22" s="246"/>
      <c r="N22" s="245">
        <v>1</v>
      </c>
      <c r="O22" s="243"/>
      <c r="P22" s="244">
        <v>1</v>
      </c>
      <c r="Q22" s="245">
        <v>1</v>
      </c>
      <c r="R22" s="241">
        <v>1</v>
      </c>
      <c r="T22" s="245">
        <v>1</v>
      </c>
      <c r="U22" s="243"/>
      <c r="V22" s="244"/>
      <c r="W22" s="245"/>
      <c r="X22" s="243"/>
      <c r="Y22" s="244">
        <v>1</v>
      </c>
      <c r="Z22" s="245">
        <v>1</v>
      </c>
      <c r="AA22" s="241">
        <f t="shared" si="0"/>
        <v>11</v>
      </c>
      <c r="AB22" s="246">
        <f t="shared" si="0"/>
        <v>7</v>
      </c>
      <c r="AC22" s="245">
        <f t="shared" si="1"/>
        <v>18</v>
      </c>
    </row>
    <row r="23" spans="1:29" ht="12.75" customHeight="1" thickBot="1" x14ac:dyDescent="0.25">
      <c r="A23" s="246" t="s">
        <v>240</v>
      </c>
      <c r="B23" s="242">
        <v>1096</v>
      </c>
      <c r="C23" s="243">
        <v>86</v>
      </c>
      <c r="D23" s="244">
        <v>47</v>
      </c>
      <c r="E23" s="245">
        <v>133</v>
      </c>
      <c r="F23" s="244">
        <v>6</v>
      </c>
      <c r="G23" s="244">
        <v>11</v>
      </c>
      <c r="H23" s="245">
        <v>17</v>
      </c>
      <c r="I23" s="243">
        <v>1</v>
      </c>
      <c r="J23" s="244">
        <v>1</v>
      </c>
      <c r="K23" s="245">
        <v>2</v>
      </c>
      <c r="L23" s="241">
        <v>7</v>
      </c>
      <c r="M23" s="246">
        <v>8</v>
      </c>
      <c r="N23" s="245">
        <v>15</v>
      </c>
      <c r="O23" s="243">
        <v>6</v>
      </c>
      <c r="P23" s="244">
        <v>3</v>
      </c>
      <c r="Q23" s="245">
        <v>9</v>
      </c>
      <c r="R23" s="241"/>
      <c r="T23" s="245"/>
      <c r="U23" s="248">
        <v>1</v>
      </c>
      <c r="V23" s="244">
        <v>2</v>
      </c>
      <c r="W23" s="245">
        <v>3</v>
      </c>
      <c r="X23" s="243">
        <v>6</v>
      </c>
      <c r="Y23" s="244">
        <v>2</v>
      </c>
      <c r="Z23" s="245">
        <v>8</v>
      </c>
      <c r="AA23" s="241">
        <f t="shared" si="0"/>
        <v>113</v>
      </c>
      <c r="AB23" s="246">
        <f t="shared" si="0"/>
        <v>74</v>
      </c>
      <c r="AC23" s="245">
        <f t="shared" si="1"/>
        <v>187</v>
      </c>
    </row>
    <row r="24" spans="1:29" ht="12.75" customHeight="1" thickBot="1" x14ac:dyDescent="0.25">
      <c r="A24" s="233" t="s">
        <v>29</v>
      </c>
      <c r="B24" s="234"/>
      <c r="C24" s="249">
        <f>SUM(C5:C23)</f>
        <v>182</v>
      </c>
      <c r="D24" s="233">
        <f t="shared" ref="D24:L24" si="2">SUM(D5:D23)</f>
        <v>65</v>
      </c>
      <c r="E24" s="237">
        <f t="shared" ref="E24:E64" si="3">SUM(C24:D24)</f>
        <v>247</v>
      </c>
      <c r="F24" s="233">
        <f>SUM(F5:F23)</f>
        <v>21</v>
      </c>
      <c r="G24" s="233">
        <f t="shared" si="2"/>
        <v>19</v>
      </c>
      <c r="H24" s="233">
        <f>SUM(H5:H23)</f>
        <v>40</v>
      </c>
      <c r="I24" s="249">
        <f t="shared" si="2"/>
        <v>4</v>
      </c>
      <c r="J24" s="233">
        <f t="shared" si="2"/>
        <v>2</v>
      </c>
      <c r="K24" s="237">
        <f>SUM(K5:K23)</f>
        <v>6</v>
      </c>
      <c r="L24" s="249">
        <f t="shared" si="2"/>
        <v>16</v>
      </c>
      <c r="M24" s="233">
        <f>SUM(M5:M23)</f>
        <v>8</v>
      </c>
      <c r="N24" s="233">
        <f>SUM(N5:N23)</f>
        <v>24</v>
      </c>
      <c r="O24" s="249">
        <f t="shared" ref="O24:Y24" si="4">SUM(O5:O23)</f>
        <v>8</v>
      </c>
      <c r="P24" s="233">
        <f t="shared" si="4"/>
        <v>4</v>
      </c>
      <c r="Q24" s="233">
        <f>SUM(Q5:Q23)</f>
        <v>12</v>
      </c>
      <c r="R24" s="249">
        <f t="shared" si="4"/>
        <v>2</v>
      </c>
      <c r="S24" s="233">
        <f t="shared" si="4"/>
        <v>0</v>
      </c>
      <c r="T24" s="233">
        <f>SUM(T5:T23)</f>
        <v>2</v>
      </c>
      <c r="U24" s="233">
        <f t="shared" si="4"/>
        <v>1</v>
      </c>
      <c r="V24" s="233">
        <f t="shared" si="4"/>
        <v>2</v>
      </c>
      <c r="W24" s="233">
        <f>SUM(W5:W23)</f>
        <v>3</v>
      </c>
      <c r="X24" s="249">
        <f t="shared" si="4"/>
        <v>13</v>
      </c>
      <c r="Y24" s="233">
        <f t="shared" si="4"/>
        <v>4</v>
      </c>
      <c r="Z24" s="233">
        <f>SUM(Z5:Z23)</f>
        <v>17</v>
      </c>
      <c r="AA24" s="249">
        <f>SUM(AA5:AA23)</f>
        <v>247</v>
      </c>
      <c r="AB24" s="250">
        <f t="shared" ref="AB24:AC24" si="5">SUM(AB5:AB23)</f>
        <v>104</v>
      </c>
      <c r="AC24" s="237">
        <f t="shared" si="5"/>
        <v>351</v>
      </c>
    </row>
    <row r="25" spans="1:29" x14ac:dyDescent="0.2">
      <c r="H25" s="245" t="str">
        <f>IF(F25+G25=0," ",F25+G25)</f>
        <v xml:space="preserve"> </v>
      </c>
      <c r="K25" s="245" t="str">
        <f>IF(I25+J25=0," ",I25+J25)</f>
        <v xml:space="preserve"> </v>
      </c>
      <c r="N25" s="274" t="str">
        <f>IF(L25+M25=0," ",L25+M25)</f>
        <v xml:space="preserve"> </v>
      </c>
      <c r="Q25" s="256" t="str">
        <f>IF(O25+P25=0," ",O25+P25)</f>
        <v xml:space="preserve"> </v>
      </c>
      <c r="R25" s="364"/>
      <c r="S25" s="265"/>
      <c r="T25" s="365"/>
      <c r="W25" s="274" t="str">
        <f>IF(U25+V25=0," ",U25+V25)</f>
        <v xml:space="preserve"> </v>
      </c>
      <c r="Z25" s="245" t="str">
        <f>IF(X25+Y25=0," ",X25+Y25)</f>
        <v xml:space="preserve"> </v>
      </c>
      <c r="AA25" s="241"/>
      <c r="AB25" s="267"/>
    </row>
    <row r="26" spans="1:29" x14ac:dyDescent="0.2">
      <c r="A26" s="251" t="s">
        <v>30</v>
      </c>
      <c r="B26" s="252">
        <v>1105</v>
      </c>
      <c r="C26" s="243">
        <v>384</v>
      </c>
      <c r="D26" s="244">
        <v>266</v>
      </c>
      <c r="E26" s="245">
        <v>650</v>
      </c>
      <c r="F26" s="253">
        <v>57</v>
      </c>
      <c r="G26" s="253">
        <v>17</v>
      </c>
      <c r="H26" s="245">
        <v>74</v>
      </c>
      <c r="I26" s="243">
        <v>5</v>
      </c>
      <c r="J26" s="244">
        <v>5</v>
      </c>
      <c r="K26" s="245">
        <v>10</v>
      </c>
      <c r="L26" s="241">
        <v>41</v>
      </c>
      <c r="M26" s="251">
        <v>33</v>
      </c>
      <c r="N26" s="245">
        <v>74</v>
      </c>
      <c r="O26" s="243">
        <v>19</v>
      </c>
      <c r="P26" s="244">
        <v>10</v>
      </c>
      <c r="Q26" s="245">
        <v>29</v>
      </c>
      <c r="R26" s="241">
        <v>2</v>
      </c>
      <c r="S26" s="246">
        <v>2</v>
      </c>
      <c r="T26" s="245">
        <v>4</v>
      </c>
      <c r="U26" s="253">
        <v>3</v>
      </c>
      <c r="V26" s="253">
        <v>4</v>
      </c>
      <c r="W26" s="245">
        <v>7</v>
      </c>
      <c r="X26" s="243">
        <v>28</v>
      </c>
      <c r="Y26" s="244">
        <v>17</v>
      </c>
      <c r="Z26" s="245">
        <v>45</v>
      </c>
      <c r="AA26" s="241">
        <f t="shared" ref="AA26:AB33" si="6">C26+F26+I26+L26+O26+R26+U26+X26</f>
        <v>539</v>
      </c>
      <c r="AB26" s="246">
        <f t="shared" si="6"/>
        <v>354</v>
      </c>
      <c r="AC26" s="245">
        <f t="shared" ref="AC26:AC33" si="7">SUM(AA26:AB26)</f>
        <v>893</v>
      </c>
    </row>
    <row r="27" spans="1:29" x14ac:dyDescent="0.2">
      <c r="A27" s="251" t="s">
        <v>241</v>
      </c>
      <c r="B27" s="252">
        <v>1108</v>
      </c>
      <c r="C27" s="243">
        <v>31</v>
      </c>
      <c r="D27" s="244">
        <v>22</v>
      </c>
      <c r="E27" s="245">
        <v>53</v>
      </c>
      <c r="F27" s="253">
        <v>5</v>
      </c>
      <c r="G27" s="253">
        <v>2</v>
      </c>
      <c r="H27" s="245">
        <v>7</v>
      </c>
      <c r="I27" s="243"/>
      <c r="J27" s="244"/>
      <c r="L27" s="241">
        <v>4</v>
      </c>
      <c r="M27" s="251">
        <v>9</v>
      </c>
      <c r="N27" s="245">
        <v>13</v>
      </c>
      <c r="O27" s="243">
        <v>1</v>
      </c>
      <c r="P27" s="244">
        <v>1</v>
      </c>
      <c r="Q27" s="245">
        <v>2</v>
      </c>
      <c r="R27" s="241"/>
      <c r="T27" s="245"/>
      <c r="U27" s="253">
        <v>3</v>
      </c>
      <c r="V27" s="253">
        <v>1</v>
      </c>
      <c r="W27" s="245">
        <v>4</v>
      </c>
      <c r="X27" s="243">
        <v>2</v>
      </c>
      <c r="Y27" s="244">
        <v>3</v>
      </c>
      <c r="Z27" s="245">
        <v>5</v>
      </c>
      <c r="AA27" s="241">
        <f t="shared" si="6"/>
        <v>46</v>
      </c>
      <c r="AB27" s="246">
        <f t="shared" si="6"/>
        <v>38</v>
      </c>
      <c r="AC27" s="245">
        <f t="shared" si="7"/>
        <v>84</v>
      </c>
    </row>
    <row r="28" spans="1:29" x14ac:dyDescent="0.2">
      <c r="A28" s="251" t="s">
        <v>266</v>
      </c>
      <c r="B28" s="252">
        <v>1109</v>
      </c>
      <c r="C28" s="243">
        <v>25</v>
      </c>
      <c r="D28" s="244">
        <v>28</v>
      </c>
      <c r="E28" s="245">
        <v>53</v>
      </c>
      <c r="F28" s="253"/>
      <c r="G28" s="253"/>
      <c r="H28" s="245"/>
      <c r="I28" s="243"/>
      <c r="J28" s="244">
        <v>1</v>
      </c>
      <c r="K28" s="245">
        <v>1</v>
      </c>
      <c r="L28" s="241">
        <v>5</v>
      </c>
      <c r="M28" s="251">
        <v>3</v>
      </c>
      <c r="N28" s="245">
        <v>8</v>
      </c>
      <c r="O28" s="243">
        <v>1</v>
      </c>
      <c r="P28" s="244"/>
      <c r="Q28" s="245">
        <v>1</v>
      </c>
      <c r="R28" s="241"/>
      <c r="T28" s="245"/>
      <c r="U28" s="253">
        <v>1</v>
      </c>
      <c r="V28" s="253">
        <v>1</v>
      </c>
      <c r="W28" s="245">
        <v>2</v>
      </c>
      <c r="X28" s="243">
        <v>4</v>
      </c>
      <c r="Y28" s="244">
        <v>2</v>
      </c>
      <c r="Z28" s="245">
        <v>6</v>
      </c>
      <c r="AA28" s="241">
        <f t="shared" si="6"/>
        <v>36</v>
      </c>
      <c r="AB28" s="246">
        <f t="shared" si="6"/>
        <v>35</v>
      </c>
      <c r="AC28" s="245">
        <f t="shared" si="7"/>
        <v>71</v>
      </c>
    </row>
    <row r="29" spans="1:29" ht="25.5" x14ac:dyDescent="0.2">
      <c r="A29" s="254" t="s">
        <v>31</v>
      </c>
      <c r="B29" s="252">
        <v>1120</v>
      </c>
      <c r="C29" s="243">
        <v>1</v>
      </c>
      <c r="D29" s="244"/>
      <c r="E29" s="245">
        <v>1</v>
      </c>
      <c r="F29" s="253"/>
      <c r="G29" s="253"/>
      <c r="H29" s="245"/>
      <c r="I29" s="243"/>
      <c r="J29" s="244"/>
      <c r="N29" s="245"/>
      <c r="O29" s="243">
        <v>1</v>
      </c>
      <c r="P29" s="244"/>
      <c r="Q29" s="245">
        <v>1</v>
      </c>
      <c r="R29" s="241"/>
      <c r="T29" s="245"/>
      <c r="U29" s="253"/>
      <c r="V29" s="253"/>
      <c r="W29" s="245"/>
      <c r="X29" s="243"/>
      <c r="Y29" s="244"/>
      <c r="AA29" s="241">
        <f t="shared" si="6"/>
        <v>2</v>
      </c>
      <c r="AB29" s="246">
        <f t="shared" si="6"/>
        <v>0</v>
      </c>
      <c r="AC29" s="245">
        <f t="shared" si="7"/>
        <v>2</v>
      </c>
    </row>
    <row r="30" spans="1:29" ht="13.5" customHeight="1" x14ac:dyDescent="0.2">
      <c r="A30" s="254" t="s">
        <v>32</v>
      </c>
      <c r="B30" s="255">
        <v>1125</v>
      </c>
      <c r="C30" s="243">
        <v>4</v>
      </c>
      <c r="D30" s="244">
        <v>2</v>
      </c>
      <c r="E30" s="245">
        <v>6</v>
      </c>
      <c r="F30" s="253">
        <v>1</v>
      </c>
      <c r="G30" s="253"/>
      <c r="H30" s="245">
        <v>1</v>
      </c>
      <c r="I30" s="243"/>
      <c r="J30" s="244"/>
      <c r="M30" s="251">
        <v>1</v>
      </c>
      <c r="N30" s="245">
        <v>1</v>
      </c>
      <c r="O30" s="243"/>
      <c r="P30" s="244"/>
      <c r="R30" s="241"/>
      <c r="T30" s="245"/>
      <c r="U30" s="253"/>
      <c r="V30" s="253"/>
      <c r="W30" s="245"/>
      <c r="X30" s="243"/>
      <c r="Y30" s="244"/>
      <c r="AA30" s="241">
        <f t="shared" si="6"/>
        <v>5</v>
      </c>
      <c r="AB30" s="246">
        <f t="shared" si="6"/>
        <v>3</v>
      </c>
      <c r="AC30" s="245">
        <f t="shared" si="7"/>
        <v>8</v>
      </c>
    </row>
    <row r="31" spans="1:29" ht="13.5" customHeight="1" x14ac:dyDescent="0.2">
      <c r="A31" s="254" t="s">
        <v>33</v>
      </c>
      <c r="B31" s="255">
        <v>1130</v>
      </c>
      <c r="C31" s="243"/>
      <c r="D31" s="244">
        <v>1</v>
      </c>
      <c r="E31" s="245">
        <v>1</v>
      </c>
      <c r="F31" s="253"/>
      <c r="G31" s="253"/>
      <c r="H31" s="245"/>
      <c r="I31" s="243"/>
      <c r="J31" s="244"/>
      <c r="N31" s="245"/>
      <c r="O31" s="243">
        <v>1</v>
      </c>
      <c r="P31" s="244"/>
      <c r="Q31" s="245">
        <v>1</v>
      </c>
      <c r="R31" s="241"/>
      <c r="T31" s="245"/>
      <c r="U31" s="253"/>
      <c r="V31" s="253"/>
      <c r="W31" s="245"/>
      <c r="X31" s="243">
        <v>1</v>
      </c>
      <c r="Y31" s="244"/>
      <c r="Z31" s="245">
        <v>1</v>
      </c>
      <c r="AA31" s="241">
        <f t="shared" si="6"/>
        <v>2</v>
      </c>
      <c r="AB31" s="246">
        <f t="shared" si="6"/>
        <v>1</v>
      </c>
      <c r="AC31" s="245">
        <f t="shared" si="7"/>
        <v>3</v>
      </c>
    </row>
    <row r="32" spans="1:29" ht="14.25" customHeight="1" x14ac:dyDescent="0.2">
      <c r="A32" s="251" t="s">
        <v>34</v>
      </c>
      <c r="B32" s="252">
        <v>1140</v>
      </c>
      <c r="C32" s="243">
        <v>18</v>
      </c>
      <c r="D32" s="244">
        <v>6</v>
      </c>
      <c r="E32" s="245">
        <v>24</v>
      </c>
      <c r="F32" s="253"/>
      <c r="G32" s="253"/>
      <c r="H32" s="245"/>
      <c r="I32" s="243"/>
      <c r="J32" s="244"/>
      <c r="N32" s="245"/>
      <c r="O32" s="243"/>
      <c r="P32" s="244"/>
      <c r="R32" s="241"/>
      <c r="T32" s="245"/>
      <c r="U32" s="253">
        <v>1</v>
      </c>
      <c r="V32" s="253"/>
      <c r="W32" s="245">
        <v>1</v>
      </c>
      <c r="X32" s="243"/>
      <c r="Y32" s="244">
        <v>1</v>
      </c>
      <c r="Z32" s="245">
        <v>1</v>
      </c>
      <c r="AA32" s="241">
        <f t="shared" si="6"/>
        <v>19</v>
      </c>
      <c r="AB32" s="246">
        <f t="shared" si="6"/>
        <v>7</v>
      </c>
      <c r="AC32" s="245">
        <f t="shared" si="7"/>
        <v>26</v>
      </c>
    </row>
    <row r="33" spans="1:29" ht="14.25" customHeight="1" thickBot="1" x14ac:dyDescent="0.25">
      <c r="A33" s="251" t="s">
        <v>267</v>
      </c>
      <c r="B33" s="252">
        <v>1141</v>
      </c>
      <c r="C33" s="243">
        <v>1</v>
      </c>
      <c r="D33" s="244">
        <v>2</v>
      </c>
      <c r="E33" s="245">
        <v>3</v>
      </c>
      <c r="F33" s="253"/>
      <c r="G33" s="253"/>
      <c r="H33" s="256"/>
      <c r="I33" s="243"/>
      <c r="J33" s="244"/>
      <c r="N33" s="256"/>
      <c r="O33" s="243"/>
      <c r="P33" s="244"/>
      <c r="Q33" s="256"/>
      <c r="R33" s="241"/>
      <c r="T33" s="245"/>
      <c r="U33" s="253"/>
      <c r="V33" s="253"/>
      <c r="W33" s="256"/>
      <c r="X33" s="243"/>
      <c r="Y33" s="244"/>
      <c r="AA33" s="241">
        <f t="shared" si="6"/>
        <v>1</v>
      </c>
      <c r="AB33" s="246">
        <f t="shared" si="6"/>
        <v>2</v>
      </c>
      <c r="AC33" s="245">
        <f t="shared" si="7"/>
        <v>3</v>
      </c>
    </row>
    <row r="34" spans="1:29" ht="13.5" thickBot="1" x14ac:dyDescent="0.25">
      <c r="A34" s="249" t="s">
        <v>35</v>
      </c>
      <c r="B34" s="234"/>
      <c r="C34" s="249">
        <f>SUM(C26:C33)</f>
        <v>464</v>
      </c>
      <c r="D34" s="233">
        <f>SUM(D26:D33)</f>
        <v>327</v>
      </c>
      <c r="E34" s="237">
        <f t="shared" si="3"/>
        <v>791</v>
      </c>
      <c r="F34" s="233">
        <f>SUM(F26:F33)</f>
        <v>63</v>
      </c>
      <c r="G34" s="233">
        <f>SUM(G26:G33)</f>
        <v>19</v>
      </c>
      <c r="H34" s="233">
        <f t="shared" ref="H34:Z34" si="8">SUM(H26:H32)</f>
        <v>82</v>
      </c>
      <c r="I34" s="249">
        <f>SUM(I26:I33)</f>
        <v>5</v>
      </c>
      <c r="J34" s="233">
        <f>SUM(J26:J33)</f>
        <v>6</v>
      </c>
      <c r="K34" s="237">
        <f t="shared" si="8"/>
        <v>11</v>
      </c>
      <c r="L34" s="249">
        <f>SUM(L26:L33)</f>
        <v>50</v>
      </c>
      <c r="M34" s="233">
        <f>SUM(M26:M33)</f>
        <v>46</v>
      </c>
      <c r="N34" s="233">
        <f t="shared" si="8"/>
        <v>96</v>
      </c>
      <c r="O34" s="249">
        <f>SUM(O26:O33)</f>
        <v>23</v>
      </c>
      <c r="P34" s="233">
        <f>SUM(P26:P33)</f>
        <v>11</v>
      </c>
      <c r="Q34" s="233">
        <f t="shared" si="8"/>
        <v>34</v>
      </c>
      <c r="R34" s="249">
        <f>SUM(R26:R33)</f>
        <v>2</v>
      </c>
      <c r="S34" s="233">
        <f>SUM(S26:S33)</f>
        <v>2</v>
      </c>
      <c r="T34" s="237">
        <f>SUM(T26:T33)</f>
        <v>4</v>
      </c>
      <c r="U34" s="233">
        <f>SUM(U26:U33)</f>
        <v>8</v>
      </c>
      <c r="V34" s="233">
        <f>SUM(V26:V33)</f>
        <v>6</v>
      </c>
      <c r="W34" s="233">
        <f t="shared" si="8"/>
        <v>14</v>
      </c>
      <c r="X34" s="249">
        <f>SUM(X26:X33)</f>
        <v>35</v>
      </c>
      <c r="Y34" s="233">
        <f>SUM(Y26:Y33)</f>
        <v>23</v>
      </c>
      <c r="Z34" s="237">
        <f t="shared" si="8"/>
        <v>58</v>
      </c>
      <c r="AA34" s="249">
        <f>SUM(AA26:AA33)</f>
        <v>650</v>
      </c>
      <c r="AB34" s="250">
        <f>SUM(AB26:AB33)</f>
        <v>440</v>
      </c>
      <c r="AC34" s="257">
        <f>SUM(AC26:AC33)</f>
        <v>1090</v>
      </c>
    </row>
    <row r="35" spans="1:29" ht="13.5" thickBot="1" x14ac:dyDescent="0.25">
      <c r="H35" s="245" t="str">
        <f>IF(F35+G35=0," ",F35+G35)</f>
        <v xml:space="preserve"> </v>
      </c>
      <c r="K35" s="245" t="str">
        <f>IF(I35+J35=0," ",I35+J35)</f>
        <v xml:space="preserve"> </v>
      </c>
      <c r="N35" s="274" t="str">
        <f>IF(L35+M35=0," ",L35+M35)</f>
        <v xml:space="preserve"> </v>
      </c>
      <c r="Q35" s="256" t="str">
        <f>IF(O35+P35=0," ",O35+P35)</f>
        <v xml:space="preserve"> </v>
      </c>
      <c r="R35" s="241"/>
      <c r="T35" s="275"/>
      <c r="W35" s="274" t="str">
        <f>IF(U35+V35=0," ",U35+V35)</f>
        <v xml:space="preserve"> </v>
      </c>
      <c r="Z35" s="245" t="str">
        <f>IF(X35+Y35=0," ",X35+Y35)</f>
        <v xml:space="preserve"> </v>
      </c>
      <c r="AA35" s="241"/>
      <c r="AB35" s="267"/>
    </row>
    <row r="36" spans="1:29" s="260" customFormat="1" ht="13.5" thickBot="1" x14ac:dyDescent="0.25">
      <c r="A36" s="233" t="s">
        <v>36</v>
      </c>
      <c r="B36" s="258">
        <v>1225</v>
      </c>
      <c r="C36" s="259">
        <v>42</v>
      </c>
      <c r="D36" s="259">
        <v>33</v>
      </c>
      <c r="E36" s="237">
        <v>75</v>
      </c>
      <c r="F36" s="259">
        <v>4</v>
      </c>
      <c r="G36" s="259">
        <v>3</v>
      </c>
      <c r="H36" s="237">
        <v>7</v>
      </c>
      <c r="I36" s="259"/>
      <c r="J36" s="259"/>
      <c r="K36" s="237"/>
      <c r="L36" s="233">
        <v>5</v>
      </c>
      <c r="M36" s="233">
        <v>2</v>
      </c>
      <c r="N36" s="237">
        <v>7</v>
      </c>
      <c r="O36" s="259">
        <v>1</v>
      </c>
      <c r="P36" s="259">
        <v>2</v>
      </c>
      <c r="Q36" s="237">
        <v>3</v>
      </c>
      <c r="R36" s="233"/>
      <c r="S36" s="233"/>
      <c r="T36" s="237"/>
      <c r="U36" s="259"/>
      <c r="V36" s="259"/>
      <c r="W36" s="237"/>
      <c r="X36" s="259">
        <v>3</v>
      </c>
      <c r="Y36" s="259">
        <v>5</v>
      </c>
      <c r="Z36" s="237">
        <v>8</v>
      </c>
      <c r="AA36" s="233">
        <f>C36+F36+I36+L36+O36+R36+U36+X36</f>
        <v>55</v>
      </c>
      <c r="AB36" s="233">
        <f>D36+G36+J36+M36+P36+S36+V36+Y36</f>
        <v>45</v>
      </c>
      <c r="AC36" s="237">
        <f>SUM(AA36:AB36)</f>
        <v>100</v>
      </c>
    </row>
    <row r="37" spans="1:29" x14ac:dyDescent="0.2">
      <c r="C37" s="243"/>
      <c r="D37" s="244"/>
      <c r="F37" s="253"/>
      <c r="G37" s="253"/>
      <c r="H37" s="245"/>
      <c r="I37" s="244"/>
      <c r="J37" s="244"/>
      <c r="K37" s="256"/>
      <c r="O37" s="243"/>
      <c r="P37" s="244"/>
      <c r="Q37" s="256"/>
      <c r="R37" s="263"/>
      <c r="S37" s="256"/>
      <c r="T37" s="245"/>
      <c r="U37" s="253"/>
      <c r="V37" s="253"/>
      <c r="W37" s="245"/>
      <c r="X37" s="244"/>
      <c r="Y37" s="244"/>
      <c r="AA37" s="241"/>
      <c r="AB37" s="267"/>
      <c r="AC37" s="277"/>
    </row>
    <row r="38" spans="1:29" ht="15" customHeight="1" x14ac:dyDescent="0.2">
      <c r="A38" s="251" t="s">
        <v>37</v>
      </c>
      <c r="B38" s="252">
        <v>1230</v>
      </c>
      <c r="C38" s="243">
        <v>28</v>
      </c>
      <c r="D38" s="244">
        <v>23</v>
      </c>
      <c r="E38" s="245">
        <v>51</v>
      </c>
      <c r="F38" s="243">
        <v>2</v>
      </c>
      <c r="G38" s="244">
        <v>1</v>
      </c>
      <c r="H38" s="245">
        <v>3</v>
      </c>
      <c r="I38" s="253"/>
      <c r="J38" s="253"/>
      <c r="L38" s="241">
        <v>2</v>
      </c>
      <c r="M38" s="246"/>
      <c r="N38" s="245">
        <v>2</v>
      </c>
      <c r="O38" s="243">
        <v>1</v>
      </c>
      <c r="P38" s="253">
        <v>2</v>
      </c>
      <c r="Q38" s="245">
        <v>3</v>
      </c>
      <c r="R38" s="241">
        <v>1</v>
      </c>
      <c r="T38" s="245">
        <v>1</v>
      </c>
      <c r="U38" s="244"/>
      <c r="V38" s="244">
        <v>2</v>
      </c>
      <c r="W38" s="245">
        <v>2</v>
      </c>
      <c r="X38" s="253">
        <v>2</v>
      </c>
      <c r="Y38" s="253"/>
      <c r="Z38" s="245">
        <v>2</v>
      </c>
      <c r="AA38" s="241">
        <f t="shared" ref="AA38:AB44" si="9">C38+F38+I38+L38+O38+R38+U38+X38</f>
        <v>36</v>
      </c>
      <c r="AB38" s="246">
        <f t="shared" si="9"/>
        <v>28</v>
      </c>
      <c r="AC38" s="245">
        <f t="shared" ref="AC38:AC44" si="10">SUM(AA38:AB38)</f>
        <v>64</v>
      </c>
    </row>
    <row r="39" spans="1:29" x14ac:dyDescent="0.2">
      <c r="A39" s="251" t="s">
        <v>38</v>
      </c>
      <c r="B39" s="252" t="s">
        <v>39</v>
      </c>
      <c r="C39" s="243">
        <v>2</v>
      </c>
      <c r="D39" s="244">
        <v>3</v>
      </c>
      <c r="E39" s="245">
        <v>5</v>
      </c>
      <c r="F39" s="253"/>
      <c r="G39" s="253"/>
      <c r="H39" s="245"/>
      <c r="I39" s="243"/>
      <c r="J39" s="244"/>
      <c r="N39" s="245"/>
      <c r="O39" s="243"/>
      <c r="P39" s="244"/>
      <c r="R39" s="241"/>
      <c r="T39" s="245"/>
      <c r="U39" s="253"/>
      <c r="V39" s="253"/>
      <c r="W39" s="245"/>
      <c r="X39" s="243"/>
      <c r="Y39" s="244"/>
      <c r="AA39" s="241">
        <f t="shared" si="9"/>
        <v>2</v>
      </c>
      <c r="AB39" s="246">
        <f t="shared" si="9"/>
        <v>3</v>
      </c>
      <c r="AC39" s="245">
        <f t="shared" si="10"/>
        <v>5</v>
      </c>
    </row>
    <row r="40" spans="1:29" x14ac:dyDescent="0.2">
      <c r="A40" s="251" t="s">
        <v>242</v>
      </c>
      <c r="B40" s="252">
        <v>1245</v>
      </c>
      <c r="C40" s="243"/>
      <c r="D40" s="244"/>
      <c r="F40" s="253"/>
      <c r="G40" s="253"/>
      <c r="H40" s="245"/>
      <c r="I40" s="243"/>
      <c r="J40" s="244"/>
      <c r="N40" s="245"/>
      <c r="O40" s="243"/>
      <c r="P40" s="244"/>
      <c r="R40" s="241"/>
      <c r="T40" s="245"/>
      <c r="U40" s="253"/>
      <c r="V40" s="253"/>
      <c r="W40" s="245"/>
      <c r="X40" s="243"/>
      <c r="Y40" s="244"/>
      <c r="AA40" s="241">
        <f t="shared" si="9"/>
        <v>0</v>
      </c>
      <c r="AB40" s="246">
        <f t="shared" si="9"/>
        <v>0</v>
      </c>
      <c r="AC40" s="245">
        <f t="shared" si="10"/>
        <v>0</v>
      </c>
    </row>
    <row r="41" spans="1:29" x14ac:dyDescent="0.2">
      <c r="A41" s="251" t="s">
        <v>243</v>
      </c>
      <c r="B41" s="252">
        <v>1251</v>
      </c>
      <c r="C41" s="243"/>
      <c r="D41" s="244"/>
      <c r="F41" s="253"/>
      <c r="G41" s="253"/>
      <c r="H41" s="245"/>
      <c r="I41" s="243"/>
      <c r="J41" s="244"/>
      <c r="N41" s="245"/>
      <c r="O41" s="243"/>
      <c r="P41" s="244"/>
      <c r="R41" s="241"/>
      <c r="T41" s="245"/>
      <c r="U41" s="253"/>
      <c r="V41" s="253"/>
      <c r="W41" s="245"/>
      <c r="X41" s="243"/>
      <c r="Y41" s="244"/>
      <c r="AA41" s="241">
        <f t="shared" si="9"/>
        <v>0</v>
      </c>
      <c r="AB41" s="246">
        <f t="shared" si="9"/>
        <v>0</v>
      </c>
      <c r="AC41" s="245">
        <f t="shared" si="10"/>
        <v>0</v>
      </c>
    </row>
    <row r="42" spans="1:29" x14ac:dyDescent="0.2">
      <c r="A42" s="251" t="s">
        <v>221</v>
      </c>
      <c r="B42" s="252">
        <v>1252</v>
      </c>
      <c r="C42" s="243">
        <v>44</v>
      </c>
      <c r="D42" s="244">
        <v>37</v>
      </c>
      <c r="E42" s="245">
        <v>81</v>
      </c>
      <c r="F42" s="253">
        <v>1</v>
      </c>
      <c r="G42" s="253">
        <v>2</v>
      </c>
      <c r="H42" s="245">
        <v>3</v>
      </c>
      <c r="I42" s="243"/>
      <c r="J42" s="244"/>
      <c r="M42" s="251">
        <v>2</v>
      </c>
      <c r="N42" s="245">
        <v>2</v>
      </c>
      <c r="O42" s="243">
        <v>1</v>
      </c>
      <c r="P42" s="244">
        <v>1</v>
      </c>
      <c r="Q42" s="245">
        <v>2</v>
      </c>
      <c r="R42" s="241"/>
      <c r="T42" s="245"/>
      <c r="U42" s="253">
        <v>1</v>
      </c>
      <c r="V42" s="253"/>
      <c r="W42" s="245">
        <v>1</v>
      </c>
      <c r="X42" s="243">
        <v>2</v>
      </c>
      <c r="Y42" s="244">
        <v>2</v>
      </c>
      <c r="Z42" s="245">
        <v>4</v>
      </c>
      <c r="AA42" s="241">
        <f t="shared" si="9"/>
        <v>49</v>
      </c>
      <c r="AB42" s="246">
        <f t="shared" si="9"/>
        <v>44</v>
      </c>
      <c r="AC42" s="245">
        <f t="shared" si="10"/>
        <v>93</v>
      </c>
    </row>
    <row r="43" spans="1:29" x14ac:dyDescent="0.2">
      <c r="A43" s="251" t="s">
        <v>222</v>
      </c>
      <c r="B43" s="252">
        <v>1257</v>
      </c>
      <c r="C43" s="243">
        <v>7</v>
      </c>
      <c r="D43" s="244">
        <v>1</v>
      </c>
      <c r="E43" s="245">
        <v>8</v>
      </c>
      <c r="F43" s="253">
        <v>1</v>
      </c>
      <c r="G43" s="253"/>
      <c r="H43" s="245">
        <v>1</v>
      </c>
      <c r="I43" s="243"/>
      <c r="J43" s="244"/>
      <c r="N43" s="245"/>
      <c r="O43" s="243"/>
      <c r="P43" s="244"/>
      <c r="R43" s="241"/>
      <c r="T43" s="245"/>
      <c r="U43" s="253"/>
      <c r="V43" s="253"/>
      <c r="W43" s="245"/>
      <c r="X43" s="243">
        <v>1</v>
      </c>
      <c r="Y43" s="244"/>
      <c r="Z43" s="245">
        <v>1</v>
      </c>
      <c r="AA43" s="241">
        <f t="shared" si="9"/>
        <v>9</v>
      </c>
      <c r="AB43" s="246">
        <f t="shared" si="9"/>
        <v>1</v>
      </c>
      <c r="AC43" s="245">
        <f t="shared" si="10"/>
        <v>10</v>
      </c>
    </row>
    <row r="44" spans="1:29" ht="13.5" thickBot="1" x14ac:dyDescent="0.25">
      <c r="A44" s="251" t="s">
        <v>40</v>
      </c>
      <c r="B44" s="252" t="s">
        <v>41</v>
      </c>
      <c r="C44" s="243">
        <v>12</v>
      </c>
      <c r="D44" s="244">
        <v>8</v>
      </c>
      <c r="E44" s="245">
        <v>20</v>
      </c>
      <c r="F44" s="253">
        <v>1</v>
      </c>
      <c r="G44" s="253"/>
      <c r="H44" s="245">
        <v>1</v>
      </c>
      <c r="I44" s="243">
        <v>1</v>
      </c>
      <c r="J44" s="244"/>
      <c r="K44" s="245">
        <v>1</v>
      </c>
      <c r="M44" s="251">
        <v>1</v>
      </c>
      <c r="N44" s="245">
        <v>1</v>
      </c>
      <c r="O44" s="243">
        <v>2</v>
      </c>
      <c r="P44" s="244"/>
      <c r="Q44" s="245">
        <v>2</v>
      </c>
      <c r="R44" s="261"/>
      <c r="S44" s="262"/>
      <c r="T44" s="245"/>
      <c r="U44" s="253"/>
      <c r="V44" s="253"/>
      <c r="W44" s="245"/>
      <c r="X44" s="243"/>
      <c r="Y44" s="244"/>
      <c r="AA44" s="241">
        <f t="shared" si="9"/>
        <v>16</v>
      </c>
      <c r="AB44" s="246">
        <f t="shared" si="9"/>
        <v>9</v>
      </c>
      <c r="AC44" s="245">
        <f t="shared" si="10"/>
        <v>25</v>
      </c>
    </row>
    <row r="45" spans="1:29" ht="13.5" thickBot="1" x14ac:dyDescent="0.25">
      <c r="A45" s="249" t="s">
        <v>42</v>
      </c>
      <c r="B45" s="234"/>
      <c r="C45" s="249">
        <f t="shared" ref="C45:Z45" si="11">SUM(C38:C44)</f>
        <v>93</v>
      </c>
      <c r="D45" s="233">
        <f t="shared" si="11"/>
        <v>72</v>
      </c>
      <c r="E45" s="237">
        <f t="shared" si="3"/>
        <v>165</v>
      </c>
      <c r="F45" s="249">
        <f t="shared" si="11"/>
        <v>5</v>
      </c>
      <c r="G45" s="233">
        <f t="shared" si="11"/>
        <v>3</v>
      </c>
      <c r="H45" s="237">
        <f t="shared" si="11"/>
        <v>8</v>
      </c>
      <c r="I45" s="249">
        <f t="shared" si="11"/>
        <v>1</v>
      </c>
      <c r="J45" s="233">
        <f t="shared" si="11"/>
        <v>0</v>
      </c>
      <c r="K45" s="237">
        <f t="shared" si="11"/>
        <v>1</v>
      </c>
      <c r="L45" s="249">
        <f t="shared" si="11"/>
        <v>2</v>
      </c>
      <c r="M45" s="233">
        <f t="shared" si="11"/>
        <v>3</v>
      </c>
      <c r="N45" s="237">
        <f t="shared" si="11"/>
        <v>5</v>
      </c>
      <c r="O45" s="249">
        <f t="shared" si="11"/>
        <v>4</v>
      </c>
      <c r="P45" s="233">
        <f t="shared" si="11"/>
        <v>3</v>
      </c>
      <c r="Q45" s="233">
        <f t="shared" si="11"/>
        <v>7</v>
      </c>
      <c r="R45" s="249">
        <f t="shared" si="11"/>
        <v>1</v>
      </c>
      <c r="S45" s="233">
        <f t="shared" si="11"/>
        <v>0</v>
      </c>
      <c r="T45" s="233">
        <f t="shared" si="11"/>
        <v>1</v>
      </c>
      <c r="U45" s="249">
        <f t="shared" si="11"/>
        <v>1</v>
      </c>
      <c r="V45" s="233">
        <f t="shared" si="11"/>
        <v>2</v>
      </c>
      <c r="W45" s="237">
        <f t="shared" si="11"/>
        <v>3</v>
      </c>
      <c r="X45" s="249">
        <f t="shared" si="11"/>
        <v>5</v>
      </c>
      <c r="Y45" s="233">
        <f t="shared" si="11"/>
        <v>2</v>
      </c>
      <c r="Z45" s="237">
        <f t="shared" si="11"/>
        <v>7</v>
      </c>
      <c r="AA45" s="249">
        <f>SUM(AA38:AA44)</f>
        <v>112</v>
      </c>
      <c r="AB45" s="233">
        <f>SUM(AB38:AB44)</f>
        <v>85</v>
      </c>
      <c r="AC45" s="257">
        <f>SUM(AC38:AC44)</f>
        <v>197</v>
      </c>
    </row>
    <row r="46" spans="1:29" x14ac:dyDescent="0.2">
      <c r="H46" s="245"/>
      <c r="K46" s="245" t="str">
        <f>IF(I46+J46=0," ",I46+J46)</f>
        <v xml:space="preserve"> </v>
      </c>
      <c r="N46" s="274" t="str">
        <f>IF(L46+M46=0," ",L46+M46)</f>
        <v xml:space="preserve"> </v>
      </c>
      <c r="Q46" s="256" t="str">
        <f>IF(O46+P46=0," ",O46+P46)</f>
        <v xml:space="preserve"> </v>
      </c>
      <c r="R46" s="241"/>
      <c r="T46" s="275"/>
      <c r="W46" s="274" t="str">
        <f>IF(U46+V46=0," ",U46+V46)</f>
        <v xml:space="preserve"> </v>
      </c>
      <c r="Z46" s="245" t="str">
        <f>IF(X46+Y46=0," ",X46+Y46)</f>
        <v xml:space="preserve"> </v>
      </c>
      <c r="AA46" s="241"/>
      <c r="AB46" s="267"/>
    </row>
    <row r="47" spans="1:29" x14ac:dyDescent="0.2">
      <c r="A47" s="251" t="s">
        <v>43</v>
      </c>
      <c r="B47" s="252">
        <v>2705</v>
      </c>
      <c r="C47" s="243">
        <v>280</v>
      </c>
      <c r="D47" s="244">
        <v>164</v>
      </c>
      <c r="E47" s="245">
        <v>444</v>
      </c>
      <c r="F47" s="253">
        <v>48</v>
      </c>
      <c r="G47" s="253">
        <v>32</v>
      </c>
      <c r="H47" s="245">
        <v>80</v>
      </c>
      <c r="I47" s="243">
        <v>3</v>
      </c>
      <c r="J47" s="244">
        <v>1</v>
      </c>
      <c r="K47" s="245">
        <v>4</v>
      </c>
      <c r="L47" s="241">
        <v>5</v>
      </c>
      <c r="M47" s="251">
        <v>2</v>
      </c>
      <c r="N47" s="245">
        <v>7</v>
      </c>
      <c r="O47" s="243">
        <v>11</v>
      </c>
      <c r="P47" s="244">
        <v>8</v>
      </c>
      <c r="Q47" s="245">
        <v>19</v>
      </c>
      <c r="R47" s="263"/>
      <c r="S47" s="256"/>
      <c r="T47" s="245"/>
      <c r="U47" s="253">
        <v>3</v>
      </c>
      <c r="V47" s="253"/>
      <c r="W47" s="245">
        <v>3</v>
      </c>
      <c r="X47" s="243">
        <v>11</v>
      </c>
      <c r="Y47" s="244">
        <v>9</v>
      </c>
      <c r="Z47" s="245">
        <v>20</v>
      </c>
      <c r="AA47" s="241">
        <f t="shared" ref="AA47:AB50" si="12">C47+F47+I47+L47+O47+R47+U47+X47</f>
        <v>361</v>
      </c>
      <c r="AB47" s="246">
        <f t="shared" si="12"/>
        <v>216</v>
      </c>
      <c r="AC47" s="245">
        <f t="shared" ref="AC47:AC50" si="13">SUM(AA47:AB47)</f>
        <v>577</v>
      </c>
    </row>
    <row r="48" spans="1:29" x14ac:dyDescent="0.2">
      <c r="A48" s="251" t="s">
        <v>270</v>
      </c>
      <c r="B48" s="252">
        <v>2715</v>
      </c>
      <c r="C48" s="243"/>
      <c r="D48" s="244"/>
      <c r="F48" s="253"/>
      <c r="G48" s="253"/>
      <c r="H48" s="245"/>
      <c r="I48" s="243"/>
      <c r="J48" s="244"/>
      <c r="N48" s="245"/>
      <c r="O48" s="243"/>
      <c r="P48" s="244"/>
      <c r="R48" s="263"/>
      <c r="S48" s="256"/>
      <c r="T48" s="245"/>
      <c r="U48" s="253"/>
      <c r="V48" s="253"/>
      <c r="W48" s="245"/>
      <c r="X48" s="243"/>
      <c r="Y48" s="244"/>
      <c r="AA48" s="241">
        <f t="shared" si="12"/>
        <v>0</v>
      </c>
      <c r="AB48" s="246">
        <f t="shared" si="12"/>
        <v>0</v>
      </c>
      <c r="AC48" s="245">
        <f t="shared" si="13"/>
        <v>0</v>
      </c>
    </row>
    <row r="49" spans="1:29" x14ac:dyDescent="0.2">
      <c r="A49" s="251" t="s">
        <v>44</v>
      </c>
      <c r="B49" s="252">
        <v>2725</v>
      </c>
      <c r="C49" s="243"/>
      <c r="D49" s="244"/>
      <c r="F49" s="253"/>
      <c r="G49" s="253"/>
      <c r="H49" s="245"/>
      <c r="I49" s="243"/>
      <c r="J49" s="244"/>
      <c r="N49" s="245"/>
      <c r="O49" s="243"/>
      <c r="P49" s="244"/>
      <c r="R49" s="241"/>
      <c r="T49" s="245"/>
      <c r="U49" s="253"/>
      <c r="V49" s="253"/>
      <c r="W49" s="245"/>
      <c r="X49" s="243"/>
      <c r="Y49" s="244"/>
      <c r="AA49" s="241">
        <f t="shared" si="12"/>
        <v>0</v>
      </c>
      <c r="AB49" s="246">
        <f t="shared" si="12"/>
        <v>0</v>
      </c>
      <c r="AC49" s="245">
        <f t="shared" si="13"/>
        <v>0</v>
      </c>
    </row>
    <row r="50" spans="1:29" ht="13.5" thickBot="1" x14ac:dyDescent="0.25">
      <c r="A50" s="251" t="s">
        <v>45</v>
      </c>
      <c r="B50" s="252">
        <v>2735</v>
      </c>
      <c r="C50" s="243">
        <v>66</v>
      </c>
      <c r="D50" s="244">
        <v>53</v>
      </c>
      <c r="E50" s="245">
        <v>119</v>
      </c>
      <c r="F50" s="253">
        <v>15</v>
      </c>
      <c r="G50" s="253">
        <v>6</v>
      </c>
      <c r="H50" s="245">
        <v>21</v>
      </c>
      <c r="I50" s="243">
        <v>2</v>
      </c>
      <c r="J50" s="244">
        <v>1</v>
      </c>
      <c r="K50" s="245">
        <v>3</v>
      </c>
      <c r="L50" s="241">
        <v>1</v>
      </c>
      <c r="M50" s="251">
        <v>2</v>
      </c>
      <c r="N50" s="245">
        <v>3</v>
      </c>
      <c r="O50" s="243">
        <v>5</v>
      </c>
      <c r="P50" s="244">
        <v>2</v>
      </c>
      <c r="Q50" s="245">
        <v>7</v>
      </c>
      <c r="R50" s="241">
        <v>1</v>
      </c>
      <c r="T50" s="245">
        <v>1</v>
      </c>
      <c r="U50" s="253"/>
      <c r="V50" s="253"/>
      <c r="W50" s="245"/>
      <c r="X50" s="243">
        <v>3</v>
      </c>
      <c r="Y50" s="244">
        <v>3</v>
      </c>
      <c r="Z50" s="245">
        <v>6</v>
      </c>
      <c r="AA50" s="241">
        <f t="shared" si="12"/>
        <v>93</v>
      </c>
      <c r="AB50" s="246">
        <f t="shared" si="12"/>
        <v>67</v>
      </c>
      <c r="AC50" s="245">
        <f t="shared" si="13"/>
        <v>160</v>
      </c>
    </row>
    <row r="51" spans="1:29" ht="13.5" thickBot="1" x14ac:dyDescent="0.25">
      <c r="A51" s="249" t="s">
        <v>46</v>
      </c>
      <c r="B51" s="234"/>
      <c r="C51" s="249">
        <f t="shared" ref="C51:AC51" si="14">SUM(C47:C50)</f>
        <v>346</v>
      </c>
      <c r="D51" s="233">
        <f t="shared" si="14"/>
        <v>217</v>
      </c>
      <c r="E51" s="237">
        <f t="shared" si="3"/>
        <v>563</v>
      </c>
      <c r="F51" s="233">
        <f t="shared" si="14"/>
        <v>63</v>
      </c>
      <c r="G51" s="233">
        <f t="shared" si="14"/>
        <v>38</v>
      </c>
      <c r="H51" s="233">
        <f t="shared" si="14"/>
        <v>101</v>
      </c>
      <c r="I51" s="249">
        <f t="shared" si="14"/>
        <v>5</v>
      </c>
      <c r="J51" s="233">
        <f t="shared" si="14"/>
        <v>2</v>
      </c>
      <c r="K51" s="237">
        <f t="shared" si="14"/>
        <v>7</v>
      </c>
      <c r="L51" s="249">
        <f t="shared" si="14"/>
        <v>6</v>
      </c>
      <c r="M51" s="233">
        <f t="shared" si="14"/>
        <v>4</v>
      </c>
      <c r="N51" s="233">
        <f t="shared" si="14"/>
        <v>10</v>
      </c>
      <c r="O51" s="249">
        <f t="shared" si="14"/>
        <v>16</v>
      </c>
      <c r="P51" s="233">
        <f t="shared" si="14"/>
        <v>10</v>
      </c>
      <c r="Q51" s="233">
        <f t="shared" si="14"/>
        <v>26</v>
      </c>
      <c r="R51" s="249">
        <f t="shared" si="14"/>
        <v>1</v>
      </c>
      <c r="S51" s="233">
        <f t="shared" si="14"/>
        <v>0</v>
      </c>
      <c r="T51" s="233">
        <f t="shared" si="14"/>
        <v>1</v>
      </c>
      <c r="U51" s="249">
        <f t="shared" si="14"/>
        <v>3</v>
      </c>
      <c r="V51" s="233">
        <f t="shared" si="14"/>
        <v>0</v>
      </c>
      <c r="W51" s="233">
        <f t="shared" si="14"/>
        <v>3</v>
      </c>
      <c r="X51" s="249">
        <f t="shared" si="14"/>
        <v>14</v>
      </c>
      <c r="Y51" s="233">
        <f t="shared" si="14"/>
        <v>12</v>
      </c>
      <c r="Z51" s="237">
        <f t="shared" si="14"/>
        <v>26</v>
      </c>
      <c r="AA51" s="249">
        <f>SUM(AA47:AA50)</f>
        <v>454</v>
      </c>
      <c r="AB51" s="250">
        <f>SUM(AB47:AB50)</f>
        <v>283</v>
      </c>
      <c r="AC51" s="257">
        <f t="shared" si="14"/>
        <v>737</v>
      </c>
    </row>
    <row r="52" spans="1:29" x14ac:dyDescent="0.2">
      <c r="E52" s="245">
        <f t="shared" si="3"/>
        <v>0</v>
      </c>
      <c r="H52" s="245"/>
      <c r="Q52" s="256"/>
      <c r="R52" s="241"/>
      <c r="T52" s="275"/>
      <c r="AA52" s="241"/>
      <c r="AB52" s="267"/>
    </row>
    <row r="53" spans="1:29" ht="13.5" customHeight="1" x14ac:dyDescent="0.2">
      <c r="A53" s="251" t="s">
        <v>47</v>
      </c>
      <c r="B53" s="252">
        <v>1405</v>
      </c>
      <c r="C53" s="243">
        <v>102</v>
      </c>
      <c r="D53" s="244">
        <v>39</v>
      </c>
      <c r="E53" s="245">
        <v>141</v>
      </c>
      <c r="F53" s="253">
        <v>9</v>
      </c>
      <c r="G53" s="253">
        <v>1</v>
      </c>
      <c r="H53" s="245">
        <v>10</v>
      </c>
      <c r="I53" s="243">
        <v>3</v>
      </c>
      <c r="J53" s="244">
        <v>1</v>
      </c>
      <c r="K53" s="245">
        <v>4</v>
      </c>
      <c r="L53" s="241">
        <v>2</v>
      </c>
      <c r="M53" s="251">
        <v>2</v>
      </c>
      <c r="N53" s="245">
        <v>4</v>
      </c>
      <c r="O53" s="243">
        <v>3</v>
      </c>
      <c r="P53" s="244"/>
      <c r="Q53" s="245">
        <v>3</v>
      </c>
      <c r="R53" s="241"/>
      <c r="T53" s="245"/>
      <c r="U53" s="253">
        <v>1</v>
      </c>
      <c r="V53" s="253">
        <v>1</v>
      </c>
      <c r="W53" s="245">
        <v>2</v>
      </c>
      <c r="X53" s="243">
        <v>10</v>
      </c>
      <c r="Y53" s="244">
        <v>5</v>
      </c>
      <c r="Z53" s="245">
        <v>15</v>
      </c>
      <c r="AA53" s="241">
        <f t="shared" ref="AA53:AB58" si="15">C53+F53+I53+L53+O53+R53+U53+X53</f>
        <v>130</v>
      </c>
      <c r="AB53" s="246">
        <f t="shared" si="15"/>
        <v>49</v>
      </c>
      <c r="AC53" s="245">
        <f t="shared" ref="AC53:AC58" si="16">SUM(AA53:AB53)</f>
        <v>179</v>
      </c>
    </row>
    <row r="54" spans="1:29" ht="13.5" customHeight="1" x14ac:dyDescent="0.2">
      <c r="A54" s="251" t="s">
        <v>244</v>
      </c>
      <c r="B54" s="252">
        <v>1410</v>
      </c>
      <c r="C54" s="243">
        <v>1</v>
      </c>
      <c r="D54" s="244"/>
      <c r="E54" s="245">
        <v>1</v>
      </c>
      <c r="F54" s="253"/>
      <c r="G54" s="253"/>
      <c r="H54" s="245"/>
      <c r="I54" s="243"/>
      <c r="J54" s="244"/>
      <c r="N54" s="245"/>
      <c r="O54" s="243"/>
      <c r="P54" s="244"/>
      <c r="R54" s="241"/>
      <c r="T54" s="245"/>
      <c r="U54" s="253"/>
      <c r="V54" s="253"/>
      <c r="W54" s="245"/>
      <c r="X54" s="243"/>
      <c r="Y54" s="244"/>
      <c r="AA54" s="241">
        <f t="shared" si="15"/>
        <v>1</v>
      </c>
      <c r="AB54" s="246">
        <f t="shared" si="15"/>
        <v>0</v>
      </c>
      <c r="AC54" s="245">
        <f t="shared" si="16"/>
        <v>1</v>
      </c>
    </row>
    <row r="55" spans="1:29" ht="13.5" customHeight="1" x14ac:dyDescent="0.2">
      <c r="A55" s="251" t="s">
        <v>245</v>
      </c>
      <c r="B55" s="252">
        <v>1420</v>
      </c>
      <c r="C55" s="243">
        <v>39</v>
      </c>
      <c r="D55" s="244">
        <v>26</v>
      </c>
      <c r="E55" s="245">
        <v>65</v>
      </c>
      <c r="F55" s="253">
        <v>6</v>
      </c>
      <c r="G55" s="253">
        <v>5</v>
      </c>
      <c r="H55" s="245">
        <v>11</v>
      </c>
      <c r="I55" s="243">
        <v>1</v>
      </c>
      <c r="J55" s="244">
        <v>1</v>
      </c>
      <c r="K55" s="245">
        <v>2</v>
      </c>
      <c r="L55" s="241">
        <v>4</v>
      </c>
      <c r="N55" s="245">
        <v>4</v>
      </c>
      <c r="O55" s="243">
        <v>1</v>
      </c>
      <c r="P55" s="244">
        <v>2</v>
      </c>
      <c r="Q55" s="245">
        <v>3</v>
      </c>
      <c r="R55" s="241"/>
      <c r="T55" s="245"/>
      <c r="U55" s="253">
        <v>1</v>
      </c>
      <c r="V55" s="253"/>
      <c r="W55" s="245">
        <v>1</v>
      </c>
      <c r="X55" s="243">
        <v>6</v>
      </c>
      <c r="Y55" s="244">
        <v>2</v>
      </c>
      <c r="Z55" s="245">
        <v>8</v>
      </c>
      <c r="AA55" s="241">
        <f t="shared" si="15"/>
        <v>58</v>
      </c>
      <c r="AB55" s="246">
        <f t="shared" si="15"/>
        <v>36</v>
      </c>
      <c r="AC55" s="245">
        <f t="shared" si="16"/>
        <v>94</v>
      </c>
    </row>
    <row r="56" spans="1:29" ht="12.75" customHeight="1" x14ac:dyDescent="0.2">
      <c r="A56" s="251" t="s">
        <v>48</v>
      </c>
      <c r="B56" s="252">
        <v>1430</v>
      </c>
      <c r="C56" s="243">
        <v>72</v>
      </c>
      <c r="D56" s="244">
        <v>19</v>
      </c>
      <c r="E56" s="245">
        <v>91</v>
      </c>
      <c r="F56" s="253">
        <v>7</v>
      </c>
      <c r="G56" s="253"/>
      <c r="H56" s="245">
        <v>7</v>
      </c>
      <c r="I56" s="243"/>
      <c r="J56" s="244"/>
      <c r="L56" s="241">
        <v>3</v>
      </c>
      <c r="N56" s="245">
        <v>3</v>
      </c>
      <c r="O56" s="243"/>
      <c r="P56" s="244">
        <v>1</v>
      </c>
      <c r="Q56" s="245">
        <v>1</v>
      </c>
      <c r="R56" s="241"/>
      <c r="T56" s="245"/>
      <c r="U56" s="253"/>
      <c r="V56" s="253"/>
      <c r="W56" s="245"/>
      <c r="X56" s="243">
        <v>3</v>
      </c>
      <c r="Y56" s="244"/>
      <c r="Z56" s="245">
        <v>3</v>
      </c>
      <c r="AA56" s="241">
        <f t="shared" si="15"/>
        <v>85</v>
      </c>
      <c r="AB56" s="246">
        <f t="shared" si="15"/>
        <v>20</v>
      </c>
      <c r="AC56" s="245">
        <f t="shared" si="16"/>
        <v>105</v>
      </c>
    </row>
    <row r="57" spans="1:29" ht="14.25" customHeight="1" x14ac:dyDescent="0.2">
      <c r="A57" s="251" t="s">
        <v>49</v>
      </c>
      <c r="B57" s="252">
        <v>1431</v>
      </c>
      <c r="C57" s="243">
        <v>1</v>
      </c>
      <c r="D57" s="244">
        <v>2</v>
      </c>
      <c r="E57" s="245">
        <v>3</v>
      </c>
      <c r="F57" s="253"/>
      <c r="G57" s="253"/>
      <c r="H57" s="245"/>
      <c r="I57" s="243"/>
      <c r="J57" s="244"/>
      <c r="N57" s="245"/>
      <c r="O57" s="243"/>
      <c r="P57" s="244"/>
      <c r="R57" s="241"/>
      <c r="T57" s="245"/>
      <c r="U57" s="253"/>
      <c r="V57" s="253"/>
      <c r="W57" s="245"/>
      <c r="X57" s="243"/>
      <c r="Y57" s="244"/>
      <c r="AA57" s="241">
        <f t="shared" si="15"/>
        <v>1</v>
      </c>
      <c r="AB57" s="246">
        <f t="shared" si="15"/>
        <v>2</v>
      </c>
      <c r="AC57" s="245">
        <f t="shared" si="16"/>
        <v>3</v>
      </c>
    </row>
    <row r="58" spans="1:29" ht="14.25" customHeight="1" thickBot="1" x14ac:dyDescent="0.25">
      <c r="A58" s="251" t="s">
        <v>50</v>
      </c>
      <c r="B58" s="252">
        <v>1450</v>
      </c>
      <c r="C58" s="243">
        <v>21</v>
      </c>
      <c r="D58" s="244">
        <v>35</v>
      </c>
      <c r="E58" s="245">
        <v>56</v>
      </c>
      <c r="F58" s="253">
        <v>2</v>
      </c>
      <c r="G58" s="253">
        <v>7</v>
      </c>
      <c r="H58" s="245">
        <v>9</v>
      </c>
      <c r="I58" s="243">
        <v>2</v>
      </c>
      <c r="J58" s="244"/>
      <c r="K58" s="245">
        <v>2</v>
      </c>
      <c r="L58" s="241">
        <v>3</v>
      </c>
      <c r="M58" s="251">
        <v>1</v>
      </c>
      <c r="N58" s="245">
        <v>4</v>
      </c>
      <c r="O58" s="243">
        <v>2</v>
      </c>
      <c r="P58" s="244">
        <v>2</v>
      </c>
      <c r="Q58" s="245">
        <v>4</v>
      </c>
      <c r="R58" s="241"/>
      <c r="T58" s="245"/>
      <c r="U58" s="253"/>
      <c r="V58" s="253"/>
      <c r="W58" s="245"/>
      <c r="X58" s="243">
        <v>3</v>
      </c>
      <c r="Y58" s="244">
        <v>1</v>
      </c>
      <c r="Z58" s="245">
        <v>4</v>
      </c>
      <c r="AA58" s="241">
        <f t="shared" si="15"/>
        <v>33</v>
      </c>
      <c r="AB58" s="246">
        <f t="shared" si="15"/>
        <v>46</v>
      </c>
      <c r="AC58" s="245">
        <f t="shared" si="16"/>
        <v>79</v>
      </c>
    </row>
    <row r="59" spans="1:29" ht="13.5" thickBot="1" x14ac:dyDescent="0.25">
      <c r="A59" s="249" t="s">
        <v>51</v>
      </c>
      <c r="B59" s="234"/>
      <c r="C59" s="249">
        <f t="shared" ref="C59:Z59" si="17">SUM(C53:C58)</f>
        <v>236</v>
      </c>
      <c r="D59" s="233">
        <f t="shared" si="17"/>
        <v>121</v>
      </c>
      <c r="E59" s="237">
        <f t="shared" si="3"/>
        <v>357</v>
      </c>
      <c r="F59" s="249">
        <f t="shared" si="17"/>
        <v>24</v>
      </c>
      <c r="G59" s="233">
        <f t="shared" si="17"/>
        <v>13</v>
      </c>
      <c r="H59" s="237">
        <f t="shared" si="17"/>
        <v>37</v>
      </c>
      <c r="I59" s="249">
        <f t="shared" si="17"/>
        <v>6</v>
      </c>
      <c r="J59" s="233">
        <f t="shared" si="17"/>
        <v>2</v>
      </c>
      <c r="K59" s="237">
        <f t="shared" si="17"/>
        <v>8</v>
      </c>
      <c r="L59" s="249">
        <f t="shared" si="17"/>
        <v>12</v>
      </c>
      <c r="M59" s="233">
        <f t="shared" si="17"/>
        <v>3</v>
      </c>
      <c r="N59" s="237">
        <f t="shared" si="17"/>
        <v>15</v>
      </c>
      <c r="O59" s="249">
        <f t="shared" si="17"/>
        <v>6</v>
      </c>
      <c r="P59" s="233">
        <f t="shared" si="17"/>
        <v>5</v>
      </c>
      <c r="Q59" s="233">
        <f t="shared" si="17"/>
        <v>11</v>
      </c>
      <c r="R59" s="249">
        <f t="shared" si="17"/>
        <v>0</v>
      </c>
      <c r="S59" s="233">
        <f t="shared" si="17"/>
        <v>0</v>
      </c>
      <c r="T59" s="233">
        <f t="shared" si="17"/>
        <v>0</v>
      </c>
      <c r="U59" s="233">
        <f t="shared" si="17"/>
        <v>2</v>
      </c>
      <c r="V59" s="233">
        <f t="shared" si="17"/>
        <v>1</v>
      </c>
      <c r="W59" s="237">
        <f t="shared" si="17"/>
        <v>3</v>
      </c>
      <c r="X59" s="249">
        <f t="shared" si="17"/>
        <v>22</v>
      </c>
      <c r="Y59" s="233">
        <f t="shared" si="17"/>
        <v>8</v>
      </c>
      <c r="Z59" s="237">
        <f t="shared" si="17"/>
        <v>30</v>
      </c>
      <c r="AA59" s="249">
        <f>SUM(AA53:AA58)</f>
        <v>308</v>
      </c>
      <c r="AB59" s="250">
        <f>SUM(AB53:AB58)</f>
        <v>153</v>
      </c>
      <c r="AC59" s="257">
        <f>SUM(AC53:AC58)</f>
        <v>461</v>
      </c>
    </row>
    <row r="60" spans="1:29" x14ac:dyDescent="0.2">
      <c r="H60" s="245" t="str">
        <f>IF(F60+G60=0," ",F60+G60)</f>
        <v xml:space="preserve"> </v>
      </c>
      <c r="K60" s="245" t="str">
        <f>IF(I60+J60=0," ",I60+J60)</f>
        <v xml:space="preserve"> </v>
      </c>
      <c r="N60" s="298" t="str">
        <f>IF(L60+M60=0," ",L60+M60)</f>
        <v xml:space="preserve"> </v>
      </c>
      <c r="Q60" s="256" t="str">
        <f>IF(O60+P60=0," ",O60+P60)</f>
        <v xml:space="preserve"> </v>
      </c>
      <c r="R60" s="241"/>
      <c r="T60" s="275"/>
      <c r="W60" s="274" t="str">
        <f>IF(U60+V60=0," ",U60+V60)</f>
        <v xml:space="preserve"> </v>
      </c>
      <c r="Z60" s="245" t="str">
        <f>IF(X60+Y60=0," ",X60+Y60)</f>
        <v xml:space="preserve"> </v>
      </c>
      <c r="AA60" s="241"/>
      <c r="AB60" s="267"/>
    </row>
    <row r="61" spans="1:29" ht="13.5" customHeight="1" x14ac:dyDescent="0.2">
      <c r="A61" s="251" t="s">
        <v>52</v>
      </c>
      <c r="B61" s="252">
        <v>1505</v>
      </c>
      <c r="C61" s="243">
        <v>28</v>
      </c>
      <c r="D61" s="244">
        <v>53</v>
      </c>
      <c r="E61" s="245">
        <v>81</v>
      </c>
      <c r="F61" s="253">
        <v>3</v>
      </c>
      <c r="G61" s="253">
        <v>4</v>
      </c>
      <c r="H61" s="245">
        <v>7</v>
      </c>
      <c r="I61" s="243"/>
      <c r="J61" s="244">
        <v>2</v>
      </c>
      <c r="K61" s="245">
        <v>2</v>
      </c>
      <c r="L61" s="241">
        <v>2</v>
      </c>
      <c r="M61" s="251">
        <v>1</v>
      </c>
      <c r="N61" s="245">
        <v>3</v>
      </c>
      <c r="O61" s="243">
        <v>1</v>
      </c>
      <c r="P61" s="244">
        <v>4</v>
      </c>
      <c r="Q61" s="245">
        <v>5</v>
      </c>
      <c r="R61" s="241"/>
      <c r="T61" s="245"/>
      <c r="U61" s="253"/>
      <c r="V61" s="253">
        <v>1</v>
      </c>
      <c r="W61" s="245">
        <v>1</v>
      </c>
      <c r="X61" s="243">
        <v>1</v>
      </c>
      <c r="Y61" s="244">
        <v>6</v>
      </c>
      <c r="Z61" s="245">
        <v>7</v>
      </c>
      <c r="AA61" s="241">
        <f t="shared" ref="AA61:AB63" si="18">C61+F61+I61+L61+O61+R61+U61+X61</f>
        <v>35</v>
      </c>
      <c r="AB61" s="246">
        <f t="shared" si="18"/>
        <v>71</v>
      </c>
      <c r="AC61" s="245">
        <f>SUM(AA61:AB61)</f>
        <v>106</v>
      </c>
    </row>
    <row r="62" spans="1:29" ht="13.5" customHeight="1" x14ac:dyDescent="0.2">
      <c r="A62" s="251" t="s">
        <v>53</v>
      </c>
      <c r="B62" s="252">
        <v>1515</v>
      </c>
      <c r="C62" s="243">
        <v>32</v>
      </c>
      <c r="D62" s="244">
        <v>67</v>
      </c>
      <c r="E62" s="245">
        <v>99</v>
      </c>
      <c r="F62" s="253"/>
      <c r="G62" s="253">
        <v>1</v>
      </c>
      <c r="H62" s="245">
        <v>1</v>
      </c>
      <c r="I62" s="243">
        <v>2</v>
      </c>
      <c r="J62" s="244">
        <v>1</v>
      </c>
      <c r="K62" s="245">
        <v>3</v>
      </c>
      <c r="M62" s="251">
        <v>1</v>
      </c>
      <c r="N62" s="245">
        <v>1</v>
      </c>
      <c r="O62" s="243"/>
      <c r="P62" s="244">
        <v>1</v>
      </c>
      <c r="Q62" s="245">
        <v>1</v>
      </c>
      <c r="R62" s="241"/>
      <c r="T62" s="245"/>
      <c r="U62" s="253"/>
      <c r="V62" s="253"/>
      <c r="W62" s="245"/>
      <c r="X62" s="243">
        <v>1</v>
      </c>
      <c r="Y62" s="244">
        <v>2</v>
      </c>
      <c r="Z62" s="245">
        <v>3</v>
      </c>
      <c r="AA62" s="241">
        <f t="shared" si="18"/>
        <v>35</v>
      </c>
      <c r="AB62" s="246">
        <f t="shared" si="18"/>
        <v>73</v>
      </c>
      <c r="AC62" s="245">
        <f>SUM(AA62:AB62)</f>
        <v>108</v>
      </c>
    </row>
    <row r="63" spans="1:29" ht="15" customHeight="1" thickBot="1" x14ac:dyDescent="0.25">
      <c r="A63" s="251" t="s">
        <v>54</v>
      </c>
      <c r="B63" s="252">
        <v>1516</v>
      </c>
      <c r="C63" s="243">
        <v>5</v>
      </c>
      <c r="D63" s="244">
        <v>1</v>
      </c>
      <c r="E63" s="245">
        <v>6</v>
      </c>
      <c r="F63" s="253"/>
      <c r="G63" s="253"/>
      <c r="H63" s="245"/>
      <c r="I63" s="243"/>
      <c r="J63" s="244"/>
      <c r="N63" s="245"/>
      <c r="O63" s="243"/>
      <c r="P63" s="244"/>
      <c r="R63" s="241"/>
      <c r="T63" s="245"/>
      <c r="U63" s="253"/>
      <c r="V63" s="253"/>
      <c r="W63" s="245"/>
      <c r="X63" s="243">
        <v>1</v>
      </c>
      <c r="Y63" s="244">
        <v>1</v>
      </c>
      <c r="Z63" s="245">
        <v>2</v>
      </c>
      <c r="AA63" s="241">
        <f t="shared" si="18"/>
        <v>6</v>
      </c>
      <c r="AB63" s="246">
        <f t="shared" si="18"/>
        <v>2</v>
      </c>
      <c r="AC63" s="245">
        <f t="shared" ref="AC63" si="19">SUM(AA63:AB63)</f>
        <v>8</v>
      </c>
    </row>
    <row r="64" spans="1:29" ht="13.5" thickBot="1" x14ac:dyDescent="0.25">
      <c r="A64" s="249" t="s">
        <v>55</v>
      </c>
      <c r="B64" s="234"/>
      <c r="C64" s="249">
        <f>SUM(C61:C63)</f>
        <v>65</v>
      </c>
      <c r="D64" s="233">
        <f>SUM(D61:D63)</f>
        <v>121</v>
      </c>
      <c r="E64" s="237">
        <f t="shared" si="3"/>
        <v>186</v>
      </c>
      <c r="F64" s="233">
        <f t="shared" ref="F64:Z64" si="20">SUM(F61:F63)</f>
        <v>3</v>
      </c>
      <c r="G64" s="233">
        <f t="shared" si="20"/>
        <v>5</v>
      </c>
      <c r="H64" s="233">
        <f t="shared" si="20"/>
        <v>8</v>
      </c>
      <c r="I64" s="249">
        <f t="shared" si="20"/>
        <v>2</v>
      </c>
      <c r="J64" s="233">
        <f t="shared" si="20"/>
        <v>3</v>
      </c>
      <c r="K64" s="237">
        <f t="shared" si="20"/>
        <v>5</v>
      </c>
      <c r="L64" s="249">
        <f t="shared" si="20"/>
        <v>2</v>
      </c>
      <c r="M64" s="233">
        <f t="shared" si="20"/>
        <v>2</v>
      </c>
      <c r="N64" s="233">
        <f t="shared" si="20"/>
        <v>4</v>
      </c>
      <c r="O64" s="249">
        <f t="shared" si="20"/>
        <v>1</v>
      </c>
      <c r="P64" s="233">
        <f t="shared" si="20"/>
        <v>5</v>
      </c>
      <c r="Q64" s="233">
        <f t="shared" si="20"/>
        <v>6</v>
      </c>
      <c r="R64" s="249">
        <f t="shared" si="20"/>
        <v>0</v>
      </c>
      <c r="S64" s="233">
        <f t="shared" si="20"/>
        <v>0</v>
      </c>
      <c r="T64" s="233">
        <f t="shared" si="20"/>
        <v>0</v>
      </c>
      <c r="U64" s="233">
        <f t="shared" si="20"/>
        <v>0</v>
      </c>
      <c r="V64" s="233">
        <f t="shared" si="20"/>
        <v>1</v>
      </c>
      <c r="W64" s="233">
        <f t="shared" si="20"/>
        <v>1</v>
      </c>
      <c r="X64" s="249">
        <f t="shared" si="20"/>
        <v>3</v>
      </c>
      <c r="Y64" s="233">
        <f t="shared" si="20"/>
        <v>9</v>
      </c>
      <c r="Z64" s="237">
        <f t="shared" si="20"/>
        <v>12</v>
      </c>
      <c r="AA64" s="249">
        <f>SUM(AA61:AA63)</f>
        <v>76</v>
      </c>
      <c r="AB64" s="250">
        <f>SUM(AB61:AB63)</f>
        <v>146</v>
      </c>
      <c r="AC64" s="257">
        <f>SUM(AC61:AC63)</f>
        <v>222</v>
      </c>
    </row>
    <row r="65" spans="1:29" ht="12" customHeight="1" x14ac:dyDescent="0.2">
      <c r="H65" s="245" t="str">
        <f>IF(F65+G65=0," ",F65+G65)</f>
        <v xml:space="preserve"> </v>
      </c>
      <c r="K65" s="245" t="str">
        <f>IF(I65+J65=0," ",I65+J65)</f>
        <v xml:space="preserve"> </v>
      </c>
      <c r="N65" s="274" t="str">
        <f>IF(L65+M65=0," ",L65+M65)</f>
        <v xml:space="preserve"> </v>
      </c>
      <c r="Q65" s="256" t="str">
        <f>IF(O65+P65=0," ",O65+P65)</f>
        <v xml:space="preserve"> </v>
      </c>
      <c r="R65" s="263"/>
      <c r="S65" s="256"/>
      <c r="T65" s="245"/>
      <c r="W65" s="274" t="str">
        <f>IF(U65+V65=0," ",U65+V65)</f>
        <v xml:space="preserve"> </v>
      </c>
      <c r="Z65" s="245" t="str">
        <f>IF(X65+Y65=0," ",X65+Y65)</f>
        <v xml:space="preserve"> </v>
      </c>
      <c r="AA65" s="241"/>
      <c r="AB65" s="267"/>
    </row>
    <row r="66" spans="1:29" x14ac:dyDescent="0.2">
      <c r="A66" s="251" t="s">
        <v>56</v>
      </c>
      <c r="B66" s="252">
        <v>1600</v>
      </c>
      <c r="C66" s="243">
        <v>1</v>
      </c>
      <c r="D66" s="244"/>
      <c r="E66" s="245">
        <v>1</v>
      </c>
      <c r="F66" s="253"/>
      <c r="G66" s="253"/>
      <c r="H66" s="245"/>
      <c r="I66" s="243"/>
      <c r="J66" s="244"/>
      <c r="N66" s="245"/>
      <c r="O66" s="243">
        <v>1</v>
      </c>
      <c r="P66" s="244"/>
      <c r="Q66" s="245">
        <v>1</v>
      </c>
      <c r="R66" s="241"/>
      <c r="T66" s="245"/>
      <c r="U66" s="253"/>
      <c r="V66" s="253"/>
      <c r="W66" s="245"/>
      <c r="X66" s="243"/>
      <c r="Y66" s="244"/>
      <c r="AA66" s="241">
        <f t="shared" ref="AA66:AB69" si="21">C66+F66+I66+L66+O66+R66+U66+X66</f>
        <v>2</v>
      </c>
      <c r="AB66" s="246">
        <f t="shared" si="21"/>
        <v>0</v>
      </c>
      <c r="AC66" s="245">
        <f t="shared" ref="AC66:AC69" si="22">SUM(AA66:AB66)</f>
        <v>2</v>
      </c>
    </row>
    <row r="67" spans="1:29" x14ac:dyDescent="0.2">
      <c r="A67" s="251" t="s">
        <v>57</v>
      </c>
      <c r="B67" s="252">
        <v>1610</v>
      </c>
      <c r="C67" s="243">
        <v>2</v>
      </c>
      <c r="D67" s="244">
        <v>1</v>
      </c>
      <c r="E67" s="245">
        <v>3</v>
      </c>
      <c r="F67" s="253"/>
      <c r="G67" s="253"/>
      <c r="H67" s="245"/>
      <c r="I67" s="243"/>
      <c r="J67" s="244"/>
      <c r="N67" s="245"/>
      <c r="O67" s="243"/>
      <c r="P67" s="244"/>
      <c r="R67" s="241"/>
      <c r="T67" s="245"/>
      <c r="U67" s="253"/>
      <c r="V67" s="253"/>
      <c r="W67" s="245"/>
      <c r="X67" s="243"/>
      <c r="Y67" s="244"/>
      <c r="AA67" s="241">
        <f t="shared" si="21"/>
        <v>2</v>
      </c>
      <c r="AB67" s="246">
        <f t="shared" si="21"/>
        <v>1</v>
      </c>
      <c r="AC67" s="245">
        <f t="shared" si="22"/>
        <v>3</v>
      </c>
    </row>
    <row r="68" spans="1:29" ht="13.5" customHeight="1" x14ac:dyDescent="0.2">
      <c r="A68" s="251" t="s">
        <v>353</v>
      </c>
      <c r="B68" s="264" t="s">
        <v>354</v>
      </c>
      <c r="C68" s="243">
        <v>4</v>
      </c>
      <c r="D68" s="244">
        <v>2</v>
      </c>
      <c r="E68" s="245">
        <v>6</v>
      </c>
      <c r="F68" s="253"/>
      <c r="G68" s="253">
        <v>1</v>
      </c>
      <c r="H68" s="245">
        <v>1</v>
      </c>
      <c r="I68" s="243"/>
      <c r="J68" s="244"/>
      <c r="M68" s="251">
        <v>1</v>
      </c>
      <c r="N68" s="245">
        <v>1</v>
      </c>
      <c r="O68" s="243"/>
      <c r="P68" s="244"/>
      <c r="R68" s="241"/>
      <c r="T68" s="245"/>
      <c r="U68" s="253"/>
      <c r="V68" s="253"/>
      <c r="W68" s="245"/>
      <c r="X68" s="243"/>
      <c r="Y68" s="244"/>
      <c r="AA68" s="241">
        <f t="shared" si="21"/>
        <v>4</v>
      </c>
      <c r="AB68" s="246">
        <f t="shared" si="21"/>
        <v>4</v>
      </c>
      <c r="AC68" s="245">
        <f t="shared" si="22"/>
        <v>8</v>
      </c>
    </row>
    <row r="69" spans="1:29" ht="13.5" customHeight="1" thickBot="1" x14ac:dyDescent="0.25">
      <c r="A69" s="251" t="s">
        <v>59</v>
      </c>
      <c r="B69" s="252">
        <v>1625</v>
      </c>
      <c r="C69" s="243"/>
      <c r="D69" s="244"/>
      <c r="F69" s="253">
        <v>1</v>
      </c>
      <c r="G69" s="253"/>
      <c r="H69" s="245">
        <v>1</v>
      </c>
      <c r="I69" s="243"/>
      <c r="J69" s="244"/>
      <c r="N69" s="245"/>
      <c r="O69" s="243"/>
      <c r="P69" s="244"/>
      <c r="R69" s="241"/>
      <c r="T69" s="245"/>
      <c r="U69" s="253"/>
      <c r="V69" s="253"/>
      <c r="W69" s="245"/>
      <c r="X69" s="243"/>
      <c r="Y69" s="244"/>
      <c r="AA69" s="241">
        <f t="shared" si="21"/>
        <v>1</v>
      </c>
      <c r="AB69" s="246">
        <f t="shared" si="21"/>
        <v>0</v>
      </c>
      <c r="AC69" s="245">
        <f t="shared" si="22"/>
        <v>1</v>
      </c>
    </row>
    <row r="70" spans="1:29" ht="13.5" thickBot="1" x14ac:dyDescent="0.25">
      <c r="A70" s="249" t="s">
        <v>60</v>
      </c>
      <c r="B70" s="234"/>
      <c r="C70" s="249">
        <f t="shared" ref="C70:Z70" si="23">SUM(C66:C69)</f>
        <v>7</v>
      </c>
      <c r="D70" s="233">
        <f t="shared" si="23"/>
        <v>3</v>
      </c>
      <c r="E70" s="237">
        <f t="shared" ref="E70:E134" si="24">SUM(C70:D70)</f>
        <v>10</v>
      </c>
      <c r="F70" s="233">
        <f t="shared" si="23"/>
        <v>1</v>
      </c>
      <c r="G70" s="233">
        <f t="shared" si="23"/>
        <v>1</v>
      </c>
      <c r="H70" s="233">
        <f t="shared" si="23"/>
        <v>2</v>
      </c>
      <c r="I70" s="249">
        <f t="shared" si="23"/>
        <v>0</v>
      </c>
      <c r="J70" s="233">
        <f t="shared" si="23"/>
        <v>0</v>
      </c>
      <c r="K70" s="237">
        <f t="shared" si="23"/>
        <v>0</v>
      </c>
      <c r="L70" s="249">
        <f t="shared" si="23"/>
        <v>0</v>
      </c>
      <c r="M70" s="233">
        <f t="shared" si="23"/>
        <v>1</v>
      </c>
      <c r="N70" s="233">
        <f t="shared" si="23"/>
        <v>1</v>
      </c>
      <c r="O70" s="249">
        <f t="shared" si="23"/>
        <v>1</v>
      </c>
      <c r="P70" s="233">
        <f t="shared" si="23"/>
        <v>0</v>
      </c>
      <c r="Q70" s="233">
        <f t="shared" si="23"/>
        <v>1</v>
      </c>
      <c r="R70" s="249">
        <f t="shared" si="23"/>
        <v>0</v>
      </c>
      <c r="S70" s="233">
        <f t="shared" si="23"/>
        <v>0</v>
      </c>
      <c r="T70" s="233">
        <f t="shared" si="23"/>
        <v>0</v>
      </c>
      <c r="U70" s="233">
        <f t="shared" si="23"/>
        <v>0</v>
      </c>
      <c r="V70" s="233">
        <f t="shared" si="23"/>
        <v>0</v>
      </c>
      <c r="W70" s="233">
        <f t="shared" si="23"/>
        <v>0</v>
      </c>
      <c r="X70" s="249">
        <f t="shared" si="23"/>
        <v>0</v>
      </c>
      <c r="Y70" s="233">
        <f t="shared" si="23"/>
        <v>0</v>
      </c>
      <c r="Z70" s="237">
        <f t="shared" si="23"/>
        <v>0</v>
      </c>
      <c r="AA70" s="249">
        <f>SUM(AA66:AA69)</f>
        <v>9</v>
      </c>
      <c r="AB70" s="250">
        <f>SUM(AB66:AB69)</f>
        <v>5</v>
      </c>
      <c r="AC70" s="257">
        <f>SUM(AC66:AC69)</f>
        <v>14</v>
      </c>
    </row>
    <row r="71" spans="1:29" ht="13.5" customHeight="1" x14ac:dyDescent="0.2">
      <c r="A71" s="265"/>
      <c r="B71" s="266"/>
      <c r="C71" s="364"/>
      <c r="D71" s="265"/>
      <c r="E71" s="298"/>
      <c r="F71" s="265"/>
      <c r="G71" s="265"/>
      <c r="H71" s="245" t="str">
        <f>IF(F71+G71=0," ",F71+G71)</f>
        <v xml:space="preserve"> </v>
      </c>
      <c r="I71" s="364"/>
      <c r="J71" s="265"/>
      <c r="K71" s="298" t="str">
        <f>IF(I71+J71=0," ",I71+J71)</f>
        <v xml:space="preserve"> </v>
      </c>
      <c r="L71" s="364"/>
      <c r="M71" s="265"/>
      <c r="N71" s="297" t="str">
        <f>IF(L71+M71=0," ",L71+M71)</f>
        <v xml:space="preserve"> </v>
      </c>
      <c r="O71" s="364"/>
      <c r="P71" s="265"/>
      <c r="Q71" s="297" t="str">
        <f>IF(O71+P71=0," ",O71+P71)</f>
        <v xml:space="preserve"> </v>
      </c>
      <c r="R71" s="364"/>
      <c r="S71" s="265"/>
      <c r="T71" s="365"/>
      <c r="U71" s="265"/>
      <c r="V71" s="265"/>
      <c r="W71" s="297" t="str">
        <f>IF(U71+V71=0," ",U71+V71)</f>
        <v xml:space="preserve"> </v>
      </c>
      <c r="X71" s="364"/>
      <c r="Y71" s="265"/>
      <c r="Z71" s="298" t="str">
        <f>IF(X71+Y71=0," ",X71+Y71)</f>
        <v xml:space="preserve"> </v>
      </c>
      <c r="AA71" s="364"/>
      <c r="AB71" s="366"/>
      <c r="AC71" s="367"/>
    </row>
    <row r="72" spans="1:29" ht="13.5" customHeight="1" x14ac:dyDescent="0.2">
      <c r="A72" s="246" t="s">
        <v>61</v>
      </c>
      <c r="B72" s="255">
        <v>1705</v>
      </c>
      <c r="C72" s="241">
        <v>30</v>
      </c>
      <c r="D72" s="246">
        <v>5</v>
      </c>
      <c r="E72" s="245">
        <v>35</v>
      </c>
      <c r="F72" s="246">
        <v>1</v>
      </c>
      <c r="G72" s="246">
        <v>1</v>
      </c>
      <c r="H72" s="245">
        <v>2</v>
      </c>
      <c r="I72" s="241">
        <v>2</v>
      </c>
      <c r="K72" s="245">
        <v>2</v>
      </c>
      <c r="M72" s="246"/>
      <c r="N72" s="245"/>
      <c r="O72" s="241">
        <v>2</v>
      </c>
      <c r="P72" s="246">
        <v>1</v>
      </c>
      <c r="Q72" s="245">
        <v>3</v>
      </c>
      <c r="R72" s="241"/>
      <c r="T72" s="245"/>
      <c r="U72" s="246"/>
      <c r="V72" s="246"/>
      <c r="W72" s="245"/>
      <c r="X72" s="241">
        <v>1</v>
      </c>
      <c r="Z72" s="245">
        <v>1</v>
      </c>
      <c r="AA72" s="241">
        <f>C72+F72+I72+L72+O72+R72+U72+X72</f>
        <v>36</v>
      </c>
      <c r="AB72" s="267">
        <f>D72+G72+J72+M72+P72+S72+V72+Y72</f>
        <v>7</v>
      </c>
      <c r="AC72" s="245">
        <f t="shared" ref="AC72" si="25">SUM(AA72:AB72)</f>
        <v>43</v>
      </c>
    </row>
    <row r="73" spans="1:29" ht="13.5" customHeight="1" thickBot="1" x14ac:dyDescent="0.25">
      <c r="A73" s="246" t="s">
        <v>355</v>
      </c>
      <c r="B73" s="242">
        <v>1710</v>
      </c>
      <c r="E73" s="256"/>
      <c r="F73" s="246"/>
      <c r="G73" s="246">
        <v>1</v>
      </c>
      <c r="H73" s="256">
        <v>1</v>
      </c>
      <c r="K73" s="256"/>
      <c r="M73" s="246"/>
      <c r="N73" s="256"/>
      <c r="Q73" s="256"/>
      <c r="R73" s="241"/>
      <c r="T73" s="245"/>
      <c r="U73" s="246"/>
      <c r="V73" s="246"/>
      <c r="W73" s="256"/>
      <c r="AA73" s="241">
        <f>C73+F73+I73+L73+O73+R73+U73+X73</f>
        <v>0</v>
      </c>
      <c r="AB73" s="267">
        <f>D73+G73+J73+M73+P73+S73+V73+Y73</f>
        <v>1</v>
      </c>
      <c r="AC73" s="245">
        <f t="shared" ref="AC73" si="26">SUM(AA73:AB73)</f>
        <v>1</v>
      </c>
    </row>
    <row r="74" spans="1:29" ht="13.5" thickBot="1" x14ac:dyDescent="0.25">
      <c r="A74" s="249" t="s">
        <v>62</v>
      </c>
      <c r="B74" s="234"/>
      <c r="C74" s="268">
        <f>SUM(C72:C73)</f>
        <v>30</v>
      </c>
      <c r="D74" s="269">
        <f t="shared" ref="D74:AC74" si="27">SUM(D72:D73)</f>
        <v>5</v>
      </c>
      <c r="E74" s="269">
        <f t="shared" si="27"/>
        <v>35</v>
      </c>
      <c r="F74" s="268">
        <f t="shared" si="27"/>
        <v>1</v>
      </c>
      <c r="G74" s="269">
        <f t="shared" si="27"/>
        <v>2</v>
      </c>
      <c r="H74" s="269">
        <f t="shared" si="27"/>
        <v>3</v>
      </c>
      <c r="I74" s="268">
        <f t="shared" si="27"/>
        <v>2</v>
      </c>
      <c r="J74" s="269">
        <f t="shared" si="27"/>
        <v>0</v>
      </c>
      <c r="K74" s="269">
        <f t="shared" si="27"/>
        <v>2</v>
      </c>
      <c r="L74" s="268">
        <f t="shared" si="27"/>
        <v>0</v>
      </c>
      <c r="M74" s="269">
        <f t="shared" si="27"/>
        <v>0</v>
      </c>
      <c r="N74" s="269">
        <f t="shared" si="27"/>
        <v>0</v>
      </c>
      <c r="O74" s="268">
        <f t="shared" si="27"/>
        <v>2</v>
      </c>
      <c r="P74" s="269">
        <f t="shared" si="27"/>
        <v>1</v>
      </c>
      <c r="Q74" s="269">
        <f t="shared" si="27"/>
        <v>3</v>
      </c>
      <c r="R74" s="268">
        <f t="shared" si="27"/>
        <v>0</v>
      </c>
      <c r="S74" s="269">
        <f t="shared" si="27"/>
        <v>0</v>
      </c>
      <c r="T74" s="270">
        <f t="shared" si="27"/>
        <v>0</v>
      </c>
      <c r="U74" s="269">
        <f t="shared" si="27"/>
        <v>0</v>
      </c>
      <c r="V74" s="269">
        <f t="shared" si="27"/>
        <v>0</v>
      </c>
      <c r="W74" s="269">
        <f t="shared" si="27"/>
        <v>0</v>
      </c>
      <c r="X74" s="268">
        <f t="shared" si="27"/>
        <v>1</v>
      </c>
      <c r="Y74" s="269">
        <f t="shared" si="27"/>
        <v>0</v>
      </c>
      <c r="Z74" s="270">
        <f t="shared" si="27"/>
        <v>1</v>
      </c>
      <c r="AA74" s="249">
        <f t="shared" si="27"/>
        <v>36</v>
      </c>
      <c r="AB74" s="250">
        <f>SUM(AB72:AB73)</f>
        <v>8</v>
      </c>
      <c r="AC74" s="270">
        <f t="shared" si="27"/>
        <v>44</v>
      </c>
    </row>
    <row r="75" spans="1:29" ht="13.5" thickBot="1" x14ac:dyDescent="0.25">
      <c r="H75" s="245" t="str">
        <f>IF(F75+G75=0," ",F75+G75)</f>
        <v xml:space="preserve"> </v>
      </c>
      <c r="K75" s="245" t="str">
        <f>IF(I75+J75=0," ",I75+J75)</f>
        <v xml:space="preserve"> </v>
      </c>
      <c r="N75" s="274" t="str">
        <f>IF(L75+M75=0," ",L75+M75)</f>
        <v xml:space="preserve"> </v>
      </c>
      <c r="Q75" s="256" t="str">
        <f>IF(O75+P75=0," ",O75+P75)</f>
        <v xml:space="preserve"> </v>
      </c>
      <c r="R75" s="241"/>
      <c r="T75" s="275"/>
      <c r="W75" s="274" t="str">
        <f>IF(U75+V75=0," ",U75+V75)</f>
        <v xml:space="preserve"> </v>
      </c>
      <c r="Z75" s="245" t="str">
        <f>IF(X75+Y75=0," ",X75+Y75)</f>
        <v xml:space="preserve"> </v>
      </c>
      <c r="AA75" s="241"/>
      <c r="AB75" s="267"/>
    </row>
    <row r="76" spans="1:29" ht="13.5" thickBot="1" x14ac:dyDescent="0.25">
      <c r="A76" s="233" t="s">
        <v>223</v>
      </c>
      <c r="B76" s="234">
        <v>1700</v>
      </c>
      <c r="C76" s="249">
        <v>11</v>
      </c>
      <c r="D76" s="233">
        <v>5</v>
      </c>
      <c r="E76" s="237">
        <v>16</v>
      </c>
      <c r="F76" s="233"/>
      <c r="G76" s="233">
        <v>1</v>
      </c>
      <c r="H76" s="237">
        <v>1</v>
      </c>
      <c r="I76" s="249"/>
      <c r="J76" s="233"/>
      <c r="K76" s="237"/>
      <c r="L76" s="249"/>
      <c r="M76" s="233"/>
      <c r="N76" s="233"/>
      <c r="O76" s="249"/>
      <c r="P76" s="233"/>
      <c r="Q76" s="233"/>
      <c r="R76" s="249"/>
      <c r="S76" s="233"/>
      <c r="T76" s="237"/>
      <c r="U76" s="233"/>
      <c r="V76" s="233"/>
      <c r="W76" s="233"/>
      <c r="X76" s="249"/>
      <c r="Y76" s="233"/>
      <c r="Z76" s="237"/>
      <c r="AA76" s="249">
        <f>SUM(C76,F76,I76,L76,O76,R76,U76,X76)</f>
        <v>11</v>
      </c>
      <c r="AB76" s="250">
        <f>SUM(D76,G76,J76,M76,P76,S76,V76,Y76)</f>
        <v>6</v>
      </c>
      <c r="AC76" s="257">
        <f>SUM(AA76:AB76)</f>
        <v>17</v>
      </c>
    </row>
    <row r="77" spans="1:29" x14ac:dyDescent="0.2">
      <c r="H77" s="245"/>
      <c r="Q77" s="256"/>
      <c r="R77" s="241"/>
      <c r="T77" s="275"/>
      <c r="AA77" s="241"/>
      <c r="AB77" s="267"/>
    </row>
    <row r="78" spans="1:29" x14ac:dyDescent="0.2">
      <c r="A78" s="251" t="s">
        <v>63</v>
      </c>
      <c r="B78" s="252">
        <v>1805</v>
      </c>
      <c r="C78" s="243">
        <v>14</v>
      </c>
      <c r="D78" s="244">
        <v>27</v>
      </c>
      <c r="E78" s="245">
        <v>41</v>
      </c>
      <c r="F78" s="253"/>
      <c r="G78" s="253">
        <v>1</v>
      </c>
      <c r="H78" s="245">
        <v>1</v>
      </c>
      <c r="I78" s="243">
        <v>1</v>
      </c>
      <c r="J78" s="244">
        <v>2</v>
      </c>
      <c r="K78" s="245">
        <v>3</v>
      </c>
      <c r="L78" s="241">
        <v>3</v>
      </c>
      <c r="M78" s="251">
        <v>2</v>
      </c>
      <c r="N78" s="245">
        <v>5</v>
      </c>
      <c r="O78" s="243"/>
      <c r="P78" s="244"/>
      <c r="R78" s="241"/>
      <c r="T78" s="245"/>
      <c r="U78" s="253"/>
      <c r="V78" s="253"/>
      <c r="W78" s="245"/>
      <c r="X78" s="243">
        <v>1</v>
      </c>
      <c r="Y78" s="244">
        <v>1</v>
      </c>
      <c r="Z78" s="245">
        <v>2</v>
      </c>
      <c r="AA78" s="241">
        <f t="shared" ref="AA78:AB82" si="28">C78+F78+I78+L78+O78+R78+U78+X78</f>
        <v>19</v>
      </c>
      <c r="AB78" s="246">
        <f t="shared" si="28"/>
        <v>33</v>
      </c>
      <c r="AC78" s="245">
        <f t="shared" ref="AC78:AC82" si="29">SUM(AA78:AB78)</f>
        <v>52</v>
      </c>
    </row>
    <row r="79" spans="1:29" ht="12.75" customHeight="1" x14ac:dyDescent="0.2">
      <c r="A79" s="251" t="s">
        <v>64</v>
      </c>
      <c r="B79" s="252">
        <v>1825</v>
      </c>
      <c r="C79" s="243">
        <v>21</v>
      </c>
      <c r="D79" s="244">
        <v>20</v>
      </c>
      <c r="E79" s="245">
        <v>41</v>
      </c>
      <c r="F79" s="253">
        <v>1</v>
      </c>
      <c r="G79" s="253"/>
      <c r="H79" s="245">
        <v>1</v>
      </c>
      <c r="I79" s="243"/>
      <c r="J79" s="244"/>
      <c r="M79" s="251">
        <v>2</v>
      </c>
      <c r="N79" s="245">
        <v>2</v>
      </c>
      <c r="O79" s="243">
        <v>1</v>
      </c>
      <c r="P79" s="244"/>
      <c r="Q79" s="245">
        <v>1</v>
      </c>
      <c r="R79" s="241"/>
      <c r="T79" s="245"/>
      <c r="U79" s="253"/>
      <c r="V79" s="253"/>
      <c r="W79" s="245"/>
      <c r="X79" s="243"/>
      <c r="Y79" s="244"/>
      <c r="AA79" s="241">
        <f t="shared" si="28"/>
        <v>23</v>
      </c>
      <c r="AB79" s="246">
        <f t="shared" si="28"/>
        <v>22</v>
      </c>
      <c r="AC79" s="245">
        <f t="shared" si="29"/>
        <v>45</v>
      </c>
    </row>
    <row r="80" spans="1:29" ht="12.75" customHeight="1" x14ac:dyDescent="0.2">
      <c r="A80" s="251" t="s">
        <v>65</v>
      </c>
      <c r="B80" s="252">
        <v>1826</v>
      </c>
      <c r="C80" s="243">
        <v>4</v>
      </c>
      <c r="D80" s="244">
        <v>2</v>
      </c>
      <c r="E80" s="245">
        <v>6</v>
      </c>
      <c r="F80" s="253"/>
      <c r="G80" s="253"/>
      <c r="H80" s="245"/>
      <c r="I80" s="243"/>
      <c r="J80" s="244"/>
      <c r="N80" s="245"/>
      <c r="O80" s="243"/>
      <c r="P80" s="244"/>
      <c r="R80" s="241"/>
      <c r="T80" s="245"/>
      <c r="U80" s="253"/>
      <c r="V80" s="253"/>
      <c r="W80" s="245"/>
      <c r="X80" s="243"/>
      <c r="Y80" s="244"/>
      <c r="AA80" s="241">
        <f t="shared" si="28"/>
        <v>4</v>
      </c>
      <c r="AB80" s="246">
        <f t="shared" si="28"/>
        <v>2</v>
      </c>
      <c r="AC80" s="245">
        <f t="shared" si="29"/>
        <v>6</v>
      </c>
    </row>
    <row r="81" spans="1:29" x14ac:dyDescent="0.2">
      <c r="A81" s="251" t="s">
        <v>66</v>
      </c>
      <c r="B81" s="252">
        <v>1835</v>
      </c>
      <c r="C81" s="243">
        <v>3</v>
      </c>
      <c r="D81" s="244">
        <v>4</v>
      </c>
      <c r="E81" s="245">
        <v>7</v>
      </c>
      <c r="F81" s="253"/>
      <c r="G81" s="253"/>
      <c r="H81" s="245"/>
      <c r="I81" s="243"/>
      <c r="J81" s="244"/>
      <c r="M81" s="251">
        <v>1</v>
      </c>
      <c r="N81" s="245">
        <v>1</v>
      </c>
      <c r="O81" s="243"/>
      <c r="P81" s="244"/>
      <c r="R81" s="241"/>
      <c r="T81" s="245"/>
      <c r="U81" s="253"/>
      <c r="V81" s="253"/>
      <c r="W81" s="245"/>
      <c r="X81" s="243"/>
      <c r="Y81" s="244"/>
      <c r="AA81" s="241">
        <f t="shared" si="28"/>
        <v>3</v>
      </c>
      <c r="AB81" s="246">
        <f t="shared" si="28"/>
        <v>5</v>
      </c>
      <c r="AC81" s="245">
        <f t="shared" si="29"/>
        <v>8</v>
      </c>
    </row>
    <row r="82" spans="1:29" ht="13.5" thickBot="1" x14ac:dyDescent="0.25">
      <c r="A82" s="251" t="s">
        <v>67</v>
      </c>
      <c r="B82" s="252">
        <v>1905</v>
      </c>
      <c r="C82" s="243">
        <v>24</v>
      </c>
      <c r="D82" s="244">
        <v>36</v>
      </c>
      <c r="E82" s="245">
        <v>60</v>
      </c>
      <c r="F82" s="253"/>
      <c r="G82" s="253"/>
      <c r="H82" s="245"/>
      <c r="I82" s="243"/>
      <c r="J82" s="244"/>
      <c r="L82" s="241">
        <v>3</v>
      </c>
      <c r="M82" s="251">
        <v>1</v>
      </c>
      <c r="N82" s="245">
        <v>4</v>
      </c>
      <c r="O82" s="243"/>
      <c r="P82" s="244">
        <v>2</v>
      </c>
      <c r="Q82" s="245">
        <v>2</v>
      </c>
      <c r="R82" s="241"/>
      <c r="T82" s="245"/>
      <c r="U82" s="253">
        <v>2</v>
      </c>
      <c r="V82" s="253">
        <v>2</v>
      </c>
      <c r="W82" s="245">
        <v>4</v>
      </c>
      <c r="X82" s="243">
        <v>1</v>
      </c>
      <c r="Y82" s="244">
        <v>2</v>
      </c>
      <c r="Z82" s="245">
        <v>3</v>
      </c>
      <c r="AA82" s="241">
        <f t="shared" si="28"/>
        <v>30</v>
      </c>
      <c r="AB82" s="246">
        <f t="shared" si="28"/>
        <v>43</v>
      </c>
      <c r="AC82" s="245">
        <f t="shared" si="29"/>
        <v>73</v>
      </c>
    </row>
    <row r="83" spans="1:29" ht="13.5" thickBot="1" x14ac:dyDescent="0.25">
      <c r="A83" s="249" t="s">
        <v>68</v>
      </c>
      <c r="B83" s="234"/>
      <c r="C83" s="233">
        <f>SUM(C78:C82)</f>
        <v>66</v>
      </c>
      <c r="D83" s="233">
        <f t="shared" ref="D83:Z83" si="30">SUM(D78:D82)</f>
        <v>89</v>
      </c>
      <c r="E83" s="237">
        <f t="shared" si="24"/>
        <v>155</v>
      </c>
      <c r="F83" s="233">
        <f t="shared" si="30"/>
        <v>1</v>
      </c>
      <c r="G83" s="233">
        <f t="shared" si="30"/>
        <v>1</v>
      </c>
      <c r="H83" s="237">
        <f t="shared" si="30"/>
        <v>2</v>
      </c>
      <c r="I83" s="233">
        <f t="shared" si="30"/>
        <v>1</v>
      </c>
      <c r="J83" s="233">
        <f t="shared" si="30"/>
        <v>2</v>
      </c>
      <c r="K83" s="237">
        <f t="shared" si="30"/>
        <v>3</v>
      </c>
      <c r="L83" s="233">
        <f t="shared" si="30"/>
        <v>6</v>
      </c>
      <c r="M83" s="233">
        <f t="shared" si="30"/>
        <v>6</v>
      </c>
      <c r="N83" s="237">
        <f t="shared" si="30"/>
        <v>12</v>
      </c>
      <c r="O83" s="233">
        <f t="shared" si="30"/>
        <v>1</v>
      </c>
      <c r="P83" s="233">
        <f t="shared" si="30"/>
        <v>2</v>
      </c>
      <c r="Q83" s="237">
        <f t="shared" si="30"/>
        <v>3</v>
      </c>
      <c r="R83" s="233">
        <f t="shared" si="30"/>
        <v>0</v>
      </c>
      <c r="S83" s="233">
        <f t="shared" si="30"/>
        <v>0</v>
      </c>
      <c r="T83" s="237">
        <f t="shared" si="30"/>
        <v>0</v>
      </c>
      <c r="U83" s="233">
        <f t="shared" si="30"/>
        <v>2</v>
      </c>
      <c r="V83" s="233">
        <f t="shared" si="30"/>
        <v>2</v>
      </c>
      <c r="W83" s="237">
        <f t="shared" si="30"/>
        <v>4</v>
      </c>
      <c r="X83" s="233">
        <f t="shared" si="30"/>
        <v>2</v>
      </c>
      <c r="Y83" s="233">
        <f t="shared" si="30"/>
        <v>3</v>
      </c>
      <c r="Z83" s="237">
        <f t="shared" si="30"/>
        <v>5</v>
      </c>
      <c r="AA83" s="249">
        <f>SUM(AA78:AA82)</f>
        <v>79</v>
      </c>
      <c r="AB83" s="250">
        <f>SUM(AB78:AB82)</f>
        <v>105</v>
      </c>
      <c r="AC83" s="257">
        <f>SUM(AC78:AC82)</f>
        <v>184</v>
      </c>
    </row>
    <row r="84" spans="1:29" x14ac:dyDescent="0.2">
      <c r="H84" s="245" t="str">
        <f>IF(F84+G84=0," ",F84+G84)</f>
        <v xml:space="preserve"> </v>
      </c>
      <c r="K84" s="245" t="str">
        <f>IF(I84+J84=0," ",I84+J84)</f>
        <v xml:space="preserve"> </v>
      </c>
      <c r="N84" s="274" t="str">
        <f>IF(L84+M84=0," ",L84+M84)</f>
        <v xml:space="preserve"> </v>
      </c>
      <c r="Q84" s="256" t="str">
        <f>IF(O84+P84=0," ",O84+P84)</f>
        <v xml:space="preserve"> </v>
      </c>
      <c r="R84" s="241"/>
      <c r="T84" s="275"/>
      <c r="W84" s="274" t="str">
        <f>IF(U84+V84=0," ",U84+V84)</f>
        <v xml:space="preserve"> </v>
      </c>
      <c r="Z84" s="245" t="str">
        <f>IF(X84+Y84=0," ",X84+Y84)</f>
        <v xml:space="preserve"> </v>
      </c>
      <c r="AA84" s="241"/>
      <c r="AB84" s="267"/>
    </row>
    <row r="85" spans="1:29" x14ac:dyDescent="0.2">
      <c r="A85" s="251" t="s">
        <v>69</v>
      </c>
      <c r="B85" s="252">
        <v>1955</v>
      </c>
      <c r="C85" s="243"/>
      <c r="D85" s="244"/>
      <c r="E85" s="245">
        <f t="shared" si="24"/>
        <v>0</v>
      </c>
      <c r="F85" s="253"/>
      <c r="G85" s="253"/>
      <c r="H85" s="245">
        <f t="shared" ref="H85:H103" si="31">SUM(F85:G85)</f>
        <v>0</v>
      </c>
      <c r="I85" s="243"/>
      <c r="J85" s="244"/>
      <c r="K85" s="245">
        <f t="shared" ref="K85:K103" si="32">SUM(I85:J85)</f>
        <v>0</v>
      </c>
      <c r="N85" s="245">
        <f t="shared" ref="N85:N103" si="33">SUM(L85:M85)</f>
        <v>0</v>
      </c>
      <c r="O85" s="243"/>
      <c r="P85" s="244"/>
      <c r="Q85" s="245">
        <f t="shared" ref="Q85:Q103" si="34">SUM(O85:P85)</f>
        <v>0</v>
      </c>
      <c r="R85" s="241"/>
      <c r="T85" s="245">
        <f t="shared" ref="T85:T103" si="35">SUM(R85:S85)</f>
        <v>0</v>
      </c>
      <c r="U85" s="253"/>
      <c r="V85" s="253"/>
      <c r="W85" s="245">
        <f t="shared" ref="W85:W103" si="36">SUM(U85:V85)</f>
        <v>0</v>
      </c>
      <c r="X85" s="243"/>
      <c r="Y85" s="244"/>
      <c r="Z85" s="245">
        <f t="shared" ref="Z85:Z103" si="37">SUM(X85:Y85)</f>
        <v>0</v>
      </c>
      <c r="AA85" s="241">
        <f t="shared" ref="AA85:AB103" si="38">C85+F85+I85+L85+O85+R85+U85+X85</f>
        <v>0</v>
      </c>
      <c r="AB85" s="246">
        <f t="shared" si="38"/>
        <v>0</v>
      </c>
      <c r="AC85" s="245">
        <f t="shared" ref="AC85:AC103" si="39">SUM(AA85:AB85)</f>
        <v>0</v>
      </c>
    </row>
    <row r="86" spans="1:29" ht="13.5" customHeight="1" x14ac:dyDescent="0.2">
      <c r="A86" s="246" t="s">
        <v>70</v>
      </c>
      <c r="B86" s="252">
        <v>1980</v>
      </c>
      <c r="C86" s="243">
        <v>7</v>
      </c>
      <c r="D86" s="244"/>
      <c r="E86" s="245">
        <v>7</v>
      </c>
      <c r="F86" s="253">
        <v>1</v>
      </c>
      <c r="G86" s="253"/>
      <c r="H86" s="245">
        <v>1</v>
      </c>
      <c r="I86" s="243"/>
      <c r="J86" s="244"/>
      <c r="N86" s="245"/>
      <c r="O86" s="243"/>
      <c r="P86" s="244"/>
      <c r="R86" s="241"/>
      <c r="T86" s="245"/>
      <c r="U86" s="253">
        <v>1</v>
      </c>
      <c r="V86" s="253"/>
      <c r="W86" s="245">
        <v>1</v>
      </c>
      <c r="X86" s="243"/>
      <c r="Y86" s="244">
        <v>1</v>
      </c>
      <c r="Z86" s="245">
        <v>1</v>
      </c>
      <c r="AA86" s="241">
        <f t="shared" si="38"/>
        <v>9</v>
      </c>
      <c r="AB86" s="246">
        <f t="shared" si="38"/>
        <v>1</v>
      </c>
      <c r="AC86" s="245">
        <f t="shared" si="39"/>
        <v>10</v>
      </c>
    </row>
    <row r="87" spans="1:29" ht="13.5" customHeight="1" x14ac:dyDescent="0.2">
      <c r="A87" s="246" t="s">
        <v>361</v>
      </c>
      <c r="B87" s="252">
        <v>1985</v>
      </c>
      <c r="C87" s="243">
        <v>2</v>
      </c>
      <c r="D87" s="244"/>
      <c r="E87" s="245">
        <v>2</v>
      </c>
      <c r="F87" s="253"/>
      <c r="G87" s="253"/>
      <c r="H87" s="245"/>
      <c r="I87" s="243"/>
      <c r="J87" s="244"/>
      <c r="N87" s="245"/>
      <c r="O87" s="243"/>
      <c r="P87" s="244"/>
      <c r="R87" s="241"/>
      <c r="T87" s="245"/>
      <c r="U87" s="253"/>
      <c r="V87" s="253"/>
      <c r="W87" s="245"/>
      <c r="X87" s="243"/>
      <c r="Y87" s="244"/>
      <c r="AA87" s="241">
        <f t="shared" ref="AA87" si="40">C87+F87+I87+L87+O87+R87+U87+X87</f>
        <v>2</v>
      </c>
      <c r="AB87" s="246">
        <f t="shared" ref="AB87" si="41">D87+G87+J87+M87+P87+S87+V87+Y87</f>
        <v>0</v>
      </c>
      <c r="AC87" s="245">
        <f t="shared" ref="AC87" si="42">SUM(AA87:AB87)</f>
        <v>2</v>
      </c>
    </row>
    <row r="88" spans="1:29" ht="12.75" customHeight="1" x14ac:dyDescent="0.2">
      <c r="A88" s="246" t="s">
        <v>71</v>
      </c>
      <c r="B88" s="252">
        <v>1992</v>
      </c>
      <c r="C88" s="243">
        <v>4</v>
      </c>
      <c r="D88" s="244">
        <v>1</v>
      </c>
      <c r="E88" s="245">
        <v>5</v>
      </c>
      <c r="F88" s="253"/>
      <c r="G88" s="253"/>
      <c r="H88" s="245"/>
      <c r="I88" s="243"/>
      <c r="J88" s="244"/>
      <c r="N88" s="245"/>
      <c r="O88" s="243"/>
      <c r="P88" s="244"/>
      <c r="R88" s="241"/>
      <c r="T88" s="245"/>
      <c r="U88" s="253"/>
      <c r="V88" s="253"/>
      <c r="W88" s="245"/>
      <c r="X88" s="243"/>
      <c r="Y88" s="244"/>
      <c r="AA88" s="241">
        <f t="shared" si="38"/>
        <v>4</v>
      </c>
      <c r="AB88" s="246">
        <f t="shared" si="38"/>
        <v>1</v>
      </c>
      <c r="AC88" s="245">
        <f t="shared" si="39"/>
        <v>5</v>
      </c>
    </row>
    <row r="89" spans="1:29" ht="12.75" customHeight="1" x14ac:dyDescent="0.2">
      <c r="A89" s="246" t="s">
        <v>224</v>
      </c>
      <c r="B89" s="252">
        <v>1993</v>
      </c>
      <c r="C89" s="243"/>
      <c r="D89" s="244">
        <v>1</v>
      </c>
      <c r="E89" s="245">
        <v>1</v>
      </c>
      <c r="F89" s="253"/>
      <c r="G89" s="253"/>
      <c r="H89" s="245"/>
      <c r="I89" s="243"/>
      <c r="J89" s="244"/>
      <c r="N89" s="245"/>
      <c r="O89" s="243"/>
      <c r="P89" s="244"/>
      <c r="R89" s="241"/>
      <c r="T89" s="245"/>
      <c r="U89" s="253"/>
      <c r="V89" s="253"/>
      <c r="W89" s="245"/>
      <c r="X89" s="243"/>
      <c r="Y89" s="244"/>
      <c r="AA89" s="241">
        <f t="shared" si="38"/>
        <v>0</v>
      </c>
      <c r="AB89" s="246">
        <f t="shared" si="38"/>
        <v>1</v>
      </c>
      <c r="AC89" s="245">
        <f t="shared" si="39"/>
        <v>1</v>
      </c>
    </row>
    <row r="90" spans="1:29" x14ac:dyDescent="0.2">
      <c r="A90" s="246" t="s">
        <v>72</v>
      </c>
      <c r="B90" s="252">
        <v>2010</v>
      </c>
      <c r="C90" s="243">
        <v>3</v>
      </c>
      <c r="D90" s="244">
        <v>6</v>
      </c>
      <c r="E90" s="245">
        <v>9</v>
      </c>
      <c r="F90" s="253"/>
      <c r="G90" s="253"/>
      <c r="H90" s="245"/>
      <c r="I90" s="243"/>
      <c r="J90" s="244"/>
      <c r="N90" s="245"/>
      <c r="O90" s="243"/>
      <c r="P90" s="244"/>
      <c r="R90" s="241"/>
      <c r="T90" s="245"/>
      <c r="U90" s="253"/>
      <c r="V90" s="253"/>
      <c r="W90" s="245"/>
      <c r="X90" s="243"/>
      <c r="Y90" s="244"/>
      <c r="AA90" s="241">
        <f t="shared" si="38"/>
        <v>3</v>
      </c>
      <c r="AB90" s="246">
        <f t="shared" si="38"/>
        <v>6</v>
      </c>
      <c r="AC90" s="245">
        <f t="shared" si="39"/>
        <v>9</v>
      </c>
    </row>
    <row r="91" spans="1:29" x14ac:dyDescent="0.2">
      <c r="A91" s="246" t="s">
        <v>264</v>
      </c>
      <c r="B91" s="252">
        <v>2015</v>
      </c>
      <c r="C91" s="243">
        <v>0</v>
      </c>
      <c r="D91" s="244">
        <v>0</v>
      </c>
      <c r="E91" s="245">
        <v>0</v>
      </c>
      <c r="F91" s="253"/>
      <c r="G91" s="253"/>
      <c r="H91" s="245"/>
      <c r="I91" s="243"/>
      <c r="J91" s="244"/>
      <c r="N91" s="245"/>
      <c r="O91" s="243"/>
      <c r="P91" s="244"/>
      <c r="R91" s="241"/>
      <c r="T91" s="245"/>
      <c r="U91" s="253"/>
      <c r="V91" s="253"/>
      <c r="W91" s="245"/>
      <c r="X91" s="243"/>
      <c r="Y91" s="244"/>
      <c r="AA91" s="241">
        <f t="shared" si="38"/>
        <v>0</v>
      </c>
      <c r="AB91" s="246">
        <f t="shared" si="38"/>
        <v>0</v>
      </c>
      <c r="AC91" s="245">
        <f t="shared" si="39"/>
        <v>0</v>
      </c>
    </row>
    <row r="92" spans="1:29" x14ac:dyDescent="0.2">
      <c r="A92" s="246" t="s">
        <v>73</v>
      </c>
      <c r="B92" s="252">
        <v>2025</v>
      </c>
      <c r="C92" s="243"/>
      <c r="D92" s="244"/>
      <c r="E92" s="245">
        <f t="shared" si="24"/>
        <v>0</v>
      </c>
      <c r="F92" s="253"/>
      <c r="G92" s="253"/>
      <c r="H92" s="245">
        <f t="shared" si="31"/>
        <v>0</v>
      </c>
      <c r="I92" s="243"/>
      <c r="J92" s="244"/>
      <c r="K92" s="245">
        <f t="shared" si="32"/>
        <v>0</v>
      </c>
      <c r="N92" s="245">
        <f t="shared" si="33"/>
        <v>0</v>
      </c>
      <c r="O92" s="243"/>
      <c r="P92" s="244"/>
      <c r="Q92" s="245">
        <f t="shared" si="34"/>
        <v>0</v>
      </c>
      <c r="R92" s="241"/>
      <c r="T92" s="245">
        <f t="shared" si="35"/>
        <v>0</v>
      </c>
      <c r="U92" s="253"/>
      <c r="V92" s="253"/>
      <c r="W92" s="245">
        <f t="shared" si="36"/>
        <v>0</v>
      </c>
      <c r="X92" s="243"/>
      <c r="Y92" s="244"/>
      <c r="Z92" s="245">
        <f t="shared" si="37"/>
        <v>0</v>
      </c>
      <c r="AA92" s="241">
        <f t="shared" si="38"/>
        <v>0</v>
      </c>
      <c r="AB92" s="246">
        <f t="shared" si="38"/>
        <v>0</v>
      </c>
      <c r="AC92" s="245">
        <f t="shared" si="39"/>
        <v>0</v>
      </c>
    </row>
    <row r="93" spans="1:29" x14ac:dyDescent="0.2">
      <c r="A93" s="246" t="s">
        <v>225</v>
      </c>
      <c r="B93" s="252">
        <v>2027</v>
      </c>
      <c r="C93" s="243">
        <v>1</v>
      </c>
      <c r="D93" s="244"/>
      <c r="E93" s="245">
        <v>1</v>
      </c>
      <c r="F93" s="253"/>
      <c r="G93" s="253"/>
      <c r="H93" s="245"/>
      <c r="I93" s="243"/>
      <c r="J93" s="244"/>
      <c r="N93" s="245"/>
      <c r="O93" s="243"/>
      <c r="P93" s="244"/>
      <c r="R93" s="241"/>
      <c r="T93" s="245"/>
      <c r="U93" s="253"/>
      <c r="V93" s="253"/>
      <c r="W93" s="245"/>
      <c r="X93" s="243"/>
      <c r="Y93" s="244"/>
      <c r="AA93" s="241">
        <f t="shared" si="38"/>
        <v>1</v>
      </c>
      <c r="AB93" s="246">
        <f t="shared" si="38"/>
        <v>0</v>
      </c>
      <c r="AC93" s="245">
        <f t="shared" si="39"/>
        <v>1</v>
      </c>
    </row>
    <row r="94" spans="1:29" x14ac:dyDescent="0.2">
      <c r="A94" s="246" t="s">
        <v>226</v>
      </c>
      <c r="B94" s="252">
        <v>2028</v>
      </c>
      <c r="C94" s="243"/>
      <c r="D94" s="244"/>
      <c r="E94" s="245">
        <f t="shared" si="24"/>
        <v>0</v>
      </c>
      <c r="F94" s="253"/>
      <c r="G94" s="253"/>
      <c r="H94" s="245">
        <f t="shared" si="31"/>
        <v>0</v>
      </c>
      <c r="I94" s="243"/>
      <c r="J94" s="244"/>
      <c r="K94" s="245">
        <f t="shared" si="32"/>
        <v>0</v>
      </c>
      <c r="N94" s="245">
        <f t="shared" si="33"/>
        <v>0</v>
      </c>
      <c r="O94" s="243"/>
      <c r="P94" s="244"/>
      <c r="Q94" s="245">
        <f t="shared" si="34"/>
        <v>0</v>
      </c>
      <c r="R94" s="241"/>
      <c r="T94" s="245">
        <f t="shared" si="35"/>
        <v>0</v>
      </c>
      <c r="U94" s="253"/>
      <c r="V94" s="253"/>
      <c r="W94" s="245">
        <f t="shared" si="36"/>
        <v>0</v>
      </c>
      <c r="X94" s="243"/>
      <c r="Y94" s="244"/>
      <c r="Z94" s="245">
        <f t="shared" si="37"/>
        <v>0</v>
      </c>
      <c r="AA94" s="241">
        <f t="shared" si="38"/>
        <v>0</v>
      </c>
      <c r="AB94" s="246">
        <f t="shared" si="38"/>
        <v>0</v>
      </c>
      <c r="AC94" s="245">
        <f t="shared" si="39"/>
        <v>0</v>
      </c>
    </row>
    <row r="95" spans="1:29" x14ac:dyDescent="0.2">
      <c r="A95" s="246" t="s">
        <v>74</v>
      </c>
      <c r="B95" s="252">
        <v>2040</v>
      </c>
      <c r="C95" s="243">
        <v>11</v>
      </c>
      <c r="D95" s="244">
        <v>11</v>
      </c>
      <c r="E95" s="245">
        <v>22</v>
      </c>
      <c r="F95" s="253">
        <v>2</v>
      </c>
      <c r="G95" s="253">
        <v>2</v>
      </c>
      <c r="H95" s="245">
        <v>4</v>
      </c>
      <c r="I95" s="243"/>
      <c r="J95" s="244"/>
      <c r="L95" s="241">
        <v>2</v>
      </c>
      <c r="N95" s="245">
        <v>2</v>
      </c>
      <c r="O95" s="243"/>
      <c r="P95" s="244"/>
      <c r="R95" s="241"/>
      <c r="T95" s="245"/>
      <c r="U95" s="253"/>
      <c r="V95" s="253"/>
      <c r="W95" s="245"/>
      <c r="X95" s="243">
        <v>2</v>
      </c>
      <c r="Y95" s="244"/>
      <c r="Z95" s="245">
        <v>2</v>
      </c>
      <c r="AA95" s="241">
        <f t="shared" si="38"/>
        <v>17</v>
      </c>
      <c r="AB95" s="246">
        <f t="shared" si="38"/>
        <v>13</v>
      </c>
      <c r="AC95" s="245">
        <f t="shared" si="39"/>
        <v>30</v>
      </c>
    </row>
    <row r="96" spans="1:29" x14ac:dyDescent="0.2">
      <c r="A96" s="246" t="s">
        <v>246</v>
      </c>
      <c r="B96" s="252">
        <v>2047</v>
      </c>
      <c r="C96" s="243">
        <v>2</v>
      </c>
      <c r="D96" s="244">
        <v>1</v>
      </c>
      <c r="E96" s="245">
        <v>3</v>
      </c>
      <c r="F96" s="253">
        <v>1</v>
      </c>
      <c r="G96" s="253">
        <v>1</v>
      </c>
      <c r="H96" s="245">
        <v>2</v>
      </c>
      <c r="I96" s="243"/>
      <c r="J96" s="244"/>
      <c r="N96" s="245"/>
      <c r="O96" s="243"/>
      <c r="P96" s="244"/>
      <c r="R96" s="241"/>
      <c r="T96" s="245"/>
      <c r="U96" s="253"/>
      <c r="V96" s="253"/>
      <c r="W96" s="245"/>
      <c r="X96" s="243"/>
      <c r="Y96" s="244"/>
      <c r="AA96" s="241">
        <f t="shared" si="38"/>
        <v>3</v>
      </c>
      <c r="AB96" s="246">
        <f t="shared" si="38"/>
        <v>2</v>
      </c>
      <c r="AC96" s="245">
        <f t="shared" si="39"/>
        <v>5</v>
      </c>
    </row>
    <row r="97" spans="1:29" x14ac:dyDescent="0.2">
      <c r="A97" s="246" t="s">
        <v>75</v>
      </c>
      <c r="B97" s="252">
        <v>2060</v>
      </c>
      <c r="C97" s="243"/>
      <c r="D97" s="244"/>
      <c r="F97" s="253"/>
      <c r="G97" s="253"/>
      <c r="H97" s="245"/>
      <c r="I97" s="243"/>
      <c r="J97" s="244"/>
      <c r="N97" s="245"/>
      <c r="O97" s="243"/>
      <c r="P97" s="244">
        <v>1</v>
      </c>
      <c r="Q97" s="245">
        <v>1</v>
      </c>
      <c r="R97" s="241"/>
      <c r="T97" s="245"/>
      <c r="U97" s="253"/>
      <c r="V97" s="253"/>
      <c r="W97" s="245"/>
      <c r="X97" s="243"/>
      <c r="Y97" s="244"/>
      <c r="AA97" s="241">
        <f t="shared" si="38"/>
        <v>0</v>
      </c>
      <c r="AB97" s="246">
        <f t="shared" si="38"/>
        <v>1</v>
      </c>
      <c r="AC97" s="245">
        <f t="shared" si="39"/>
        <v>1</v>
      </c>
    </row>
    <row r="98" spans="1:29" x14ac:dyDescent="0.2">
      <c r="A98" s="246" t="s">
        <v>76</v>
      </c>
      <c r="B98" s="252">
        <v>2100</v>
      </c>
      <c r="C98" s="243">
        <v>5</v>
      </c>
      <c r="D98" s="244">
        <v>4</v>
      </c>
      <c r="E98" s="245">
        <v>9</v>
      </c>
      <c r="F98" s="253">
        <v>1</v>
      </c>
      <c r="G98" s="253"/>
      <c r="H98" s="245">
        <v>1</v>
      </c>
      <c r="I98" s="243">
        <v>1</v>
      </c>
      <c r="J98" s="244"/>
      <c r="K98" s="245">
        <v>1</v>
      </c>
      <c r="L98" s="241">
        <v>2</v>
      </c>
      <c r="N98" s="245">
        <v>2</v>
      </c>
      <c r="O98" s="243">
        <v>8</v>
      </c>
      <c r="P98" s="244">
        <v>2</v>
      </c>
      <c r="Q98" s="245">
        <v>10</v>
      </c>
      <c r="R98" s="241"/>
      <c r="T98" s="245"/>
      <c r="U98" s="253"/>
      <c r="V98" s="253"/>
      <c r="W98" s="245"/>
      <c r="X98" s="243">
        <v>2</v>
      </c>
      <c r="Y98" s="244"/>
      <c r="Z98" s="245">
        <v>2</v>
      </c>
      <c r="AA98" s="241">
        <f t="shared" si="38"/>
        <v>19</v>
      </c>
      <c r="AB98" s="246">
        <f t="shared" si="38"/>
        <v>6</v>
      </c>
      <c r="AC98" s="245">
        <f t="shared" si="39"/>
        <v>25</v>
      </c>
    </row>
    <row r="99" spans="1:29" x14ac:dyDescent="0.2">
      <c r="A99" s="246" t="s">
        <v>275</v>
      </c>
      <c r="B99" s="252">
        <v>2110</v>
      </c>
      <c r="C99" s="243"/>
      <c r="D99" s="244"/>
      <c r="F99" s="253"/>
      <c r="G99" s="253"/>
      <c r="H99" s="245"/>
      <c r="I99" s="243"/>
      <c r="J99" s="244"/>
      <c r="N99" s="245"/>
      <c r="O99" s="243"/>
      <c r="P99" s="244"/>
      <c r="R99" s="241"/>
      <c r="T99" s="245"/>
      <c r="U99" s="253"/>
      <c r="V99" s="253"/>
      <c r="W99" s="245"/>
      <c r="X99" s="243">
        <v>1</v>
      </c>
      <c r="Y99" s="244"/>
      <c r="Z99" s="245">
        <v>1</v>
      </c>
      <c r="AA99" s="241">
        <f t="shared" si="38"/>
        <v>1</v>
      </c>
      <c r="AB99" s="246">
        <f t="shared" si="38"/>
        <v>0</v>
      </c>
      <c r="AC99" s="245">
        <f t="shared" si="39"/>
        <v>1</v>
      </c>
    </row>
    <row r="100" spans="1:29" ht="12.75" customHeight="1" x14ac:dyDescent="0.2">
      <c r="A100" s="246" t="s">
        <v>77</v>
      </c>
      <c r="B100" s="252">
        <v>2120</v>
      </c>
      <c r="C100" s="243"/>
      <c r="D100" s="244"/>
      <c r="F100" s="253">
        <v>1</v>
      </c>
      <c r="G100" s="253"/>
      <c r="H100" s="245">
        <v>1</v>
      </c>
      <c r="I100" s="243"/>
      <c r="J100" s="244"/>
      <c r="N100" s="245"/>
      <c r="O100" s="243"/>
      <c r="P100" s="244"/>
      <c r="R100" s="241"/>
      <c r="T100" s="245"/>
      <c r="U100" s="253"/>
      <c r="V100" s="253"/>
      <c r="W100" s="245"/>
      <c r="X100" s="243"/>
      <c r="Y100" s="244"/>
      <c r="AA100" s="241">
        <f t="shared" si="38"/>
        <v>1</v>
      </c>
      <c r="AB100" s="246">
        <f t="shared" si="38"/>
        <v>0</v>
      </c>
      <c r="AC100" s="245">
        <f t="shared" si="39"/>
        <v>1</v>
      </c>
    </row>
    <row r="101" spans="1:29" ht="12.75" customHeight="1" x14ac:dyDescent="0.2">
      <c r="A101" s="246" t="s">
        <v>78</v>
      </c>
      <c r="B101" s="252">
        <v>2122</v>
      </c>
      <c r="C101" s="243">
        <v>13</v>
      </c>
      <c r="D101" s="244"/>
      <c r="E101" s="245">
        <v>13</v>
      </c>
      <c r="F101" s="253">
        <v>1</v>
      </c>
      <c r="G101" s="253"/>
      <c r="H101" s="245">
        <v>1</v>
      </c>
      <c r="I101" s="243"/>
      <c r="J101" s="244"/>
      <c r="N101" s="245"/>
      <c r="O101" s="243">
        <v>3</v>
      </c>
      <c r="P101" s="244"/>
      <c r="Q101" s="245">
        <v>3</v>
      </c>
      <c r="R101" s="241"/>
      <c r="T101" s="245"/>
      <c r="U101" s="253"/>
      <c r="V101" s="253"/>
      <c r="W101" s="245"/>
      <c r="X101" s="243"/>
      <c r="Y101" s="244"/>
      <c r="AA101" s="241">
        <f t="shared" si="38"/>
        <v>17</v>
      </c>
      <c r="AB101" s="246">
        <f t="shared" si="38"/>
        <v>0</v>
      </c>
      <c r="AC101" s="245">
        <f t="shared" si="39"/>
        <v>17</v>
      </c>
    </row>
    <row r="102" spans="1:29" ht="12.75" customHeight="1" x14ac:dyDescent="0.2">
      <c r="A102" s="246" t="s">
        <v>227</v>
      </c>
      <c r="B102" s="252">
        <v>2123</v>
      </c>
      <c r="C102" s="243">
        <v>6</v>
      </c>
      <c r="D102" s="244"/>
      <c r="E102" s="245">
        <v>6</v>
      </c>
      <c r="F102" s="253"/>
      <c r="G102" s="253"/>
      <c r="H102" s="245"/>
      <c r="I102" s="243"/>
      <c r="J102" s="244"/>
      <c r="N102" s="245"/>
      <c r="O102" s="243"/>
      <c r="P102" s="244"/>
      <c r="R102" s="241"/>
      <c r="T102" s="245"/>
      <c r="U102" s="253">
        <v>1</v>
      </c>
      <c r="V102" s="253"/>
      <c r="W102" s="245">
        <v>1</v>
      </c>
      <c r="X102" s="243"/>
      <c r="Y102" s="244"/>
      <c r="AA102" s="241">
        <f t="shared" si="38"/>
        <v>7</v>
      </c>
      <c r="AB102" s="246">
        <f t="shared" si="38"/>
        <v>0</v>
      </c>
      <c r="AC102" s="245">
        <f t="shared" si="39"/>
        <v>7</v>
      </c>
    </row>
    <row r="103" spans="1:29" ht="13.5" thickBot="1" x14ac:dyDescent="0.25">
      <c r="A103" s="246" t="s">
        <v>79</v>
      </c>
      <c r="B103" s="252">
        <v>2130</v>
      </c>
      <c r="C103" s="243"/>
      <c r="D103" s="244"/>
      <c r="E103" s="245">
        <f t="shared" si="24"/>
        <v>0</v>
      </c>
      <c r="F103" s="253"/>
      <c r="G103" s="253"/>
      <c r="H103" s="245">
        <f t="shared" si="31"/>
        <v>0</v>
      </c>
      <c r="I103" s="243"/>
      <c r="J103" s="244"/>
      <c r="K103" s="245">
        <f t="shared" si="32"/>
        <v>0</v>
      </c>
      <c r="N103" s="245">
        <f t="shared" si="33"/>
        <v>0</v>
      </c>
      <c r="O103" s="243"/>
      <c r="P103" s="244"/>
      <c r="Q103" s="245">
        <f t="shared" si="34"/>
        <v>0</v>
      </c>
      <c r="R103" s="241"/>
      <c r="T103" s="245">
        <f t="shared" si="35"/>
        <v>0</v>
      </c>
      <c r="U103" s="243"/>
      <c r="V103" s="253"/>
      <c r="W103" s="245">
        <f t="shared" si="36"/>
        <v>0</v>
      </c>
      <c r="X103" s="243"/>
      <c r="Y103" s="244"/>
      <c r="Z103" s="245">
        <f t="shared" si="37"/>
        <v>0</v>
      </c>
      <c r="AA103" s="241">
        <f t="shared" si="38"/>
        <v>0</v>
      </c>
      <c r="AB103" s="246">
        <f t="shared" si="38"/>
        <v>0</v>
      </c>
      <c r="AC103" s="245">
        <f t="shared" si="39"/>
        <v>0</v>
      </c>
    </row>
    <row r="104" spans="1:29" ht="13.5" thickBot="1" x14ac:dyDescent="0.25">
      <c r="A104" s="249" t="s">
        <v>80</v>
      </c>
      <c r="B104" s="234"/>
      <c r="C104" s="249">
        <f t="shared" ref="C104:Z104" si="43">SUM(C85:C103)</f>
        <v>54</v>
      </c>
      <c r="D104" s="233">
        <f t="shared" si="43"/>
        <v>24</v>
      </c>
      <c r="E104" s="237">
        <f t="shared" si="24"/>
        <v>78</v>
      </c>
      <c r="F104" s="233">
        <f t="shared" si="43"/>
        <v>7</v>
      </c>
      <c r="G104" s="233">
        <f t="shared" si="43"/>
        <v>3</v>
      </c>
      <c r="H104" s="233">
        <f t="shared" si="43"/>
        <v>10</v>
      </c>
      <c r="I104" s="249">
        <f t="shared" si="43"/>
        <v>1</v>
      </c>
      <c r="J104" s="233">
        <f t="shared" si="43"/>
        <v>0</v>
      </c>
      <c r="K104" s="237">
        <f t="shared" si="43"/>
        <v>1</v>
      </c>
      <c r="L104" s="233">
        <f t="shared" si="43"/>
        <v>4</v>
      </c>
      <c r="M104" s="233">
        <f t="shared" si="43"/>
        <v>0</v>
      </c>
      <c r="N104" s="233">
        <f t="shared" si="43"/>
        <v>4</v>
      </c>
      <c r="O104" s="249">
        <f t="shared" si="43"/>
        <v>11</v>
      </c>
      <c r="P104" s="233">
        <f t="shared" si="43"/>
        <v>3</v>
      </c>
      <c r="Q104" s="233">
        <f t="shared" si="43"/>
        <v>14</v>
      </c>
      <c r="R104" s="249">
        <f t="shared" si="43"/>
        <v>0</v>
      </c>
      <c r="S104" s="233">
        <f t="shared" si="43"/>
        <v>0</v>
      </c>
      <c r="T104" s="233">
        <f t="shared" si="43"/>
        <v>0</v>
      </c>
      <c r="U104" s="249">
        <f t="shared" si="43"/>
        <v>2</v>
      </c>
      <c r="V104" s="233">
        <f t="shared" si="43"/>
        <v>0</v>
      </c>
      <c r="W104" s="233">
        <f t="shared" si="43"/>
        <v>2</v>
      </c>
      <c r="X104" s="249">
        <f t="shared" si="43"/>
        <v>5</v>
      </c>
      <c r="Y104" s="233">
        <f t="shared" si="43"/>
        <v>1</v>
      </c>
      <c r="Z104" s="233">
        <f t="shared" si="43"/>
        <v>6</v>
      </c>
      <c r="AA104" s="249">
        <f>SUM(AA85:AA103)</f>
        <v>84</v>
      </c>
      <c r="AB104" s="250">
        <f>SUM(AB85:AB103)</f>
        <v>31</v>
      </c>
      <c r="AC104" s="257">
        <f>SUM(AC85:AC103)</f>
        <v>115</v>
      </c>
    </row>
    <row r="105" spans="1:29" x14ac:dyDescent="0.2">
      <c r="H105" s="245" t="str">
        <f>IF(F105+G105=0," ",F105+G105)</f>
        <v xml:space="preserve"> </v>
      </c>
      <c r="K105" s="245" t="str">
        <f>IF(I105+J105=0," ",I105+J105)</f>
        <v xml:space="preserve"> </v>
      </c>
      <c r="N105" s="274" t="str">
        <f>IF(L105+M105=0," ",L105+M105)</f>
        <v xml:space="preserve"> </v>
      </c>
      <c r="Q105" s="256" t="str">
        <f>IF(O105+P105=0," ",O105+P105)</f>
        <v xml:space="preserve"> </v>
      </c>
      <c r="R105" s="241"/>
      <c r="U105" s="241"/>
      <c r="W105" s="274" t="str">
        <f>IF(U105+V105=0," ",U105+V105)</f>
        <v xml:space="preserve"> </v>
      </c>
      <c r="Z105" s="245" t="str">
        <f>IF(X105+Y105=0," ",X105+Y105)</f>
        <v xml:space="preserve"> </v>
      </c>
      <c r="AA105" s="241"/>
      <c r="AB105" s="267"/>
    </row>
    <row r="106" spans="1:29" x14ac:dyDescent="0.2">
      <c r="A106" s="251" t="s">
        <v>81</v>
      </c>
      <c r="B106" s="252">
        <v>2201</v>
      </c>
      <c r="C106" s="243"/>
      <c r="D106" s="244">
        <v>2</v>
      </c>
      <c r="E106" s="245">
        <v>2</v>
      </c>
      <c r="F106" s="253"/>
      <c r="G106" s="253"/>
      <c r="H106" s="245"/>
      <c r="I106" s="243"/>
      <c r="J106" s="244"/>
      <c r="N106" s="245"/>
      <c r="O106" s="243"/>
      <c r="P106" s="244"/>
      <c r="R106" s="241"/>
      <c r="T106" s="245"/>
      <c r="U106" s="253"/>
      <c r="V106" s="253"/>
      <c r="W106" s="245"/>
      <c r="X106" s="243"/>
      <c r="Y106" s="244"/>
      <c r="AA106" s="241">
        <f t="shared" ref="AA106:AB126" si="44">C106+F106+I106+L106+O106+R106+U106+X106</f>
        <v>0</v>
      </c>
      <c r="AB106" s="246">
        <f t="shared" si="44"/>
        <v>2</v>
      </c>
      <c r="AC106" s="245">
        <f t="shared" ref="AC106:AC126" si="45">SUM(AA106:AB106)</f>
        <v>2</v>
      </c>
    </row>
    <row r="107" spans="1:29" x14ac:dyDescent="0.2">
      <c r="A107" s="251" t="s">
        <v>82</v>
      </c>
      <c r="B107" s="252">
        <v>2202</v>
      </c>
      <c r="C107" s="243"/>
      <c r="D107" s="244"/>
      <c r="F107" s="253"/>
      <c r="G107" s="253"/>
      <c r="H107" s="245"/>
      <c r="I107" s="243"/>
      <c r="J107" s="244"/>
      <c r="N107" s="245"/>
      <c r="O107" s="243"/>
      <c r="P107" s="244"/>
      <c r="R107" s="241"/>
      <c r="T107" s="245"/>
      <c r="U107" s="253"/>
      <c r="V107" s="253"/>
      <c r="W107" s="245"/>
      <c r="X107" s="243"/>
      <c r="Y107" s="244"/>
      <c r="AA107" s="241">
        <f t="shared" si="44"/>
        <v>0</v>
      </c>
      <c r="AB107" s="246">
        <f t="shared" si="44"/>
        <v>0</v>
      </c>
      <c r="AC107" s="245">
        <f t="shared" si="45"/>
        <v>0</v>
      </c>
    </row>
    <row r="108" spans="1:29" x14ac:dyDescent="0.2">
      <c r="A108" s="251" t="s">
        <v>83</v>
      </c>
      <c r="B108" s="252">
        <v>2205</v>
      </c>
      <c r="C108" s="243">
        <v>10</v>
      </c>
      <c r="D108" s="244">
        <v>7</v>
      </c>
      <c r="E108" s="245">
        <v>17</v>
      </c>
      <c r="F108" s="253">
        <v>1</v>
      </c>
      <c r="G108" s="253">
        <v>1</v>
      </c>
      <c r="H108" s="245">
        <v>2</v>
      </c>
      <c r="I108" s="243"/>
      <c r="J108" s="244"/>
      <c r="L108" s="241">
        <v>1</v>
      </c>
      <c r="N108" s="245">
        <v>1</v>
      </c>
      <c r="O108" s="243"/>
      <c r="P108" s="244"/>
      <c r="R108" s="241"/>
      <c r="T108" s="245"/>
      <c r="U108" s="253"/>
      <c r="V108" s="253">
        <v>1</v>
      </c>
      <c r="W108" s="245">
        <v>1</v>
      </c>
      <c r="X108" s="243"/>
      <c r="Y108" s="244"/>
      <c r="AA108" s="241">
        <f t="shared" si="44"/>
        <v>12</v>
      </c>
      <c r="AB108" s="246">
        <f t="shared" si="44"/>
        <v>9</v>
      </c>
      <c r="AC108" s="245">
        <f t="shared" si="45"/>
        <v>21</v>
      </c>
    </row>
    <row r="109" spans="1:29" x14ac:dyDescent="0.2">
      <c r="A109" s="251" t="s">
        <v>247</v>
      </c>
      <c r="B109" s="252">
        <v>2239</v>
      </c>
      <c r="C109" s="243">
        <v>4</v>
      </c>
      <c r="D109" s="244">
        <v>3</v>
      </c>
      <c r="E109" s="245">
        <v>7</v>
      </c>
      <c r="F109" s="253">
        <v>1</v>
      </c>
      <c r="G109" s="253"/>
      <c r="H109" s="245">
        <v>1</v>
      </c>
      <c r="I109" s="243"/>
      <c r="J109" s="244"/>
      <c r="N109" s="245"/>
      <c r="O109" s="243"/>
      <c r="P109" s="244"/>
      <c r="R109" s="241"/>
      <c r="T109" s="245"/>
      <c r="U109" s="253"/>
      <c r="V109" s="253"/>
      <c r="W109" s="245"/>
      <c r="X109" s="243">
        <v>1</v>
      </c>
      <c r="Y109" s="244"/>
      <c r="Z109" s="245">
        <v>1</v>
      </c>
      <c r="AA109" s="241">
        <f t="shared" si="44"/>
        <v>6</v>
      </c>
      <c r="AB109" s="246">
        <f t="shared" si="44"/>
        <v>3</v>
      </c>
      <c r="AC109" s="245">
        <f t="shared" si="45"/>
        <v>9</v>
      </c>
    </row>
    <row r="110" spans="1:29" x14ac:dyDescent="0.2">
      <c r="A110" s="251" t="s">
        <v>84</v>
      </c>
      <c r="B110" s="252">
        <v>2240</v>
      </c>
      <c r="C110" s="243">
        <v>5</v>
      </c>
      <c r="D110" s="244">
        <v>2</v>
      </c>
      <c r="E110" s="245">
        <v>7</v>
      </c>
      <c r="F110" s="253">
        <v>1</v>
      </c>
      <c r="G110" s="253"/>
      <c r="H110" s="245">
        <v>1</v>
      </c>
      <c r="I110" s="243"/>
      <c r="J110" s="244"/>
      <c r="N110" s="245"/>
      <c r="O110" s="243"/>
      <c r="P110" s="244">
        <v>1</v>
      </c>
      <c r="Q110" s="245">
        <v>1</v>
      </c>
      <c r="R110" s="241"/>
      <c r="T110" s="245"/>
      <c r="U110" s="253"/>
      <c r="V110" s="253"/>
      <c r="W110" s="245"/>
      <c r="X110" s="243"/>
      <c r="Y110" s="244"/>
      <c r="AA110" s="241">
        <f t="shared" si="44"/>
        <v>6</v>
      </c>
      <c r="AB110" s="246">
        <f t="shared" si="44"/>
        <v>3</v>
      </c>
      <c r="AC110" s="245">
        <f t="shared" si="45"/>
        <v>9</v>
      </c>
    </row>
    <row r="111" spans="1:29" x14ac:dyDescent="0.2">
      <c r="A111" s="251" t="s">
        <v>248</v>
      </c>
      <c r="B111" s="252">
        <v>2244</v>
      </c>
      <c r="C111" s="243"/>
      <c r="D111" s="244"/>
      <c r="E111" s="245">
        <f t="shared" si="24"/>
        <v>0</v>
      </c>
      <c r="F111" s="253"/>
      <c r="G111" s="253"/>
      <c r="H111" s="245">
        <f t="shared" ref="H111:H120" si="46">SUM(F111:G111)</f>
        <v>0</v>
      </c>
      <c r="I111" s="243"/>
      <c r="J111" s="244"/>
      <c r="K111" s="245">
        <f t="shared" ref="K111:K120" si="47">SUM(I111:J111)</f>
        <v>0</v>
      </c>
      <c r="N111" s="245">
        <f t="shared" ref="N111:N120" si="48">SUM(L111:M111)</f>
        <v>0</v>
      </c>
      <c r="O111" s="243"/>
      <c r="P111" s="244"/>
      <c r="Q111" s="245">
        <f t="shared" ref="Q111:Q120" si="49">SUM(O111:P111)</f>
        <v>0</v>
      </c>
      <c r="R111" s="241"/>
      <c r="T111" s="245">
        <f t="shared" ref="T111:T120" si="50">SUM(R111:S111)</f>
        <v>0</v>
      </c>
      <c r="U111" s="253"/>
      <c r="V111" s="253"/>
      <c r="W111" s="245">
        <f t="shared" ref="W111:W120" si="51">SUM(U111:V111)</f>
        <v>0</v>
      </c>
      <c r="X111" s="243"/>
      <c r="Y111" s="244"/>
      <c r="Z111" s="245">
        <f t="shared" ref="Z111:Z120" si="52">SUM(X111:Y111)</f>
        <v>0</v>
      </c>
      <c r="AA111" s="241">
        <f t="shared" si="44"/>
        <v>0</v>
      </c>
      <c r="AB111" s="246">
        <f t="shared" si="44"/>
        <v>0</v>
      </c>
      <c r="AC111" s="245">
        <f t="shared" si="45"/>
        <v>0</v>
      </c>
    </row>
    <row r="112" spans="1:29" x14ac:dyDescent="0.2">
      <c r="A112" s="251" t="s">
        <v>85</v>
      </c>
      <c r="B112" s="252">
        <v>2245</v>
      </c>
      <c r="C112" s="243">
        <v>1</v>
      </c>
      <c r="D112" s="244">
        <v>1</v>
      </c>
      <c r="E112" s="245">
        <v>2</v>
      </c>
      <c r="F112" s="253"/>
      <c r="G112" s="253"/>
      <c r="H112" s="245"/>
      <c r="I112" s="243"/>
      <c r="J112" s="244"/>
      <c r="L112" s="241">
        <v>2</v>
      </c>
      <c r="N112" s="245">
        <v>2</v>
      </c>
      <c r="O112" s="243"/>
      <c r="P112" s="244"/>
      <c r="R112" s="241"/>
      <c r="T112" s="245"/>
      <c r="U112" s="253"/>
      <c r="V112" s="253"/>
      <c r="W112" s="245"/>
      <c r="X112" s="243"/>
      <c r="Y112" s="244"/>
      <c r="AA112" s="241">
        <f t="shared" si="44"/>
        <v>3</v>
      </c>
      <c r="AB112" s="246">
        <f t="shared" si="44"/>
        <v>1</v>
      </c>
      <c r="AC112" s="245">
        <f t="shared" si="45"/>
        <v>4</v>
      </c>
    </row>
    <row r="113" spans="1:29" x14ac:dyDescent="0.2">
      <c r="A113" s="251" t="s">
        <v>249</v>
      </c>
      <c r="B113" s="252">
        <v>2250</v>
      </c>
      <c r="C113" s="243"/>
      <c r="D113" s="244"/>
      <c r="F113" s="253"/>
      <c r="G113" s="253"/>
      <c r="H113" s="245"/>
      <c r="I113" s="243"/>
      <c r="J113" s="244"/>
      <c r="N113" s="245"/>
      <c r="O113" s="243"/>
      <c r="P113" s="244"/>
      <c r="R113" s="241"/>
      <c r="T113" s="245"/>
      <c r="U113" s="253"/>
      <c r="V113" s="253"/>
      <c r="W113" s="245"/>
      <c r="X113" s="243"/>
      <c r="Y113" s="244"/>
      <c r="AA113" s="241">
        <f t="shared" si="44"/>
        <v>0</v>
      </c>
      <c r="AB113" s="246">
        <f t="shared" si="44"/>
        <v>0</v>
      </c>
      <c r="AC113" s="245">
        <f t="shared" si="45"/>
        <v>0</v>
      </c>
    </row>
    <row r="114" spans="1:29" x14ac:dyDescent="0.2">
      <c r="A114" s="251" t="s">
        <v>250</v>
      </c>
      <c r="B114" s="252">
        <v>2264</v>
      </c>
      <c r="C114" s="243">
        <v>1</v>
      </c>
      <c r="D114" s="244">
        <v>7</v>
      </c>
      <c r="E114" s="245">
        <v>8</v>
      </c>
      <c r="F114" s="253">
        <v>1</v>
      </c>
      <c r="G114" s="253">
        <v>1</v>
      </c>
      <c r="H114" s="245">
        <v>2</v>
      </c>
      <c r="I114" s="243"/>
      <c r="J114" s="244"/>
      <c r="M114" s="251">
        <v>2</v>
      </c>
      <c r="N114" s="245">
        <v>2</v>
      </c>
      <c r="O114" s="243"/>
      <c r="P114" s="244"/>
      <c r="R114" s="241"/>
      <c r="T114" s="245"/>
      <c r="U114" s="253"/>
      <c r="V114" s="253"/>
      <c r="W114" s="245"/>
      <c r="X114" s="243"/>
      <c r="Y114" s="244">
        <v>1</v>
      </c>
      <c r="Z114" s="245">
        <v>1</v>
      </c>
      <c r="AA114" s="241">
        <f t="shared" si="44"/>
        <v>2</v>
      </c>
      <c r="AB114" s="246">
        <f t="shared" si="44"/>
        <v>11</v>
      </c>
      <c r="AC114" s="245">
        <f t="shared" si="45"/>
        <v>13</v>
      </c>
    </row>
    <row r="115" spans="1:29" x14ac:dyDescent="0.2">
      <c r="A115" s="251" t="s">
        <v>86</v>
      </c>
      <c r="B115" s="252">
        <v>2265</v>
      </c>
      <c r="C115" s="243">
        <v>2</v>
      </c>
      <c r="D115" s="244">
        <v>2</v>
      </c>
      <c r="E115" s="245">
        <v>4</v>
      </c>
      <c r="F115" s="253"/>
      <c r="G115" s="253"/>
      <c r="H115" s="245"/>
      <c r="I115" s="243"/>
      <c r="J115" s="244"/>
      <c r="L115" s="241">
        <v>1</v>
      </c>
      <c r="N115" s="245">
        <v>1</v>
      </c>
      <c r="O115" s="243"/>
      <c r="P115" s="244"/>
      <c r="R115" s="241"/>
      <c r="T115" s="245"/>
      <c r="U115" s="253"/>
      <c r="V115" s="253"/>
      <c r="W115" s="245"/>
      <c r="X115" s="243"/>
      <c r="Y115" s="244"/>
      <c r="AA115" s="241">
        <f t="shared" si="44"/>
        <v>3</v>
      </c>
      <c r="AB115" s="246">
        <f t="shared" si="44"/>
        <v>2</v>
      </c>
      <c r="AC115" s="245">
        <f t="shared" si="45"/>
        <v>5</v>
      </c>
    </row>
    <row r="116" spans="1:29" x14ac:dyDescent="0.2">
      <c r="A116" s="251" t="s">
        <v>87</v>
      </c>
      <c r="B116" s="252">
        <v>2270</v>
      </c>
      <c r="C116" s="243"/>
      <c r="D116" s="244"/>
      <c r="E116" s="245">
        <f t="shared" si="24"/>
        <v>0</v>
      </c>
      <c r="F116" s="253"/>
      <c r="G116" s="253"/>
      <c r="H116" s="245">
        <f t="shared" si="46"/>
        <v>0</v>
      </c>
      <c r="I116" s="243"/>
      <c r="J116" s="244"/>
      <c r="K116" s="245">
        <f t="shared" si="47"/>
        <v>0</v>
      </c>
      <c r="N116" s="245">
        <f t="shared" si="48"/>
        <v>0</v>
      </c>
      <c r="O116" s="243"/>
      <c r="P116" s="244"/>
      <c r="Q116" s="245">
        <f t="shared" si="49"/>
        <v>0</v>
      </c>
      <c r="R116" s="241"/>
      <c r="T116" s="245">
        <f t="shared" si="50"/>
        <v>0</v>
      </c>
      <c r="U116" s="253"/>
      <c r="V116" s="253"/>
      <c r="W116" s="245">
        <f t="shared" si="51"/>
        <v>0</v>
      </c>
      <c r="X116" s="243"/>
      <c r="Y116" s="244"/>
      <c r="Z116" s="245">
        <f t="shared" si="52"/>
        <v>0</v>
      </c>
      <c r="AA116" s="241">
        <f t="shared" si="44"/>
        <v>0</v>
      </c>
      <c r="AB116" s="246">
        <f t="shared" si="44"/>
        <v>0</v>
      </c>
      <c r="AC116" s="245">
        <f t="shared" si="45"/>
        <v>0</v>
      </c>
    </row>
    <row r="117" spans="1:29" x14ac:dyDescent="0.2">
      <c r="A117" s="251" t="s">
        <v>88</v>
      </c>
      <c r="B117" s="252">
        <v>2272</v>
      </c>
      <c r="C117" s="243"/>
      <c r="D117" s="244"/>
      <c r="E117" s="245">
        <f t="shared" si="24"/>
        <v>0</v>
      </c>
      <c r="F117" s="253"/>
      <c r="G117" s="253"/>
      <c r="H117" s="245">
        <f t="shared" si="46"/>
        <v>0</v>
      </c>
      <c r="I117" s="243"/>
      <c r="J117" s="244"/>
      <c r="K117" s="245">
        <f t="shared" si="47"/>
        <v>0</v>
      </c>
      <c r="N117" s="245">
        <f t="shared" si="48"/>
        <v>0</v>
      </c>
      <c r="O117" s="243"/>
      <c r="P117" s="244"/>
      <c r="Q117" s="245">
        <f t="shared" si="49"/>
        <v>0</v>
      </c>
      <c r="R117" s="241"/>
      <c r="T117" s="245">
        <f t="shared" si="50"/>
        <v>0</v>
      </c>
      <c r="U117" s="253"/>
      <c r="V117" s="253"/>
      <c r="W117" s="245">
        <f t="shared" si="51"/>
        <v>0</v>
      </c>
      <c r="X117" s="243"/>
      <c r="Y117" s="244"/>
      <c r="Z117" s="245">
        <f t="shared" si="52"/>
        <v>0</v>
      </c>
      <c r="AA117" s="241">
        <f t="shared" si="44"/>
        <v>0</v>
      </c>
      <c r="AB117" s="246">
        <f t="shared" si="44"/>
        <v>0</v>
      </c>
      <c r="AC117" s="245">
        <f t="shared" si="45"/>
        <v>0</v>
      </c>
    </row>
    <row r="118" spans="1:29" x14ac:dyDescent="0.2">
      <c r="A118" s="251" t="s">
        <v>89</v>
      </c>
      <c r="B118" s="252">
        <v>2275</v>
      </c>
      <c r="E118" s="245">
        <f t="shared" si="24"/>
        <v>0</v>
      </c>
      <c r="H118" s="245">
        <f t="shared" si="46"/>
        <v>0</v>
      </c>
      <c r="K118" s="245">
        <f t="shared" si="47"/>
        <v>0</v>
      </c>
      <c r="N118" s="245">
        <f t="shared" si="48"/>
        <v>0</v>
      </c>
      <c r="Q118" s="245">
        <f t="shared" si="49"/>
        <v>0</v>
      </c>
      <c r="R118" s="241"/>
      <c r="T118" s="245">
        <f t="shared" si="50"/>
        <v>0</v>
      </c>
      <c r="W118" s="245">
        <f t="shared" si="51"/>
        <v>0</v>
      </c>
      <c r="Z118" s="245">
        <f t="shared" si="52"/>
        <v>0</v>
      </c>
      <c r="AA118" s="241">
        <f t="shared" si="44"/>
        <v>0</v>
      </c>
      <c r="AB118" s="246">
        <f t="shared" si="44"/>
        <v>0</v>
      </c>
      <c r="AC118" s="245">
        <f t="shared" si="45"/>
        <v>0</v>
      </c>
    </row>
    <row r="119" spans="1:29" x14ac:dyDescent="0.2">
      <c r="A119" s="251" t="s">
        <v>90</v>
      </c>
      <c r="B119" s="252">
        <v>2278</v>
      </c>
      <c r="E119" s="245">
        <f t="shared" si="24"/>
        <v>0</v>
      </c>
      <c r="H119" s="245">
        <f t="shared" si="46"/>
        <v>0</v>
      </c>
      <c r="K119" s="245">
        <f t="shared" si="47"/>
        <v>0</v>
      </c>
      <c r="N119" s="245">
        <f t="shared" si="48"/>
        <v>0</v>
      </c>
      <c r="Q119" s="245">
        <f t="shared" si="49"/>
        <v>0</v>
      </c>
      <c r="R119" s="241"/>
      <c r="T119" s="245">
        <f t="shared" si="50"/>
        <v>0</v>
      </c>
      <c r="W119" s="245">
        <f t="shared" si="51"/>
        <v>0</v>
      </c>
      <c r="Z119" s="245">
        <f t="shared" si="52"/>
        <v>0</v>
      </c>
      <c r="AA119" s="241">
        <f t="shared" si="44"/>
        <v>0</v>
      </c>
      <c r="AB119" s="246">
        <f t="shared" si="44"/>
        <v>0</v>
      </c>
      <c r="AC119" s="245">
        <f t="shared" si="45"/>
        <v>0</v>
      </c>
    </row>
    <row r="120" spans="1:29" x14ac:dyDescent="0.2">
      <c r="A120" s="251" t="s">
        <v>91</v>
      </c>
      <c r="B120" s="252">
        <v>2279</v>
      </c>
      <c r="E120" s="245">
        <f t="shared" si="24"/>
        <v>0</v>
      </c>
      <c r="H120" s="245">
        <f t="shared" si="46"/>
        <v>0</v>
      </c>
      <c r="K120" s="245">
        <f t="shared" si="47"/>
        <v>0</v>
      </c>
      <c r="N120" s="245">
        <f t="shared" si="48"/>
        <v>0</v>
      </c>
      <c r="Q120" s="245">
        <f t="shared" si="49"/>
        <v>0</v>
      </c>
      <c r="R120" s="241"/>
      <c r="T120" s="245">
        <f t="shared" si="50"/>
        <v>0</v>
      </c>
      <c r="W120" s="245">
        <f t="shared" si="51"/>
        <v>0</v>
      </c>
      <c r="Z120" s="245">
        <f t="shared" si="52"/>
        <v>0</v>
      </c>
      <c r="AA120" s="241">
        <f t="shared" si="44"/>
        <v>0</v>
      </c>
      <c r="AB120" s="246">
        <f t="shared" si="44"/>
        <v>0</v>
      </c>
      <c r="AC120" s="245">
        <f t="shared" si="45"/>
        <v>0</v>
      </c>
    </row>
    <row r="121" spans="1:29" x14ac:dyDescent="0.2">
      <c r="A121" s="251" t="s">
        <v>251</v>
      </c>
      <c r="B121" s="252">
        <v>2359</v>
      </c>
      <c r="C121" s="241">
        <v>10</v>
      </c>
      <c r="D121" s="246">
        <v>6</v>
      </c>
      <c r="E121" s="245">
        <v>16</v>
      </c>
      <c r="H121" s="245"/>
      <c r="N121" s="245"/>
      <c r="O121" s="241">
        <v>1</v>
      </c>
      <c r="Q121" s="245">
        <v>1</v>
      </c>
      <c r="R121" s="241"/>
      <c r="T121" s="245"/>
      <c r="W121" s="245"/>
      <c r="Y121" s="246">
        <v>1</v>
      </c>
      <c r="Z121" s="245">
        <v>1</v>
      </c>
      <c r="AA121" s="241">
        <f t="shared" si="44"/>
        <v>11</v>
      </c>
      <c r="AB121" s="246">
        <f t="shared" si="44"/>
        <v>7</v>
      </c>
      <c r="AC121" s="245">
        <f t="shared" si="45"/>
        <v>18</v>
      </c>
    </row>
    <row r="122" spans="1:29" x14ac:dyDescent="0.2">
      <c r="A122" s="251" t="s">
        <v>252</v>
      </c>
      <c r="B122" s="252">
        <v>2360</v>
      </c>
      <c r="C122" s="241">
        <v>5</v>
      </c>
      <c r="D122" s="246">
        <v>4</v>
      </c>
      <c r="E122" s="245">
        <v>9</v>
      </c>
      <c r="H122" s="245"/>
      <c r="N122" s="245"/>
      <c r="R122" s="241"/>
      <c r="T122" s="245"/>
      <c r="W122" s="245"/>
      <c r="Y122" s="246">
        <v>1</v>
      </c>
      <c r="Z122" s="245">
        <v>1</v>
      </c>
      <c r="AA122" s="241">
        <f t="shared" si="44"/>
        <v>5</v>
      </c>
      <c r="AB122" s="246">
        <f t="shared" si="44"/>
        <v>5</v>
      </c>
      <c r="AC122" s="245">
        <f t="shared" si="45"/>
        <v>10</v>
      </c>
    </row>
    <row r="123" spans="1:29" x14ac:dyDescent="0.2">
      <c r="A123" s="251" t="s">
        <v>253</v>
      </c>
      <c r="B123" s="252">
        <v>2361</v>
      </c>
      <c r="C123" s="241">
        <v>9</v>
      </c>
      <c r="D123" s="246">
        <v>14</v>
      </c>
      <c r="E123" s="245">
        <v>23</v>
      </c>
      <c r="G123" s="251">
        <v>1</v>
      </c>
      <c r="H123" s="245">
        <v>1</v>
      </c>
      <c r="N123" s="245"/>
      <c r="P123" s="246">
        <v>1</v>
      </c>
      <c r="Q123" s="245">
        <v>1</v>
      </c>
      <c r="R123" s="241"/>
      <c r="T123" s="245"/>
      <c r="W123" s="245"/>
      <c r="AA123" s="241">
        <f t="shared" si="44"/>
        <v>9</v>
      </c>
      <c r="AB123" s="246">
        <f t="shared" si="44"/>
        <v>16</v>
      </c>
      <c r="AC123" s="245">
        <f t="shared" si="45"/>
        <v>25</v>
      </c>
    </row>
    <row r="124" spans="1:29" x14ac:dyDescent="0.2">
      <c r="A124" s="251" t="s">
        <v>254</v>
      </c>
      <c r="B124" s="252">
        <v>2362</v>
      </c>
      <c r="C124" s="241">
        <v>7</v>
      </c>
      <c r="D124" s="246">
        <v>10</v>
      </c>
      <c r="E124" s="245">
        <v>17</v>
      </c>
      <c r="H124" s="245"/>
      <c r="N124" s="245"/>
      <c r="R124" s="241"/>
      <c r="T124" s="245"/>
      <c r="W124" s="245"/>
      <c r="AA124" s="241">
        <f t="shared" si="44"/>
        <v>7</v>
      </c>
      <c r="AB124" s="246">
        <f t="shared" si="44"/>
        <v>10</v>
      </c>
      <c r="AC124" s="245">
        <f t="shared" si="45"/>
        <v>17</v>
      </c>
    </row>
    <row r="125" spans="1:29" x14ac:dyDescent="0.2">
      <c r="A125" s="251" t="s">
        <v>268</v>
      </c>
      <c r="B125" s="252">
        <v>2363</v>
      </c>
      <c r="C125" s="241">
        <v>6</v>
      </c>
      <c r="E125" s="245">
        <v>6</v>
      </c>
      <c r="H125" s="256"/>
      <c r="J125" s="246">
        <v>1</v>
      </c>
      <c r="K125" s="256">
        <v>1</v>
      </c>
      <c r="N125" s="256"/>
      <c r="Q125" s="256"/>
      <c r="R125" s="241"/>
      <c r="T125" s="245"/>
      <c r="W125" s="256"/>
      <c r="Z125" s="256"/>
      <c r="AA125" s="241">
        <f t="shared" si="44"/>
        <v>6</v>
      </c>
      <c r="AB125" s="246">
        <f t="shared" si="44"/>
        <v>1</v>
      </c>
      <c r="AC125" s="245">
        <f t="shared" si="45"/>
        <v>7</v>
      </c>
    </row>
    <row r="126" spans="1:29" ht="13.5" thickBot="1" x14ac:dyDescent="0.25">
      <c r="A126" s="251" t="s">
        <v>269</v>
      </c>
      <c r="B126" s="252">
        <v>2364</v>
      </c>
      <c r="C126" s="241">
        <v>3</v>
      </c>
      <c r="D126" s="246">
        <v>2</v>
      </c>
      <c r="E126" s="271">
        <v>5</v>
      </c>
      <c r="H126" s="256"/>
      <c r="K126" s="256"/>
      <c r="N126" s="256"/>
      <c r="Q126" s="256"/>
      <c r="R126" s="241"/>
      <c r="T126" s="245"/>
      <c r="W126" s="256"/>
      <c r="Z126" s="256"/>
      <c r="AA126" s="241">
        <f t="shared" si="44"/>
        <v>3</v>
      </c>
      <c r="AB126" s="246">
        <f t="shared" si="44"/>
        <v>2</v>
      </c>
      <c r="AC126" s="245">
        <f t="shared" si="45"/>
        <v>5</v>
      </c>
    </row>
    <row r="127" spans="1:29" s="272" customFormat="1" ht="13.5" thickBot="1" x14ac:dyDescent="0.25">
      <c r="A127" s="233" t="s">
        <v>92</v>
      </c>
      <c r="B127" s="234"/>
      <c r="C127" s="249">
        <f>SUM(C106:C126)</f>
        <v>63</v>
      </c>
      <c r="D127" s="233">
        <f>SUM(D106:D126)</f>
        <v>60</v>
      </c>
      <c r="E127" s="233">
        <f t="shared" si="24"/>
        <v>123</v>
      </c>
      <c r="F127" s="249">
        <f>SUM(F106:F126)</f>
        <v>4</v>
      </c>
      <c r="G127" s="233">
        <f>SUM(G106:G126)</f>
        <v>3</v>
      </c>
      <c r="H127" s="233">
        <f>SUBTOTAL(9,H106:H126)</f>
        <v>7</v>
      </c>
      <c r="I127" s="249">
        <f>SUM(I106:I126)</f>
        <v>0</v>
      </c>
      <c r="J127" s="233">
        <f>SUM(J106:J126)</f>
        <v>1</v>
      </c>
      <c r="K127" s="233">
        <f>SUBTOTAL(9,K106:K126)</f>
        <v>1</v>
      </c>
      <c r="L127" s="249">
        <f>SUM(L106:L126)</f>
        <v>4</v>
      </c>
      <c r="M127" s="233">
        <f>SUM(M106:M126)</f>
        <v>2</v>
      </c>
      <c r="N127" s="233">
        <f>SUBTOTAL(9,N106:N126)</f>
        <v>6</v>
      </c>
      <c r="O127" s="249">
        <f>SUM(O106:O126)</f>
        <v>1</v>
      </c>
      <c r="P127" s="233">
        <f>SUM(P106:P126)</f>
        <v>2</v>
      </c>
      <c r="Q127" s="233">
        <f>SUBTOTAL(9,Q106:Q126)</f>
        <v>3</v>
      </c>
      <c r="R127" s="249">
        <f>SUM(R106:R126)</f>
        <v>0</v>
      </c>
      <c r="S127" s="233">
        <f>SUM(S106:S126)</f>
        <v>0</v>
      </c>
      <c r="T127" s="233">
        <f>SUBTOTAL(9,T106:T126)</f>
        <v>0</v>
      </c>
      <c r="U127" s="233">
        <f>SUM(U106:U126)</f>
        <v>0</v>
      </c>
      <c r="V127" s="233">
        <f>SUM(V106:V126)</f>
        <v>1</v>
      </c>
      <c r="W127" s="233">
        <f>SUBTOTAL(9,W106:W126)</f>
        <v>1</v>
      </c>
      <c r="X127" s="249">
        <f>SUM(X106:X126)</f>
        <v>1</v>
      </c>
      <c r="Y127" s="233">
        <f>SUM(Y106:Y126)</f>
        <v>3</v>
      </c>
      <c r="Z127" s="233">
        <f>SUBTOTAL(9,Z106:Z126)</f>
        <v>4</v>
      </c>
      <c r="AA127" s="249">
        <f>SUM(AA106:AA126)</f>
        <v>73</v>
      </c>
      <c r="AB127" s="233">
        <f>SUM(AB106:AB126)</f>
        <v>72</v>
      </c>
      <c r="AC127" s="237">
        <f>SUBTOTAL(9,AC106:AC126)</f>
        <v>145</v>
      </c>
    </row>
    <row r="128" spans="1:29" x14ac:dyDescent="0.2">
      <c r="H128" s="245"/>
      <c r="Q128" s="256"/>
      <c r="R128" s="263"/>
      <c r="S128" s="256"/>
      <c r="T128" s="245"/>
      <c r="AA128" s="241"/>
      <c r="AB128" s="267"/>
      <c r="AC128" s="277"/>
    </row>
    <row r="129" spans="1:29" x14ac:dyDescent="0.2">
      <c r="A129" s="251" t="s">
        <v>93</v>
      </c>
      <c r="B129" s="252">
        <v>2209</v>
      </c>
      <c r="C129" s="243">
        <v>13</v>
      </c>
      <c r="D129" s="244">
        <v>2</v>
      </c>
      <c r="E129" s="245">
        <v>15</v>
      </c>
      <c r="F129" s="253">
        <v>1</v>
      </c>
      <c r="G129" s="253"/>
      <c r="H129" s="245">
        <v>1</v>
      </c>
      <c r="I129" s="243"/>
      <c r="J129" s="244"/>
      <c r="N129" s="245"/>
      <c r="O129" s="243">
        <v>3</v>
      </c>
      <c r="P129" s="244"/>
      <c r="Q129" s="245">
        <v>3</v>
      </c>
      <c r="R129" s="241"/>
      <c r="T129" s="245"/>
      <c r="U129" s="253"/>
      <c r="V129" s="253"/>
      <c r="W129" s="245"/>
      <c r="X129" s="243">
        <v>1</v>
      </c>
      <c r="Y129" s="244"/>
      <c r="Z129" s="245">
        <v>1</v>
      </c>
      <c r="AA129" s="241">
        <f t="shared" ref="AA129:AB130" si="53">C129+F129+I129+L129+O129+R129+U129+X129</f>
        <v>18</v>
      </c>
      <c r="AB129" s="267">
        <f t="shared" si="53"/>
        <v>2</v>
      </c>
      <c r="AC129" s="245">
        <f t="shared" ref="AC129:AC130" si="54">SUM(AA129:AB129)</f>
        <v>20</v>
      </c>
    </row>
    <row r="130" spans="1:29" ht="13.5" thickBot="1" x14ac:dyDescent="0.25">
      <c r="A130" s="251" t="s">
        <v>94</v>
      </c>
      <c r="B130" s="252">
        <v>2290</v>
      </c>
      <c r="C130" s="243">
        <v>27</v>
      </c>
      <c r="D130" s="244">
        <v>1</v>
      </c>
      <c r="E130" s="245">
        <v>28</v>
      </c>
      <c r="F130" s="253">
        <v>3</v>
      </c>
      <c r="G130" s="253"/>
      <c r="H130" s="245">
        <v>3</v>
      </c>
      <c r="I130" s="243"/>
      <c r="J130" s="244"/>
      <c r="N130" s="245"/>
      <c r="O130" s="243"/>
      <c r="P130" s="244"/>
      <c r="R130" s="241"/>
      <c r="T130" s="245"/>
      <c r="U130" s="253"/>
      <c r="V130" s="253"/>
      <c r="W130" s="245"/>
      <c r="X130" s="243">
        <v>2</v>
      </c>
      <c r="Y130" s="244"/>
      <c r="Z130" s="245">
        <v>2</v>
      </c>
      <c r="AA130" s="241">
        <f t="shared" si="53"/>
        <v>32</v>
      </c>
      <c r="AB130" s="267">
        <f t="shared" si="53"/>
        <v>1</v>
      </c>
      <c r="AC130" s="245">
        <f t="shared" si="54"/>
        <v>33</v>
      </c>
    </row>
    <row r="131" spans="1:29" s="272" customFormat="1" ht="13.5" thickBot="1" x14ac:dyDescent="0.25">
      <c r="A131" s="249" t="s">
        <v>95</v>
      </c>
      <c r="B131" s="234"/>
      <c r="C131" s="273">
        <f t="shared" ref="C131:AB131" si="55">SUM(C129:C130)</f>
        <v>40</v>
      </c>
      <c r="D131" s="259">
        <f t="shared" si="55"/>
        <v>3</v>
      </c>
      <c r="E131" s="237">
        <f t="shared" si="24"/>
        <v>43</v>
      </c>
      <c r="F131" s="273">
        <f t="shared" si="55"/>
        <v>4</v>
      </c>
      <c r="G131" s="259">
        <f t="shared" si="55"/>
        <v>0</v>
      </c>
      <c r="H131" s="237">
        <f t="shared" si="55"/>
        <v>4</v>
      </c>
      <c r="I131" s="273">
        <f t="shared" si="55"/>
        <v>0</v>
      </c>
      <c r="J131" s="269">
        <f t="shared" si="55"/>
        <v>0</v>
      </c>
      <c r="K131" s="237">
        <f t="shared" si="55"/>
        <v>0</v>
      </c>
      <c r="L131" s="268">
        <f t="shared" si="55"/>
        <v>0</v>
      </c>
      <c r="M131" s="269">
        <f t="shared" si="55"/>
        <v>0</v>
      </c>
      <c r="N131" s="237">
        <f t="shared" si="55"/>
        <v>0</v>
      </c>
      <c r="O131" s="268">
        <f t="shared" si="55"/>
        <v>3</v>
      </c>
      <c r="P131" s="269">
        <f t="shared" si="55"/>
        <v>0</v>
      </c>
      <c r="Q131" s="233">
        <f t="shared" si="55"/>
        <v>3</v>
      </c>
      <c r="R131" s="268">
        <f t="shared" si="55"/>
        <v>0</v>
      </c>
      <c r="S131" s="269">
        <f t="shared" si="55"/>
        <v>0</v>
      </c>
      <c r="T131" s="233">
        <f t="shared" si="55"/>
        <v>0</v>
      </c>
      <c r="U131" s="268">
        <f t="shared" si="55"/>
        <v>0</v>
      </c>
      <c r="V131" s="269">
        <f t="shared" si="55"/>
        <v>0</v>
      </c>
      <c r="W131" s="237">
        <f t="shared" si="55"/>
        <v>0</v>
      </c>
      <c r="X131" s="268">
        <f t="shared" si="55"/>
        <v>3</v>
      </c>
      <c r="Y131" s="269">
        <f>SUM(Y129:Y130)</f>
        <v>0</v>
      </c>
      <c r="Z131" s="237">
        <f t="shared" si="55"/>
        <v>3</v>
      </c>
      <c r="AA131" s="268">
        <f>SUM(AA129:AA130)</f>
        <v>50</v>
      </c>
      <c r="AB131" s="269">
        <f t="shared" si="55"/>
        <v>3</v>
      </c>
      <c r="AC131" s="237">
        <f>SUM(AC129:AC130)</f>
        <v>53</v>
      </c>
    </row>
    <row r="132" spans="1:29" s="272" customFormat="1" x14ac:dyDescent="0.2">
      <c r="A132" s="256"/>
      <c r="B132" s="242"/>
      <c r="C132" s="290"/>
      <c r="D132" s="291"/>
      <c r="E132" s="245"/>
      <c r="F132" s="291"/>
      <c r="G132" s="291"/>
      <c r="H132" s="245"/>
      <c r="I132" s="290"/>
      <c r="J132" s="291"/>
      <c r="K132" s="245"/>
      <c r="L132" s="263"/>
      <c r="M132" s="256"/>
      <c r="N132" s="256"/>
      <c r="O132" s="290"/>
      <c r="P132" s="291"/>
      <c r="Q132" s="256"/>
      <c r="R132" s="263"/>
      <c r="S132" s="256"/>
      <c r="T132" s="245"/>
      <c r="U132" s="291"/>
      <c r="V132" s="291"/>
      <c r="W132" s="256"/>
      <c r="X132" s="290"/>
      <c r="Y132" s="291"/>
      <c r="Z132" s="245"/>
      <c r="AA132" s="263"/>
      <c r="AB132" s="276"/>
      <c r="AC132" s="277"/>
    </row>
    <row r="133" spans="1:29" x14ac:dyDescent="0.2">
      <c r="A133" s="251" t="s">
        <v>276</v>
      </c>
      <c r="B133" s="252">
        <v>2212</v>
      </c>
      <c r="C133" s="243"/>
      <c r="D133" s="244"/>
      <c r="F133" s="253"/>
      <c r="G133" s="253"/>
      <c r="H133" s="245"/>
      <c r="I133" s="243"/>
      <c r="J133" s="244"/>
      <c r="N133" s="245"/>
      <c r="O133" s="243"/>
      <c r="P133" s="244"/>
      <c r="R133" s="241"/>
      <c r="T133" s="245"/>
      <c r="U133" s="253"/>
      <c r="V133" s="253"/>
      <c r="W133" s="245"/>
      <c r="X133" s="243"/>
      <c r="Y133" s="244"/>
      <c r="AA133" s="241">
        <f t="shared" ref="AA133:AB141" si="56">C133+F133+I133+L133+O133+R133+U133+X133</f>
        <v>0</v>
      </c>
      <c r="AB133" s="246">
        <f t="shared" si="56"/>
        <v>0</v>
      </c>
      <c r="AC133" s="245">
        <f t="shared" ref="AC133:AC141" si="57">SUM(AA133:AB133)</f>
        <v>0</v>
      </c>
    </row>
    <row r="134" spans="1:29" x14ac:dyDescent="0.2">
      <c r="A134" s="251" t="s">
        <v>96</v>
      </c>
      <c r="B134" s="252">
        <v>2214</v>
      </c>
      <c r="C134" s="243"/>
      <c r="D134" s="244"/>
      <c r="E134" s="245">
        <f t="shared" si="24"/>
        <v>0</v>
      </c>
      <c r="F134" s="253"/>
      <c r="G134" s="253"/>
      <c r="H134" s="245">
        <f t="shared" ref="H134" si="58">SUM(F134:G134)</f>
        <v>0</v>
      </c>
      <c r="I134" s="243"/>
      <c r="J134" s="244"/>
      <c r="K134" s="245">
        <f t="shared" ref="K134" si="59">SUM(I134:J134)</f>
        <v>0</v>
      </c>
      <c r="N134" s="245">
        <f t="shared" ref="N134" si="60">SUM(L134:M134)</f>
        <v>0</v>
      </c>
      <c r="O134" s="243"/>
      <c r="P134" s="244"/>
      <c r="Q134" s="245">
        <f t="shared" ref="Q134" si="61">SUM(O134:P134)</f>
        <v>0</v>
      </c>
      <c r="R134" s="241"/>
      <c r="T134" s="245">
        <f t="shared" ref="T134" si="62">SUM(R134:S134)</f>
        <v>0</v>
      </c>
      <c r="U134" s="253"/>
      <c r="V134" s="253"/>
      <c r="W134" s="245">
        <f t="shared" ref="W134" si="63">SUM(U134:V134)</f>
        <v>0</v>
      </c>
      <c r="X134" s="243"/>
      <c r="Y134" s="244"/>
      <c r="Z134" s="245">
        <f t="shared" ref="Z134" si="64">SUM(X134:Y134)</f>
        <v>0</v>
      </c>
      <c r="AA134" s="241">
        <f t="shared" si="56"/>
        <v>0</v>
      </c>
      <c r="AB134" s="246">
        <f t="shared" si="56"/>
        <v>0</v>
      </c>
      <c r="AC134" s="245">
        <f t="shared" si="57"/>
        <v>0</v>
      </c>
    </row>
    <row r="135" spans="1:29" x14ac:dyDescent="0.2">
      <c r="A135" s="251" t="s">
        <v>97</v>
      </c>
      <c r="B135" s="252">
        <v>2282</v>
      </c>
      <c r="C135" s="243">
        <v>4</v>
      </c>
      <c r="D135" s="244">
        <v>3</v>
      </c>
      <c r="E135" s="245">
        <v>7</v>
      </c>
      <c r="F135" s="253">
        <v>2</v>
      </c>
      <c r="G135" s="253"/>
      <c r="H135" s="245">
        <v>2</v>
      </c>
      <c r="I135" s="243"/>
      <c r="J135" s="244"/>
      <c r="N135" s="245"/>
      <c r="O135" s="243"/>
      <c r="P135" s="244"/>
      <c r="R135" s="241"/>
      <c r="T135" s="245"/>
      <c r="U135" s="253"/>
      <c r="V135" s="253"/>
      <c r="W135" s="245"/>
      <c r="X135" s="243"/>
      <c r="Y135" s="244"/>
      <c r="AA135" s="241">
        <f t="shared" si="56"/>
        <v>6</v>
      </c>
      <c r="AB135" s="246">
        <f t="shared" si="56"/>
        <v>3</v>
      </c>
      <c r="AC135" s="245">
        <f t="shared" si="57"/>
        <v>9</v>
      </c>
    </row>
    <row r="136" spans="1:29" x14ac:dyDescent="0.2">
      <c r="A136" s="251" t="s">
        <v>98</v>
      </c>
      <c r="B136" s="252">
        <v>2283</v>
      </c>
      <c r="C136" s="243">
        <v>4</v>
      </c>
      <c r="D136" s="244">
        <v>4</v>
      </c>
      <c r="E136" s="245">
        <v>8</v>
      </c>
      <c r="F136" s="253">
        <v>2</v>
      </c>
      <c r="G136" s="253">
        <v>1</v>
      </c>
      <c r="H136" s="245">
        <v>3</v>
      </c>
      <c r="I136" s="243"/>
      <c r="J136" s="244"/>
      <c r="N136" s="245"/>
      <c r="O136" s="243"/>
      <c r="P136" s="244"/>
      <c r="R136" s="241"/>
      <c r="T136" s="245"/>
      <c r="U136" s="253"/>
      <c r="V136" s="253"/>
      <c r="W136" s="245"/>
      <c r="X136" s="243"/>
      <c r="Y136" s="244"/>
      <c r="AA136" s="241">
        <f t="shared" si="56"/>
        <v>6</v>
      </c>
      <c r="AB136" s="246">
        <f t="shared" si="56"/>
        <v>5</v>
      </c>
      <c r="AC136" s="245">
        <f t="shared" si="57"/>
        <v>11</v>
      </c>
    </row>
    <row r="137" spans="1:29" x14ac:dyDescent="0.2">
      <c r="A137" s="251" t="s">
        <v>99</v>
      </c>
      <c r="B137" s="252">
        <v>2284</v>
      </c>
      <c r="C137" s="243">
        <v>10</v>
      </c>
      <c r="D137" s="244">
        <v>7</v>
      </c>
      <c r="E137" s="245">
        <v>17</v>
      </c>
      <c r="F137" s="253">
        <v>1</v>
      </c>
      <c r="G137" s="253">
        <v>1</v>
      </c>
      <c r="H137" s="245">
        <v>2</v>
      </c>
      <c r="I137" s="243"/>
      <c r="J137" s="244"/>
      <c r="N137" s="245"/>
      <c r="O137" s="243"/>
      <c r="P137" s="244">
        <v>2</v>
      </c>
      <c r="Q137" s="245">
        <v>2</v>
      </c>
      <c r="R137" s="241"/>
      <c r="T137" s="245"/>
      <c r="U137" s="253"/>
      <c r="V137" s="253"/>
      <c r="W137" s="245"/>
      <c r="X137" s="243"/>
      <c r="Y137" s="244"/>
      <c r="AA137" s="241">
        <f t="shared" si="56"/>
        <v>11</v>
      </c>
      <c r="AB137" s="246">
        <f t="shared" si="56"/>
        <v>10</v>
      </c>
      <c r="AC137" s="245">
        <f t="shared" si="57"/>
        <v>21</v>
      </c>
    </row>
    <row r="138" spans="1:29" x14ac:dyDescent="0.2">
      <c r="A138" s="251" t="s">
        <v>100</v>
      </c>
      <c r="B138" s="252">
        <v>2285</v>
      </c>
      <c r="C138" s="243">
        <v>17</v>
      </c>
      <c r="D138" s="244">
        <v>15</v>
      </c>
      <c r="E138" s="245">
        <v>32</v>
      </c>
      <c r="F138" s="253">
        <v>1</v>
      </c>
      <c r="G138" s="253">
        <v>1</v>
      </c>
      <c r="H138" s="245">
        <v>2</v>
      </c>
      <c r="I138" s="243"/>
      <c r="J138" s="244"/>
      <c r="N138" s="245"/>
      <c r="O138" s="243"/>
      <c r="P138" s="244">
        <v>1</v>
      </c>
      <c r="Q138" s="245">
        <v>1</v>
      </c>
      <c r="R138" s="241"/>
      <c r="T138" s="245"/>
      <c r="U138" s="253"/>
      <c r="V138" s="253"/>
      <c r="W138" s="245"/>
      <c r="X138" s="243">
        <v>1</v>
      </c>
      <c r="Y138" s="244"/>
      <c r="Z138" s="245">
        <v>1</v>
      </c>
      <c r="AA138" s="241">
        <f t="shared" si="56"/>
        <v>19</v>
      </c>
      <c r="AB138" s="246">
        <f t="shared" si="56"/>
        <v>17</v>
      </c>
      <c r="AC138" s="245">
        <f t="shared" si="57"/>
        <v>36</v>
      </c>
    </row>
    <row r="139" spans="1:29" x14ac:dyDescent="0.2">
      <c r="A139" s="251" t="s">
        <v>101</v>
      </c>
      <c r="B139" s="252">
        <v>2294</v>
      </c>
      <c r="C139" s="243">
        <v>5</v>
      </c>
      <c r="D139" s="244">
        <v>4</v>
      </c>
      <c r="E139" s="245">
        <v>9</v>
      </c>
      <c r="F139" s="253"/>
      <c r="G139" s="253">
        <v>1</v>
      </c>
      <c r="H139" s="245">
        <v>1</v>
      </c>
      <c r="I139" s="243"/>
      <c r="J139" s="244"/>
      <c r="N139" s="245"/>
      <c r="O139" s="243"/>
      <c r="P139" s="244">
        <v>1</v>
      </c>
      <c r="Q139" s="245">
        <v>1</v>
      </c>
      <c r="R139" s="241"/>
      <c r="T139" s="245"/>
      <c r="U139" s="253"/>
      <c r="V139" s="253"/>
      <c r="W139" s="245"/>
      <c r="X139" s="243"/>
      <c r="Y139" s="244"/>
      <c r="AA139" s="241">
        <f t="shared" si="56"/>
        <v>5</v>
      </c>
      <c r="AB139" s="246">
        <f t="shared" si="56"/>
        <v>6</v>
      </c>
      <c r="AC139" s="245">
        <f t="shared" si="57"/>
        <v>11</v>
      </c>
    </row>
    <row r="140" spans="1:29" x14ac:dyDescent="0.2">
      <c r="A140" s="251" t="s">
        <v>102</v>
      </c>
      <c r="B140" s="252">
        <v>2295</v>
      </c>
      <c r="C140" s="243">
        <v>7</v>
      </c>
      <c r="D140" s="244">
        <v>2</v>
      </c>
      <c r="E140" s="245">
        <v>9</v>
      </c>
      <c r="F140" s="253">
        <v>1</v>
      </c>
      <c r="G140" s="253"/>
      <c r="H140" s="245">
        <v>1</v>
      </c>
      <c r="I140" s="243"/>
      <c r="J140" s="244"/>
      <c r="L140" s="241">
        <v>1</v>
      </c>
      <c r="N140" s="245">
        <v>1</v>
      </c>
      <c r="O140" s="243"/>
      <c r="P140" s="244"/>
      <c r="R140" s="241"/>
      <c r="T140" s="245"/>
      <c r="U140" s="253"/>
      <c r="V140" s="253"/>
      <c r="W140" s="245"/>
      <c r="X140" s="243"/>
      <c r="Y140" s="244">
        <v>1</v>
      </c>
      <c r="Z140" s="245">
        <v>1</v>
      </c>
      <c r="AA140" s="241">
        <f t="shared" si="56"/>
        <v>9</v>
      </c>
      <c r="AB140" s="246">
        <f t="shared" si="56"/>
        <v>3</v>
      </c>
      <c r="AC140" s="245">
        <f t="shared" si="57"/>
        <v>12</v>
      </c>
    </row>
    <row r="141" spans="1:29" ht="13.5" thickBot="1" x14ac:dyDescent="0.25">
      <c r="A141" s="251" t="s">
        <v>103</v>
      </c>
      <c r="B141" s="252">
        <v>2296</v>
      </c>
      <c r="C141" s="243">
        <v>4</v>
      </c>
      <c r="D141" s="244">
        <v>5</v>
      </c>
      <c r="E141" s="245">
        <v>9</v>
      </c>
      <c r="F141" s="253"/>
      <c r="G141" s="253"/>
      <c r="H141" s="245"/>
      <c r="I141" s="243"/>
      <c r="J141" s="244"/>
      <c r="M141" s="251">
        <v>1</v>
      </c>
      <c r="N141" s="245">
        <v>1</v>
      </c>
      <c r="O141" s="243"/>
      <c r="P141" s="244"/>
      <c r="R141" s="241"/>
      <c r="T141" s="245"/>
      <c r="U141" s="253"/>
      <c r="V141" s="253"/>
      <c r="W141" s="245"/>
      <c r="X141" s="243"/>
      <c r="Y141" s="244"/>
      <c r="AA141" s="241">
        <f t="shared" si="56"/>
        <v>4</v>
      </c>
      <c r="AB141" s="246">
        <f t="shared" si="56"/>
        <v>6</v>
      </c>
      <c r="AC141" s="245">
        <f t="shared" si="57"/>
        <v>10</v>
      </c>
    </row>
    <row r="142" spans="1:29" s="272" customFormat="1" ht="13.5" thickBot="1" x14ac:dyDescent="0.25">
      <c r="A142" s="249" t="s">
        <v>104</v>
      </c>
      <c r="B142" s="234"/>
      <c r="C142" s="268">
        <f t="shared" ref="C142:F142" si="65">SUM(C133:C141)</f>
        <v>51</v>
      </c>
      <c r="D142" s="269">
        <f t="shared" si="65"/>
        <v>40</v>
      </c>
      <c r="E142" s="237">
        <f t="shared" si="65"/>
        <v>91</v>
      </c>
      <c r="F142" s="268">
        <f t="shared" si="65"/>
        <v>7</v>
      </c>
      <c r="G142" s="269">
        <f>SUM(G133:G141)</f>
        <v>4</v>
      </c>
      <c r="H142" s="237">
        <f t="shared" ref="H142:AC142" si="66">SUM(H133:H141)</f>
        <v>11</v>
      </c>
      <c r="I142" s="268">
        <f t="shared" si="66"/>
        <v>0</v>
      </c>
      <c r="J142" s="269">
        <f t="shared" si="66"/>
        <v>0</v>
      </c>
      <c r="K142" s="237">
        <f t="shared" si="66"/>
        <v>0</v>
      </c>
      <c r="L142" s="268">
        <f t="shared" si="66"/>
        <v>1</v>
      </c>
      <c r="M142" s="269">
        <f t="shared" si="66"/>
        <v>1</v>
      </c>
      <c r="N142" s="237">
        <f t="shared" si="66"/>
        <v>2</v>
      </c>
      <c r="O142" s="268">
        <f t="shared" si="66"/>
        <v>0</v>
      </c>
      <c r="P142" s="269">
        <f t="shared" si="66"/>
        <v>4</v>
      </c>
      <c r="Q142" s="233">
        <f t="shared" si="66"/>
        <v>4</v>
      </c>
      <c r="R142" s="268">
        <f t="shared" si="66"/>
        <v>0</v>
      </c>
      <c r="S142" s="269">
        <f t="shared" si="66"/>
        <v>0</v>
      </c>
      <c r="T142" s="237">
        <f t="shared" si="66"/>
        <v>0</v>
      </c>
      <c r="U142" s="269">
        <f t="shared" si="66"/>
        <v>0</v>
      </c>
      <c r="V142" s="269">
        <f t="shared" si="66"/>
        <v>0</v>
      </c>
      <c r="W142" s="237">
        <f t="shared" si="66"/>
        <v>0</v>
      </c>
      <c r="X142" s="268">
        <f t="shared" si="66"/>
        <v>1</v>
      </c>
      <c r="Y142" s="269">
        <f t="shared" si="66"/>
        <v>1</v>
      </c>
      <c r="Z142" s="237">
        <f t="shared" si="66"/>
        <v>2</v>
      </c>
      <c r="AA142" s="268">
        <f t="shared" si="66"/>
        <v>60</v>
      </c>
      <c r="AB142" s="269">
        <f t="shared" si="66"/>
        <v>50</v>
      </c>
      <c r="AC142" s="237">
        <f t="shared" si="66"/>
        <v>110</v>
      </c>
    </row>
    <row r="143" spans="1:29" ht="13.5" thickBot="1" x14ac:dyDescent="0.25">
      <c r="A143" s="235"/>
      <c r="B143" s="234"/>
      <c r="C143" s="304"/>
      <c r="D143" s="305"/>
      <c r="E143" s="237"/>
      <c r="F143" s="305"/>
      <c r="G143" s="305"/>
      <c r="H143" s="233"/>
      <c r="I143" s="304"/>
      <c r="J143" s="305"/>
      <c r="K143" s="237"/>
      <c r="L143" s="235"/>
      <c r="M143" s="236"/>
      <c r="N143" s="233"/>
      <c r="O143" s="304"/>
      <c r="P143" s="305"/>
      <c r="Q143" s="233"/>
      <c r="R143" s="249"/>
      <c r="S143" s="233"/>
      <c r="T143" s="237"/>
      <c r="U143" s="305"/>
      <c r="V143" s="305"/>
      <c r="W143" s="233"/>
      <c r="X143" s="304"/>
      <c r="Y143" s="305"/>
      <c r="Z143" s="237"/>
      <c r="AA143" s="235"/>
      <c r="AB143" s="239"/>
      <c r="AC143" s="257"/>
    </row>
    <row r="144" spans="1:29" ht="13.5" thickBot="1" x14ac:dyDescent="0.25">
      <c r="A144" s="249" t="s">
        <v>105</v>
      </c>
      <c r="B144" s="234"/>
      <c r="C144" s="249">
        <f>C142+C131+C127</f>
        <v>154</v>
      </c>
      <c r="D144" s="233">
        <f>D142+D131+D127</f>
        <v>103</v>
      </c>
      <c r="E144" s="233">
        <f t="shared" ref="E144:E198" si="67">SUM(C144:D144)</f>
        <v>257</v>
      </c>
      <c r="F144" s="249">
        <f t="shared" ref="F144:AC144" si="68">F142+F131+F127</f>
        <v>15</v>
      </c>
      <c r="G144" s="233">
        <f t="shared" si="68"/>
        <v>7</v>
      </c>
      <c r="H144" s="233">
        <f t="shared" si="68"/>
        <v>22</v>
      </c>
      <c r="I144" s="249">
        <f t="shared" si="68"/>
        <v>0</v>
      </c>
      <c r="J144" s="233">
        <f t="shared" si="68"/>
        <v>1</v>
      </c>
      <c r="K144" s="233">
        <f t="shared" si="68"/>
        <v>1</v>
      </c>
      <c r="L144" s="249">
        <f t="shared" si="68"/>
        <v>5</v>
      </c>
      <c r="M144" s="233">
        <f t="shared" si="68"/>
        <v>3</v>
      </c>
      <c r="N144" s="233">
        <f t="shared" si="68"/>
        <v>8</v>
      </c>
      <c r="O144" s="249">
        <f t="shared" si="68"/>
        <v>4</v>
      </c>
      <c r="P144" s="233">
        <f t="shared" si="68"/>
        <v>6</v>
      </c>
      <c r="Q144" s="233">
        <f t="shared" si="68"/>
        <v>10</v>
      </c>
      <c r="R144" s="249">
        <f t="shared" si="68"/>
        <v>0</v>
      </c>
      <c r="S144" s="233">
        <f t="shared" si="68"/>
        <v>0</v>
      </c>
      <c r="T144" s="237">
        <f t="shared" si="68"/>
        <v>0</v>
      </c>
      <c r="U144" s="233">
        <f t="shared" si="68"/>
        <v>0</v>
      </c>
      <c r="V144" s="233">
        <f t="shared" si="68"/>
        <v>1</v>
      </c>
      <c r="W144" s="233">
        <f t="shared" si="68"/>
        <v>1</v>
      </c>
      <c r="X144" s="249">
        <f t="shared" si="68"/>
        <v>5</v>
      </c>
      <c r="Y144" s="233">
        <f t="shared" si="68"/>
        <v>4</v>
      </c>
      <c r="Z144" s="233">
        <f t="shared" si="68"/>
        <v>9</v>
      </c>
      <c r="AA144" s="249">
        <f t="shared" si="68"/>
        <v>183</v>
      </c>
      <c r="AB144" s="233">
        <f t="shared" si="68"/>
        <v>125</v>
      </c>
      <c r="AC144" s="237">
        <f t="shared" si="68"/>
        <v>308</v>
      </c>
    </row>
    <row r="145" spans="1:29" x14ac:dyDescent="0.2">
      <c r="Q145" s="256"/>
      <c r="R145" s="241"/>
      <c r="T145" s="275"/>
      <c r="W145" s="274" t="str">
        <f>IF(U145+V145=0," ",U145+V145)</f>
        <v xml:space="preserve"> </v>
      </c>
      <c r="AA145" s="241"/>
      <c r="AB145" s="267"/>
    </row>
    <row r="146" spans="1:29" x14ac:dyDescent="0.2">
      <c r="A146" s="263" t="s">
        <v>106</v>
      </c>
      <c r="B146" s="242">
        <v>2375</v>
      </c>
      <c r="C146" s="243">
        <v>5</v>
      </c>
      <c r="D146" s="244">
        <v>14</v>
      </c>
      <c r="E146" s="245">
        <v>19</v>
      </c>
      <c r="F146" s="243"/>
      <c r="G146" s="244">
        <v>1</v>
      </c>
      <c r="H146" s="245">
        <v>1</v>
      </c>
      <c r="I146" s="243">
        <v>1</v>
      </c>
      <c r="J146" s="244"/>
      <c r="K146" s="245">
        <v>1</v>
      </c>
      <c r="L146" s="243"/>
      <c r="M146" s="244">
        <v>1</v>
      </c>
      <c r="N146" s="245">
        <v>1</v>
      </c>
      <c r="O146" s="243">
        <v>1</v>
      </c>
      <c r="P146" s="244">
        <v>1</v>
      </c>
      <c r="Q146" s="245">
        <v>2</v>
      </c>
      <c r="R146" s="241"/>
      <c r="T146" s="245"/>
      <c r="U146" s="241"/>
      <c r="V146" s="246"/>
      <c r="W146" s="245"/>
      <c r="X146" s="241">
        <v>2</v>
      </c>
      <c r="Y146" s="246">
        <v>2</v>
      </c>
      <c r="Z146" s="245">
        <v>4</v>
      </c>
      <c r="AA146" s="241">
        <f t="shared" ref="AA146:AB148" si="69">C146+F146+I146+L146+O146+R146+U146+X146</f>
        <v>9</v>
      </c>
      <c r="AB146" s="246">
        <f t="shared" si="69"/>
        <v>19</v>
      </c>
      <c r="AC146" s="245">
        <f t="shared" ref="AC146:AC148" si="70">SUM(AA146:AB146)</f>
        <v>28</v>
      </c>
    </row>
    <row r="147" spans="1:29" x14ac:dyDescent="0.2">
      <c r="A147" s="256" t="s">
        <v>107</v>
      </c>
      <c r="B147" s="242">
        <v>2380</v>
      </c>
      <c r="C147" s="243"/>
      <c r="D147" s="244"/>
      <c r="E147" s="245">
        <f t="shared" si="67"/>
        <v>0</v>
      </c>
      <c r="F147" s="243"/>
      <c r="G147" s="244"/>
      <c r="H147" s="245">
        <f t="shared" ref="H147:H148" si="71">SUM(F147:G147)</f>
        <v>0</v>
      </c>
      <c r="I147" s="243"/>
      <c r="J147" s="244"/>
      <c r="K147" s="245">
        <f t="shared" ref="K147:K148" si="72">SUM(I147:J147)</f>
        <v>0</v>
      </c>
      <c r="L147" s="243"/>
      <c r="M147" s="244"/>
      <c r="N147" s="245">
        <f t="shared" ref="N147:N148" si="73">SUM(L147:M147)</f>
        <v>0</v>
      </c>
      <c r="O147" s="243"/>
      <c r="P147" s="244"/>
      <c r="Q147" s="245">
        <f t="shared" ref="Q147:Q148" si="74">SUM(O147:P147)</f>
        <v>0</v>
      </c>
      <c r="R147" s="241"/>
      <c r="T147" s="245">
        <f t="shared" ref="T147:T148" si="75">SUM(R147:S147)</f>
        <v>0</v>
      </c>
      <c r="U147" s="241"/>
      <c r="V147" s="246"/>
      <c r="W147" s="245">
        <f t="shared" ref="W147:W148" si="76">SUM(U147:V147)</f>
        <v>0</v>
      </c>
      <c r="Z147" s="245">
        <f t="shared" ref="Z147:Z148" si="77">SUM(X147:Y147)</f>
        <v>0</v>
      </c>
      <c r="AA147" s="241">
        <f t="shared" si="69"/>
        <v>0</v>
      </c>
      <c r="AB147" s="246">
        <f t="shared" si="69"/>
        <v>0</v>
      </c>
      <c r="AC147" s="245">
        <f t="shared" si="70"/>
        <v>0</v>
      </c>
    </row>
    <row r="148" spans="1:29" ht="13.5" thickBot="1" x14ac:dyDescent="0.25">
      <c r="A148" s="256" t="s">
        <v>228</v>
      </c>
      <c r="B148" s="242">
        <v>2385</v>
      </c>
      <c r="C148" s="243"/>
      <c r="D148" s="244"/>
      <c r="E148" s="245">
        <f t="shared" si="67"/>
        <v>0</v>
      </c>
      <c r="F148" s="243"/>
      <c r="G148" s="244"/>
      <c r="H148" s="245">
        <f t="shared" si="71"/>
        <v>0</v>
      </c>
      <c r="I148" s="243"/>
      <c r="J148" s="244"/>
      <c r="K148" s="245">
        <f t="shared" si="72"/>
        <v>0</v>
      </c>
      <c r="L148" s="243"/>
      <c r="M148" s="244"/>
      <c r="N148" s="245">
        <f t="shared" si="73"/>
        <v>0</v>
      </c>
      <c r="O148" s="243"/>
      <c r="P148" s="244"/>
      <c r="Q148" s="245">
        <f t="shared" si="74"/>
        <v>0</v>
      </c>
      <c r="R148" s="241"/>
      <c r="T148" s="245">
        <f t="shared" si="75"/>
        <v>0</v>
      </c>
      <c r="U148" s="241"/>
      <c r="V148" s="246"/>
      <c r="W148" s="245">
        <f t="shared" si="76"/>
        <v>0</v>
      </c>
      <c r="Z148" s="245">
        <f t="shared" si="77"/>
        <v>0</v>
      </c>
      <c r="AA148" s="241">
        <f t="shared" si="69"/>
        <v>0</v>
      </c>
      <c r="AB148" s="246">
        <f t="shared" si="69"/>
        <v>0</v>
      </c>
      <c r="AC148" s="245">
        <f t="shared" si="70"/>
        <v>0</v>
      </c>
    </row>
    <row r="149" spans="1:29" ht="13.5" thickBot="1" x14ac:dyDescent="0.25">
      <c r="A149" s="249" t="s">
        <v>108</v>
      </c>
      <c r="B149" s="234"/>
      <c r="C149" s="268">
        <f>SUM(C146:C148)</f>
        <v>5</v>
      </c>
      <c r="D149" s="269">
        <f>SUM(D146:D148)</f>
        <v>14</v>
      </c>
      <c r="E149" s="237">
        <f t="shared" si="67"/>
        <v>19</v>
      </c>
      <c r="F149" s="268">
        <f t="shared" ref="F149:Z149" si="78">SUM(F146:F148)</f>
        <v>0</v>
      </c>
      <c r="G149" s="269">
        <f t="shared" si="78"/>
        <v>1</v>
      </c>
      <c r="H149" s="270">
        <f t="shared" si="78"/>
        <v>1</v>
      </c>
      <c r="I149" s="268">
        <f t="shared" si="78"/>
        <v>1</v>
      </c>
      <c r="J149" s="269">
        <f t="shared" si="78"/>
        <v>0</v>
      </c>
      <c r="K149" s="270">
        <f t="shared" si="78"/>
        <v>1</v>
      </c>
      <c r="L149" s="268">
        <f t="shared" si="78"/>
        <v>0</v>
      </c>
      <c r="M149" s="269">
        <f t="shared" si="78"/>
        <v>1</v>
      </c>
      <c r="N149" s="270">
        <f t="shared" si="78"/>
        <v>1</v>
      </c>
      <c r="O149" s="268">
        <f t="shared" si="78"/>
        <v>1</v>
      </c>
      <c r="P149" s="269">
        <f t="shared" si="78"/>
        <v>1</v>
      </c>
      <c r="Q149" s="270">
        <f t="shared" si="78"/>
        <v>2</v>
      </c>
      <c r="R149" s="268">
        <f t="shared" si="78"/>
        <v>0</v>
      </c>
      <c r="S149" s="269">
        <f t="shared" si="78"/>
        <v>0</v>
      </c>
      <c r="T149" s="270">
        <f t="shared" si="78"/>
        <v>0</v>
      </c>
      <c r="U149" s="268">
        <f t="shared" si="78"/>
        <v>0</v>
      </c>
      <c r="V149" s="269">
        <f t="shared" si="78"/>
        <v>0</v>
      </c>
      <c r="W149" s="270">
        <f t="shared" si="78"/>
        <v>0</v>
      </c>
      <c r="X149" s="268">
        <f t="shared" si="78"/>
        <v>2</v>
      </c>
      <c r="Y149" s="269">
        <f t="shared" si="78"/>
        <v>2</v>
      </c>
      <c r="Z149" s="270">
        <f t="shared" si="78"/>
        <v>4</v>
      </c>
      <c r="AA149" s="268">
        <f>SUM(AA146:AA148)</f>
        <v>9</v>
      </c>
      <c r="AB149" s="269">
        <f>SUM(AB146:AB148)</f>
        <v>19</v>
      </c>
      <c r="AC149" s="270">
        <f>SUM(AC146:AC148)</f>
        <v>28</v>
      </c>
    </row>
    <row r="150" spans="1:29" x14ac:dyDescent="0.2">
      <c r="H150" s="274" t="str">
        <f>IF(F150+G150=0," ",F150+G150)</f>
        <v xml:space="preserve"> </v>
      </c>
      <c r="K150" s="245" t="str">
        <f>IF(I150+J150=0," ",I150+J150)</f>
        <v xml:space="preserve"> </v>
      </c>
      <c r="N150" s="274" t="str">
        <f>IF(L150+M150=0," ",L150+M150)</f>
        <v xml:space="preserve"> </v>
      </c>
      <c r="Q150" s="256" t="str">
        <f>IF(O150+P150=0," ",O150+P150)</f>
        <v xml:space="preserve"> </v>
      </c>
      <c r="R150" s="241"/>
      <c r="T150" s="275"/>
      <c r="W150" s="274" t="str">
        <f>IF(U150+V150=0," ",U150+V150)</f>
        <v xml:space="preserve"> </v>
      </c>
      <c r="Z150" s="245" t="str">
        <f>IF(X150+Y150=0," ",X150+Y150)</f>
        <v xml:space="preserve"> </v>
      </c>
      <c r="AA150" s="241"/>
      <c r="AB150" s="267"/>
    </row>
    <row r="151" spans="1:29" x14ac:dyDescent="0.2">
      <c r="A151" s="246" t="s">
        <v>109</v>
      </c>
      <c r="B151" s="252">
        <v>2405</v>
      </c>
      <c r="C151" s="243">
        <v>3</v>
      </c>
      <c r="D151" s="244">
        <v>19</v>
      </c>
      <c r="E151" s="245">
        <v>22</v>
      </c>
      <c r="F151" s="253"/>
      <c r="G151" s="253">
        <v>2</v>
      </c>
      <c r="H151" s="245">
        <v>2</v>
      </c>
      <c r="I151" s="243"/>
      <c r="J151" s="244">
        <v>1</v>
      </c>
      <c r="K151" s="245">
        <v>1</v>
      </c>
      <c r="L151" s="241">
        <v>1</v>
      </c>
      <c r="N151" s="245">
        <v>1</v>
      </c>
      <c r="O151" s="243"/>
      <c r="P151" s="244">
        <v>1</v>
      </c>
      <c r="Q151" s="245">
        <v>1</v>
      </c>
      <c r="R151" s="241"/>
      <c r="T151" s="245"/>
      <c r="U151" s="253"/>
      <c r="V151" s="253"/>
      <c r="W151" s="245"/>
      <c r="X151" s="243"/>
      <c r="Y151" s="244"/>
      <c r="AA151" s="241">
        <f t="shared" ref="AA151:AB153" si="79">C151+F151+I151+L151+O151+R151+U151+X151</f>
        <v>4</v>
      </c>
      <c r="AB151" s="246">
        <f t="shared" si="79"/>
        <v>23</v>
      </c>
      <c r="AC151" s="245">
        <f t="shared" ref="AC151:AC153" si="80">SUM(AA151:AB151)</f>
        <v>27</v>
      </c>
    </row>
    <row r="152" spans="1:29" x14ac:dyDescent="0.2">
      <c r="A152" s="246" t="s">
        <v>110</v>
      </c>
      <c r="B152" s="252">
        <v>2420</v>
      </c>
      <c r="C152" s="243"/>
      <c r="D152" s="244">
        <v>1</v>
      </c>
      <c r="E152" s="245">
        <v>1</v>
      </c>
      <c r="F152" s="253">
        <v>1</v>
      </c>
      <c r="G152" s="253">
        <v>1</v>
      </c>
      <c r="H152" s="245">
        <v>2</v>
      </c>
      <c r="I152" s="243"/>
      <c r="J152" s="244"/>
      <c r="N152" s="245"/>
      <c r="O152" s="243"/>
      <c r="P152" s="244"/>
      <c r="R152" s="241"/>
      <c r="T152" s="245"/>
      <c r="U152" s="253"/>
      <c r="V152" s="253"/>
      <c r="W152" s="245"/>
      <c r="X152" s="243"/>
      <c r="Y152" s="244"/>
      <c r="AA152" s="241">
        <f t="shared" si="79"/>
        <v>1</v>
      </c>
      <c r="AB152" s="246">
        <f t="shared" si="79"/>
        <v>2</v>
      </c>
      <c r="AC152" s="245">
        <f t="shared" si="80"/>
        <v>3</v>
      </c>
    </row>
    <row r="153" spans="1:29" ht="13.5" thickBot="1" x14ac:dyDescent="0.25">
      <c r="A153" s="246" t="s">
        <v>111</v>
      </c>
      <c r="B153" s="252" t="s">
        <v>112</v>
      </c>
      <c r="C153" s="243">
        <v>0</v>
      </c>
      <c r="D153" s="244">
        <v>5</v>
      </c>
      <c r="E153" s="245">
        <v>5</v>
      </c>
      <c r="F153" s="253">
        <v>0</v>
      </c>
      <c r="G153" s="253">
        <v>0</v>
      </c>
      <c r="H153" s="245">
        <v>0</v>
      </c>
      <c r="I153" s="243">
        <v>0</v>
      </c>
      <c r="J153" s="244">
        <v>0</v>
      </c>
      <c r="K153" s="245">
        <v>0</v>
      </c>
      <c r="L153" s="241">
        <v>0</v>
      </c>
      <c r="M153" s="251">
        <v>0</v>
      </c>
      <c r="N153" s="245">
        <v>0</v>
      </c>
      <c r="O153" s="243">
        <v>0</v>
      </c>
      <c r="P153" s="244">
        <v>0</v>
      </c>
      <c r="Q153" s="245">
        <v>0</v>
      </c>
      <c r="R153" s="241">
        <v>0</v>
      </c>
      <c r="S153" s="246">
        <v>0</v>
      </c>
      <c r="T153" s="245">
        <v>0</v>
      </c>
      <c r="U153" s="253">
        <v>0</v>
      </c>
      <c r="V153" s="253">
        <v>0</v>
      </c>
      <c r="W153" s="245">
        <v>0</v>
      </c>
      <c r="X153" s="243">
        <v>0</v>
      </c>
      <c r="Y153" s="244">
        <v>0</v>
      </c>
      <c r="Z153" s="245">
        <v>0</v>
      </c>
      <c r="AA153" s="241">
        <f t="shared" si="79"/>
        <v>0</v>
      </c>
      <c r="AB153" s="246">
        <f t="shared" si="79"/>
        <v>5</v>
      </c>
      <c r="AC153" s="245">
        <f t="shared" si="80"/>
        <v>5</v>
      </c>
    </row>
    <row r="154" spans="1:29" ht="13.5" thickBot="1" x14ac:dyDescent="0.25">
      <c r="A154" s="249" t="s">
        <v>113</v>
      </c>
      <c r="B154" s="234"/>
      <c r="C154" s="249">
        <f>SUM(C151:C153)</f>
        <v>3</v>
      </c>
      <c r="D154" s="233">
        <f t="shared" ref="D154:Z154" si="81">SUM(D151:D153)</f>
        <v>25</v>
      </c>
      <c r="E154" s="237">
        <f t="shared" si="67"/>
        <v>28</v>
      </c>
      <c r="F154" s="233">
        <f t="shared" si="81"/>
        <v>1</v>
      </c>
      <c r="G154" s="233">
        <f t="shared" si="81"/>
        <v>3</v>
      </c>
      <c r="H154" s="233">
        <f t="shared" si="81"/>
        <v>4</v>
      </c>
      <c r="I154" s="249">
        <f t="shared" si="81"/>
        <v>0</v>
      </c>
      <c r="J154" s="233">
        <f t="shared" si="81"/>
        <v>1</v>
      </c>
      <c r="K154" s="237">
        <f t="shared" si="81"/>
        <v>1</v>
      </c>
      <c r="L154" s="249">
        <f t="shared" si="81"/>
        <v>1</v>
      </c>
      <c r="M154" s="233">
        <f t="shared" si="81"/>
        <v>0</v>
      </c>
      <c r="N154" s="233">
        <f t="shared" si="81"/>
        <v>1</v>
      </c>
      <c r="O154" s="249">
        <f t="shared" si="81"/>
        <v>0</v>
      </c>
      <c r="P154" s="233">
        <f t="shared" si="81"/>
        <v>1</v>
      </c>
      <c r="Q154" s="233">
        <f t="shared" si="81"/>
        <v>1</v>
      </c>
      <c r="R154" s="249">
        <f t="shared" si="81"/>
        <v>0</v>
      </c>
      <c r="S154" s="233">
        <f t="shared" si="81"/>
        <v>0</v>
      </c>
      <c r="T154" s="233">
        <f t="shared" si="81"/>
        <v>0</v>
      </c>
      <c r="U154" s="249">
        <f t="shared" si="81"/>
        <v>0</v>
      </c>
      <c r="V154" s="233">
        <f t="shared" si="81"/>
        <v>0</v>
      </c>
      <c r="W154" s="233">
        <f t="shared" si="81"/>
        <v>0</v>
      </c>
      <c r="X154" s="249">
        <f t="shared" si="81"/>
        <v>0</v>
      </c>
      <c r="Y154" s="233">
        <f t="shared" si="81"/>
        <v>0</v>
      </c>
      <c r="Z154" s="237">
        <f t="shared" si="81"/>
        <v>0</v>
      </c>
      <c r="AA154" s="249">
        <f>SUM(AA151:AA153)</f>
        <v>5</v>
      </c>
      <c r="AB154" s="250">
        <f>SUM(AB151:AB153)</f>
        <v>30</v>
      </c>
      <c r="AC154" s="257">
        <f>SUM(AC151:AC153)</f>
        <v>35</v>
      </c>
    </row>
    <row r="155" spans="1:29" x14ac:dyDescent="0.2">
      <c r="H155" s="274" t="str">
        <f>IF(F155+G155=0," ",F155+G155)</f>
        <v xml:space="preserve"> </v>
      </c>
      <c r="K155" s="245" t="str">
        <f>IF(I155+J155=0," ",I155+J155)</f>
        <v xml:space="preserve"> </v>
      </c>
      <c r="N155" s="274" t="str">
        <f>IF(L155+M155=0," ",L155+M155)</f>
        <v xml:space="preserve"> </v>
      </c>
      <c r="Q155" s="256" t="str">
        <f>IF(O155+P155=0," ",O155+P155)</f>
        <v xml:space="preserve"> </v>
      </c>
      <c r="R155" s="241"/>
      <c r="T155" s="275"/>
      <c r="W155" s="274" t="str">
        <f>IF(U155+V155=0," ",U155+V155)</f>
        <v xml:space="preserve"> </v>
      </c>
      <c r="Z155" s="245" t="str">
        <f>IF(X155+Y155=0," ",X155+Y155)</f>
        <v xml:space="preserve"> </v>
      </c>
      <c r="AA155" s="241"/>
      <c r="AB155" s="267"/>
    </row>
    <row r="156" spans="1:29" ht="12" customHeight="1" x14ac:dyDescent="0.2">
      <c r="A156" s="251" t="s">
        <v>114</v>
      </c>
      <c r="B156" s="252">
        <v>2510</v>
      </c>
      <c r="C156" s="241">
        <v>33</v>
      </c>
      <c r="D156" s="246">
        <v>26</v>
      </c>
      <c r="E156" s="245">
        <v>59</v>
      </c>
      <c r="F156" s="246">
        <v>2</v>
      </c>
      <c r="G156" s="246"/>
      <c r="H156" s="245">
        <v>2</v>
      </c>
      <c r="J156" s="246">
        <v>1</v>
      </c>
      <c r="K156" s="245">
        <v>1</v>
      </c>
      <c r="L156" s="241">
        <v>7</v>
      </c>
      <c r="M156" s="246">
        <v>1</v>
      </c>
      <c r="N156" s="245">
        <v>8</v>
      </c>
      <c r="O156" s="241">
        <v>2</v>
      </c>
      <c r="P156" s="246">
        <v>1</v>
      </c>
      <c r="Q156" s="245">
        <v>3</v>
      </c>
      <c r="R156" s="241"/>
      <c r="T156" s="245"/>
      <c r="U156" s="246">
        <v>1</v>
      </c>
      <c r="V156" s="246"/>
      <c r="W156" s="245">
        <v>1</v>
      </c>
      <c r="X156" s="241">
        <v>2</v>
      </c>
      <c r="Y156" s="246">
        <v>2</v>
      </c>
      <c r="Z156" s="245">
        <v>4</v>
      </c>
      <c r="AA156" s="241">
        <f t="shared" ref="AA156:AB158" si="82">C156+F156+I156+L156+O156+R156+U156+X156</f>
        <v>47</v>
      </c>
      <c r="AB156" s="246">
        <f t="shared" si="82"/>
        <v>31</v>
      </c>
      <c r="AC156" s="245">
        <f t="shared" ref="AC156:AC158" si="83">SUM(AA156:AB156)</f>
        <v>78</v>
      </c>
    </row>
    <row r="157" spans="1:29" x14ac:dyDescent="0.2">
      <c r="A157" s="251" t="s">
        <v>115</v>
      </c>
      <c r="B157" s="252">
        <v>2515</v>
      </c>
      <c r="C157" s="243">
        <v>52</v>
      </c>
      <c r="D157" s="244">
        <v>51</v>
      </c>
      <c r="E157" s="245">
        <v>103</v>
      </c>
      <c r="F157" s="253">
        <v>11</v>
      </c>
      <c r="G157" s="253">
        <v>11</v>
      </c>
      <c r="H157" s="245">
        <v>22</v>
      </c>
      <c r="I157" s="243">
        <v>1</v>
      </c>
      <c r="J157" s="244"/>
      <c r="K157" s="245">
        <v>1</v>
      </c>
      <c r="L157" s="241">
        <v>1</v>
      </c>
      <c r="M157" s="251">
        <v>2</v>
      </c>
      <c r="N157" s="245">
        <v>3</v>
      </c>
      <c r="O157" s="243">
        <v>3</v>
      </c>
      <c r="P157" s="244">
        <v>1</v>
      </c>
      <c r="Q157" s="245">
        <v>4</v>
      </c>
      <c r="R157" s="241"/>
      <c r="T157" s="245"/>
      <c r="U157" s="253">
        <v>2</v>
      </c>
      <c r="V157" s="253"/>
      <c r="W157" s="245">
        <v>2</v>
      </c>
      <c r="X157" s="243">
        <v>3</v>
      </c>
      <c r="Y157" s="244">
        <v>2</v>
      </c>
      <c r="Z157" s="245">
        <v>5</v>
      </c>
      <c r="AA157" s="241">
        <f t="shared" si="82"/>
        <v>73</v>
      </c>
      <c r="AB157" s="246">
        <f t="shared" si="82"/>
        <v>67</v>
      </c>
      <c r="AC157" s="245">
        <f t="shared" si="83"/>
        <v>140</v>
      </c>
    </row>
    <row r="158" spans="1:29" ht="13.5" thickBot="1" x14ac:dyDescent="0.25">
      <c r="A158" s="251" t="s">
        <v>116</v>
      </c>
      <c r="B158" s="252">
        <v>2530</v>
      </c>
      <c r="C158" s="241">
        <v>7</v>
      </c>
      <c r="D158" s="246">
        <v>14</v>
      </c>
      <c r="E158" s="245">
        <v>21</v>
      </c>
      <c r="F158" s="251">
        <v>1</v>
      </c>
      <c r="G158" s="251">
        <v>1</v>
      </c>
      <c r="H158" s="245">
        <v>2</v>
      </c>
      <c r="I158" s="241">
        <v>1</v>
      </c>
      <c r="K158" s="245">
        <v>1</v>
      </c>
      <c r="L158" s="241">
        <v>2</v>
      </c>
      <c r="M158" s="251">
        <v>2</v>
      </c>
      <c r="N158" s="245">
        <v>4</v>
      </c>
      <c r="R158" s="241"/>
      <c r="T158" s="245"/>
      <c r="W158" s="245"/>
      <c r="X158" s="241">
        <v>1</v>
      </c>
      <c r="Y158" s="246">
        <v>2</v>
      </c>
      <c r="Z158" s="245">
        <v>3</v>
      </c>
      <c r="AA158" s="241">
        <f t="shared" si="82"/>
        <v>12</v>
      </c>
      <c r="AB158" s="246">
        <f t="shared" si="82"/>
        <v>19</v>
      </c>
      <c r="AC158" s="245">
        <f t="shared" si="83"/>
        <v>31</v>
      </c>
    </row>
    <row r="159" spans="1:29" ht="13.5" thickBot="1" x14ac:dyDescent="0.25">
      <c r="A159" s="249" t="s">
        <v>117</v>
      </c>
      <c r="B159" s="234"/>
      <c r="C159" s="249">
        <f t="shared" ref="C159:Z159" si="84">SUM(C156:C158)</f>
        <v>92</v>
      </c>
      <c r="D159" s="233">
        <f t="shared" si="84"/>
        <v>91</v>
      </c>
      <c r="E159" s="233">
        <f t="shared" si="67"/>
        <v>183</v>
      </c>
      <c r="F159" s="249">
        <f t="shared" si="84"/>
        <v>14</v>
      </c>
      <c r="G159" s="233">
        <f t="shared" si="84"/>
        <v>12</v>
      </c>
      <c r="H159" s="233">
        <f t="shared" si="84"/>
        <v>26</v>
      </c>
      <c r="I159" s="249">
        <f t="shared" si="84"/>
        <v>2</v>
      </c>
      <c r="J159" s="233">
        <f t="shared" si="84"/>
        <v>1</v>
      </c>
      <c r="K159" s="233">
        <f t="shared" si="84"/>
        <v>3</v>
      </c>
      <c r="L159" s="249">
        <f t="shared" si="84"/>
        <v>10</v>
      </c>
      <c r="M159" s="233">
        <f t="shared" si="84"/>
        <v>5</v>
      </c>
      <c r="N159" s="233">
        <f t="shared" si="84"/>
        <v>15</v>
      </c>
      <c r="O159" s="249">
        <f t="shared" si="84"/>
        <v>5</v>
      </c>
      <c r="P159" s="233">
        <f t="shared" si="84"/>
        <v>2</v>
      </c>
      <c r="Q159" s="233">
        <f t="shared" si="84"/>
        <v>7</v>
      </c>
      <c r="R159" s="249">
        <f t="shared" si="84"/>
        <v>0</v>
      </c>
      <c r="S159" s="233">
        <f t="shared" si="84"/>
        <v>0</v>
      </c>
      <c r="T159" s="233">
        <f t="shared" si="84"/>
        <v>0</v>
      </c>
      <c r="U159" s="249">
        <f t="shared" si="84"/>
        <v>3</v>
      </c>
      <c r="V159" s="233">
        <f t="shared" si="84"/>
        <v>0</v>
      </c>
      <c r="W159" s="233">
        <f t="shared" si="84"/>
        <v>3</v>
      </c>
      <c r="X159" s="249">
        <f t="shared" si="84"/>
        <v>6</v>
      </c>
      <c r="Y159" s="233">
        <f t="shared" si="84"/>
        <v>6</v>
      </c>
      <c r="Z159" s="233">
        <f t="shared" si="84"/>
        <v>12</v>
      </c>
      <c r="AA159" s="249">
        <f>SUM(AA156:AA158)</f>
        <v>132</v>
      </c>
      <c r="AB159" s="250">
        <f>SUM(AB156:AB158)</f>
        <v>117</v>
      </c>
      <c r="AC159" s="257">
        <f>SUM(AC156:AC158)</f>
        <v>249</v>
      </c>
    </row>
    <row r="160" spans="1:29" ht="12" customHeight="1" x14ac:dyDescent="0.2">
      <c r="H160" s="274" t="str">
        <f>IF(F160+G160=0," ",F160+G160)</f>
        <v xml:space="preserve"> </v>
      </c>
      <c r="K160" s="245" t="str">
        <f>IF(I160+J160=0," ",I160+J160)</f>
        <v xml:space="preserve"> </v>
      </c>
      <c r="N160" s="274" t="str">
        <f>IF(L160+M160=0," ",L160+M160)</f>
        <v xml:space="preserve"> </v>
      </c>
      <c r="Q160" s="256" t="str">
        <f>IF(O160+P160=0," ",O160+P160)</f>
        <v xml:space="preserve"> </v>
      </c>
      <c r="R160" s="241"/>
      <c r="T160" s="275"/>
      <c r="W160" s="274" t="str">
        <f>IF(U160+V160=0," ",U160+V160)</f>
        <v xml:space="preserve"> </v>
      </c>
      <c r="Z160" s="245" t="str">
        <f>IF(X160+Y160=0," ",X160+Y160)</f>
        <v xml:space="preserve"> </v>
      </c>
      <c r="AA160" s="241"/>
      <c r="AB160" s="267"/>
    </row>
    <row r="161" spans="1:29" x14ac:dyDescent="0.2">
      <c r="A161" s="251" t="s">
        <v>118</v>
      </c>
      <c r="B161" s="252">
        <v>2605</v>
      </c>
      <c r="C161" s="243">
        <v>461</v>
      </c>
      <c r="D161" s="244">
        <v>133</v>
      </c>
      <c r="E161" s="245">
        <v>594</v>
      </c>
      <c r="F161" s="253">
        <v>79</v>
      </c>
      <c r="G161" s="253">
        <v>26</v>
      </c>
      <c r="H161" s="245">
        <v>105</v>
      </c>
      <c r="I161" s="243">
        <v>10</v>
      </c>
      <c r="J161" s="244">
        <v>5</v>
      </c>
      <c r="K161" s="245">
        <v>15</v>
      </c>
      <c r="L161" s="241">
        <v>19</v>
      </c>
      <c r="M161" s="251">
        <v>8</v>
      </c>
      <c r="N161" s="245">
        <v>27</v>
      </c>
      <c r="O161" s="243">
        <v>22</v>
      </c>
      <c r="P161" s="244">
        <v>13</v>
      </c>
      <c r="Q161" s="245">
        <v>35</v>
      </c>
      <c r="R161" s="241">
        <v>1</v>
      </c>
      <c r="S161" s="246">
        <v>1</v>
      </c>
      <c r="T161" s="245">
        <v>2</v>
      </c>
      <c r="U161" s="253">
        <v>3</v>
      </c>
      <c r="V161" s="253">
        <v>2</v>
      </c>
      <c r="W161" s="245">
        <v>5</v>
      </c>
      <c r="X161" s="243">
        <v>23</v>
      </c>
      <c r="Y161" s="244">
        <v>10</v>
      </c>
      <c r="Z161" s="245">
        <v>33</v>
      </c>
      <c r="AA161" s="241">
        <f t="shared" ref="AA161:AB162" si="85">C161+F161+I161+L161+O161+R161+U161+X161</f>
        <v>618</v>
      </c>
      <c r="AB161" s="246">
        <f t="shared" si="85"/>
        <v>198</v>
      </c>
      <c r="AC161" s="245">
        <f t="shared" ref="AC161:AC162" si="86">SUM(AA161:AB161)</f>
        <v>816</v>
      </c>
    </row>
    <row r="162" spans="1:29" ht="13.5" thickBot="1" x14ac:dyDescent="0.25">
      <c r="A162" s="251" t="s">
        <v>255</v>
      </c>
      <c r="B162" s="252">
        <v>2615</v>
      </c>
      <c r="C162" s="243"/>
      <c r="D162" s="244">
        <v>1</v>
      </c>
      <c r="E162" s="245">
        <v>1</v>
      </c>
      <c r="F162" s="253"/>
      <c r="G162" s="253"/>
      <c r="H162" s="245"/>
      <c r="I162" s="243"/>
      <c r="J162" s="244"/>
      <c r="N162" s="245"/>
      <c r="O162" s="243"/>
      <c r="P162" s="244"/>
      <c r="R162" s="241"/>
      <c r="T162" s="245"/>
      <c r="U162" s="253"/>
      <c r="V162" s="253"/>
      <c r="W162" s="245"/>
      <c r="X162" s="243"/>
      <c r="Y162" s="244"/>
      <c r="AA162" s="241">
        <f t="shared" si="85"/>
        <v>0</v>
      </c>
      <c r="AB162" s="246">
        <f t="shared" si="85"/>
        <v>1</v>
      </c>
      <c r="AC162" s="245">
        <f t="shared" si="86"/>
        <v>1</v>
      </c>
    </row>
    <row r="163" spans="1:29" ht="13.5" thickBot="1" x14ac:dyDescent="0.25">
      <c r="A163" s="249" t="s">
        <v>119</v>
      </c>
      <c r="B163" s="234"/>
      <c r="C163" s="249">
        <f t="shared" ref="C163:AC163" si="87">SUM(C161:C162)</f>
        <v>461</v>
      </c>
      <c r="D163" s="233">
        <f t="shared" si="87"/>
        <v>134</v>
      </c>
      <c r="E163" s="237">
        <f t="shared" si="67"/>
        <v>595</v>
      </c>
      <c r="F163" s="233">
        <f t="shared" si="87"/>
        <v>79</v>
      </c>
      <c r="G163" s="233">
        <f t="shared" si="87"/>
        <v>26</v>
      </c>
      <c r="H163" s="233">
        <f t="shared" si="87"/>
        <v>105</v>
      </c>
      <c r="I163" s="249">
        <f t="shared" si="87"/>
        <v>10</v>
      </c>
      <c r="J163" s="233">
        <f t="shared" si="87"/>
        <v>5</v>
      </c>
      <c r="K163" s="237">
        <f t="shared" si="87"/>
        <v>15</v>
      </c>
      <c r="L163" s="249">
        <f t="shared" si="87"/>
        <v>19</v>
      </c>
      <c r="M163" s="233">
        <f t="shared" si="87"/>
        <v>8</v>
      </c>
      <c r="N163" s="233">
        <f t="shared" si="87"/>
        <v>27</v>
      </c>
      <c r="O163" s="249">
        <f t="shared" si="87"/>
        <v>22</v>
      </c>
      <c r="P163" s="233">
        <f t="shared" si="87"/>
        <v>13</v>
      </c>
      <c r="Q163" s="233">
        <f t="shared" si="87"/>
        <v>35</v>
      </c>
      <c r="R163" s="249">
        <f t="shared" si="87"/>
        <v>1</v>
      </c>
      <c r="S163" s="233">
        <f t="shared" si="87"/>
        <v>1</v>
      </c>
      <c r="T163" s="233">
        <f t="shared" si="87"/>
        <v>2</v>
      </c>
      <c r="U163" s="249">
        <f t="shared" si="87"/>
        <v>3</v>
      </c>
      <c r="V163" s="233">
        <f t="shared" si="87"/>
        <v>2</v>
      </c>
      <c r="W163" s="233">
        <f t="shared" si="87"/>
        <v>5</v>
      </c>
      <c r="X163" s="249">
        <f t="shared" si="87"/>
        <v>23</v>
      </c>
      <c r="Y163" s="233">
        <f t="shared" si="87"/>
        <v>10</v>
      </c>
      <c r="Z163" s="237">
        <f t="shared" si="87"/>
        <v>33</v>
      </c>
      <c r="AA163" s="249">
        <f t="shared" si="87"/>
        <v>618</v>
      </c>
      <c r="AB163" s="233">
        <f t="shared" si="87"/>
        <v>199</v>
      </c>
      <c r="AC163" s="237">
        <f t="shared" si="87"/>
        <v>817</v>
      </c>
    </row>
    <row r="164" spans="1:29" x14ac:dyDescent="0.2">
      <c r="H164" s="274" t="str">
        <f>IF(F164+G164=0," ",F164+G164)</f>
        <v xml:space="preserve"> </v>
      </c>
      <c r="K164" s="245" t="str">
        <f>IF(I164+J164=0," ",I164+J164)</f>
        <v xml:space="preserve"> </v>
      </c>
      <c r="N164" s="274" t="str">
        <f>IF(L164+M164=0," ",L164+M164)</f>
        <v xml:space="preserve"> </v>
      </c>
      <c r="Q164" s="256" t="str">
        <f>IF(O164+P164=0," ",O164+P164)</f>
        <v xml:space="preserve"> </v>
      </c>
      <c r="R164" s="241"/>
      <c r="T164" s="275"/>
      <c r="W164" s="274" t="str">
        <f>IF(U164+V164=0," ",U164+V164)</f>
        <v xml:space="preserve"> </v>
      </c>
      <c r="Z164" s="245" t="str">
        <f>IF(X164+Y164=0," ",X164+Y164)</f>
        <v xml:space="preserve"> </v>
      </c>
      <c r="AA164" s="241"/>
      <c r="AB164" s="267"/>
    </row>
    <row r="165" spans="1:29" x14ac:dyDescent="0.2">
      <c r="A165" s="251" t="s">
        <v>120</v>
      </c>
      <c r="B165" s="252">
        <v>2805</v>
      </c>
      <c r="C165" s="241">
        <v>7</v>
      </c>
      <c r="D165" s="251">
        <v>6</v>
      </c>
      <c r="E165" s="245">
        <v>13</v>
      </c>
      <c r="F165" s="243"/>
      <c r="G165" s="244">
        <v>1</v>
      </c>
      <c r="H165" s="245">
        <v>1</v>
      </c>
      <c r="L165" s="241">
        <v>1</v>
      </c>
      <c r="N165" s="274">
        <v>1</v>
      </c>
      <c r="R165" s="246">
        <v>1</v>
      </c>
      <c r="T165" s="275">
        <v>1</v>
      </c>
      <c r="U165" s="253"/>
      <c r="V165" s="253"/>
      <c r="W165" s="245"/>
      <c r="X165" s="243"/>
      <c r="Y165" s="244"/>
      <c r="AA165" s="241">
        <f t="shared" ref="AA165:AB177" si="88">C165+F165+I165+L165+O165+R165+U165+X165</f>
        <v>9</v>
      </c>
      <c r="AB165" s="246">
        <f t="shared" si="88"/>
        <v>7</v>
      </c>
      <c r="AC165" s="245">
        <f t="shared" ref="AC165:AC177" si="89">SUM(AA165:AB165)</f>
        <v>16</v>
      </c>
    </row>
    <row r="166" spans="1:29" x14ac:dyDescent="0.2">
      <c r="A166" s="251" t="s">
        <v>121</v>
      </c>
      <c r="B166" s="252">
        <v>2810</v>
      </c>
      <c r="C166" s="241">
        <v>28</v>
      </c>
      <c r="D166" s="251">
        <v>13</v>
      </c>
      <c r="E166" s="245">
        <v>41</v>
      </c>
      <c r="F166" s="243">
        <v>2</v>
      </c>
      <c r="G166" s="244">
        <v>1</v>
      </c>
      <c r="H166" s="245">
        <v>3</v>
      </c>
      <c r="I166" s="241">
        <v>3</v>
      </c>
      <c r="K166" s="245">
        <v>3</v>
      </c>
      <c r="O166" s="241">
        <v>3</v>
      </c>
      <c r="P166" s="246">
        <v>1</v>
      </c>
      <c r="Q166" s="245">
        <v>4</v>
      </c>
      <c r="T166" s="275"/>
      <c r="U166" s="253"/>
      <c r="V166" s="253"/>
      <c r="W166" s="245"/>
      <c r="X166" s="243">
        <v>3</v>
      </c>
      <c r="Y166" s="244">
        <v>1</v>
      </c>
      <c r="Z166" s="245">
        <v>4</v>
      </c>
      <c r="AA166" s="241">
        <f t="shared" si="88"/>
        <v>39</v>
      </c>
      <c r="AB166" s="246">
        <f t="shared" si="88"/>
        <v>16</v>
      </c>
      <c r="AC166" s="245">
        <f t="shared" si="89"/>
        <v>55</v>
      </c>
    </row>
    <row r="167" spans="1:29" x14ac:dyDescent="0.2">
      <c r="A167" s="251" t="s">
        <v>356</v>
      </c>
      <c r="B167" s="252">
        <v>2815</v>
      </c>
      <c r="D167" s="251"/>
      <c r="F167" s="243"/>
      <c r="G167" s="244"/>
      <c r="H167" s="245"/>
      <c r="T167" s="275"/>
      <c r="U167" s="253"/>
      <c r="V167" s="253"/>
      <c r="W167" s="245"/>
      <c r="X167" s="243">
        <v>1</v>
      </c>
      <c r="Y167" s="244"/>
      <c r="Z167" s="245">
        <v>1</v>
      </c>
      <c r="AA167" s="241">
        <f t="shared" si="88"/>
        <v>1</v>
      </c>
      <c r="AB167" s="246">
        <f t="shared" si="88"/>
        <v>0</v>
      </c>
      <c r="AC167" s="245">
        <f t="shared" si="89"/>
        <v>1</v>
      </c>
    </row>
    <row r="168" spans="1:29" x14ac:dyDescent="0.2">
      <c r="A168" s="251" t="s">
        <v>122</v>
      </c>
      <c r="B168" s="252">
        <v>2820</v>
      </c>
      <c r="C168" s="241">
        <v>46</v>
      </c>
      <c r="D168" s="251">
        <v>17</v>
      </c>
      <c r="E168" s="245">
        <v>63</v>
      </c>
      <c r="F168" s="243">
        <v>18</v>
      </c>
      <c r="G168" s="244">
        <v>9</v>
      </c>
      <c r="H168" s="245">
        <v>27</v>
      </c>
      <c r="L168" s="241">
        <v>4</v>
      </c>
      <c r="M168" s="251">
        <v>1</v>
      </c>
      <c r="N168" s="274">
        <v>5</v>
      </c>
      <c r="O168" s="241">
        <v>4</v>
      </c>
      <c r="P168" s="246">
        <v>3</v>
      </c>
      <c r="Q168" s="245">
        <v>7</v>
      </c>
      <c r="T168" s="275"/>
      <c r="U168" s="253">
        <v>1</v>
      </c>
      <c r="V168" s="253"/>
      <c r="W168" s="245">
        <v>1</v>
      </c>
      <c r="X168" s="243">
        <v>4</v>
      </c>
      <c r="Y168" s="244">
        <v>1</v>
      </c>
      <c r="Z168" s="245">
        <v>5</v>
      </c>
      <c r="AA168" s="241">
        <f t="shared" si="88"/>
        <v>77</v>
      </c>
      <c r="AB168" s="246">
        <f t="shared" si="88"/>
        <v>31</v>
      </c>
      <c r="AC168" s="245">
        <f t="shared" si="89"/>
        <v>108</v>
      </c>
    </row>
    <row r="169" spans="1:29" x14ac:dyDescent="0.2">
      <c r="A169" s="251" t="s">
        <v>123</v>
      </c>
      <c r="B169" s="252">
        <v>2830</v>
      </c>
      <c r="D169" s="251"/>
      <c r="F169" s="243"/>
      <c r="G169" s="244"/>
      <c r="H169" s="245"/>
      <c r="T169" s="275"/>
      <c r="U169" s="253"/>
      <c r="V169" s="253"/>
      <c r="W169" s="245"/>
      <c r="X169" s="243"/>
      <c r="Y169" s="244"/>
      <c r="AA169" s="241">
        <f t="shared" si="88"/>
        <v>0</v>
      </c>
      <c r="AB169" s="246">
        <f t="shared" si="88"/>
        <v>0</v>
      </c>
      <c r="AC169" s="245">
        <f t="shared" si="89"/>
        <v>0</v>
      </c>
    </row>
    <row r="170" spans="1:29" x14ac:dyDescent="0.2">
      <c r="A170" s="251" t="s">
        <v>124</v>
      </c>
      <c r="B170" s="255">
        <v>2859</v>
      </c>
      <c r="C170" s="246">
        <v>101</v>
      </c>
      <c r="D170" s="251">
        <v>14</v>
      </c>
      <c r="E170" s="245">
        <v>115</v>
      </c>
      <c r="F170" s="244">
        <v>47</v>
      </c>
      <c r="G170" s="244">
        <v>8</v>
      </c>
      <c r="H170" s="245">
        <v>55</v>
      </c>
      <c r="I170" s="241">
        <v>1</v>
      </c>
      <c r="K170" s="245">
        <v>1</v>
      </c>
      <c r="L170" s="241">
        <v>1</v>
      </c>
      <c r="M170" s="251">
        <v>1</v>
      </c>
      <c r="N170" s="274">
        <v>2</v>
      </c>
      <c r="O170" s="241">
        <v>6</v>
      </c>
      <c r="P170" s="246">
        <v>2</v>
      </c>
      <c r="Q170" s="245">
        <v>8</v>
      </c>
      <c r="T170" s="275"/>
      <c r="U170" s="253"/>
      <c r="V170" s="253"/>
      <c r="W170" s="245"/>
      <c r="X170" s="244">
        <v>3</v>
      </c>
      <c r="Y170" s="244"/>
      <c r="Z170" s="245">
        <v>3</v>
      </c>
      <c r="AA170" s="241">
        <f t="shared" si="88"/>
        <v>159</v>
      </c>
      <c r="AB170" s="246">
        <f t="shared" si="88"/>
        <v>25</v>
      </c>
      <c r="AC170" s="245">
        <f t="shared" si="89"/>
        <v>184</v>
      </c>
    </row>
    <row r="171" spans="1:29" x14ac:dyDescent="0.2">
      <c r="A171" s="251" t="s">
        <v>125</v>
      </c>
      <c r="B171" s="255">
        <v>2860</v>
      </c>
      <c r="C171" s="246">
        <v>152</v>
      </c>
      <c r="D171" s="251">
        <v>19</v>
      </c>
      <c r="E171" s="245">
        <v>171</v>
      </c>
      <c r="F171" s="244">
        <v>35</v>
      </c>
      <c r="G171" s="244">
        <v>5</v>
      </c>
      <c r="H171" s="245">
        <v>40</v>
      </c>
      <c r="I171" s="241">
        <v>1</v>
      </c>
      <c r="J171" s="246">
        <v>1</v>
      </c>
      <c r="K171" s="245">
        <v>2</v>
      </c>
      <c r="L171" s="241">
        <v>1</v>
      </c>
      <c r="N171" s="274">
        <v>1</v>
      </c>
      <c r="O171" s="241">
        <v>7</v>
      </c>
      <c r="P171" s="246">
        <v>1</v>
      </c>
      <c r="Q171" s="245">
        <v>8</v>
      </c>
      <c r="R171" s="246">
        <v>1</v>
      </c>
      <c r="T171" s="275">
        <v>1</v>
      </c>
      <c r="U171" s="253"/>
      <c r="V171" s="253"/>
      <c r="W171" s="245"/>
      <c r="X171" s="244">
        <v>1</v>
      </c>
      <c r="Y171" s="244">
        <v>1</v>
      </c>
      <c r="Z171" s="245">
        <v>2</v>
      </c>
      <c r="AA171" s="241">
        <f t="shared" si="88"/>
        <v>198</v>
      </c>
      <c r="AB171" s="246">
        <f t="shared" si="88"/>
        <v>27</v>
      </c>
      <c r="AC171" s="245">
        <f t="shared" si="89"/>
        <v>225</v>
      </c>
    </row>
    <row r="172" spans="1:29" x14ac:dyDescent="0.2">
      <c r="A172" s="251" t="s">
        <v>256</v>
      </c>
      <c r="B172" s="255">
        <v>2876</v>
      </c>
      <c r="C172" s="246">
        <v>29</v>
      </c>
      <c r="D172" s="251">
        <v>73</v>
      </c>
      <c r="E172" s="245">
        <v>102</v>
      </c>
      <c r="F172" s="244">
        <v>7</v>
      </c>
      <c r="G172" s="244">
        <v>7</v>
      </c>
      <c r="H172" s="245">
        <v>14</v>
      </c>
      <c r="I172" s="246">
        <v>3</v>
      </c>
      <c r="J172" s="246">
        <v>1</v>
      </c>
      <c r="K172" s="245">
        <v>4</v>
      </c>
      <c r="L172" s="246">
        <v>1</v>
      </c>
      <c r="M172" s="251">
        <v>1</v>
      </c>
      <c r="N172" s="245">
        <v>2</v>
      </c>
      <c r="O172" s="246"/>
      <c r="P172" s="246">
        <v>2</v>
      </c>
      <c r="Q172" s="245">
        <v>2</v>
      </c>
      <c r="S172" s="246">
        <v>1</v>
      </c>
      <c r="T172" s="275">
        <v>1</v>
      </c>
      <c r="U172" s="253"/>
      <c r="V172" s="253">
        <v>1</v>
      </c>
      <c r="W172" s="245">
        <v>1</v>
      </c>
      <c r="X172" s="244">
        <v>1</v>
      </c>
      <c r="Y172" s="244">
        <v>4</v>
      </c>
      <c r="Z172" s="245">
        <v>5</v>
      </c>
      <c r="AA172" s="241">
        <f t="shared" si="88"/>
        <v>41</v>
      </c>
      <c r="AB172" s="246">
        <f t="shared" si="88"/>
        <v>90</v>
      </c>
      <c r="AC172" s="245">
        <f t="shared" si="89"/>
        <v>131</v>
      </c>
    </row>
    <row r="173" spans="1:29" x14ac:dyDescent="0.2">
      <c r="A173" s="251" t="s">
        <v>257</v>
      </c>
      <c r="B173" s="255">
        <v>2877</v>
      </c>
      <c r="C173" s="246">
        <v>25</v>
      </c>
      <c r="D173" s="251">
        <v>13</v>
      </c>
      <c r="E173" s="245">
        <v>38</v>
      </c>
      <c r="F173" s="244">
        <v>10</v>
      </c>
      <c r="G173" s="244">
        <v>3</v>
      </c>
      <c r="H173" s="245">
        <v>13</v>
      </c>
      <c r="I173" s="246"/>
      <c r="L173" s="246">
        <v>2</v>
      </c>
      <c r="N173" s="245">
        <v>2</v>
      </c>
      <c r="O173" s="246">
        <v>6</v>
      </c>
      <c r="Q173" s="245">
        <v>6</v>
      </c>
      <c r="T173" s="275"/>
      <c r="U173" s="253"/>
      <c r="V173" s="253"/>
      <c r="W173" s="245"/>
      <c r="X173" s="244">
        <v>3</v>
      </c>
      <c r="Y173" s="244">
        <v>1</v>
      </c>
      <c r="Z173" s="245">
        <v>4</v>
      </c>
      <c r="AA173" s="241">
        <f t="shared" si="88"/>
        <v>46</v>
      </c>
      <c r="AB173" s="246">
        <f t="shared" si="88"/>
        <v>17</v>
      </c>
      <c r="AC173" s="245">
        <f t="shared" si="89"/>
        <v>63</v>
      </c>
    </row>
    <row r="174" spans="1:29" x14ac:dyDescent="0.2">
      <c r="A174" s="251" t="s">
        <v>258</v>
      </c>
      <c r="B174" s="255">
        <v>2878</v>
      </c>
      <c r="C174" s="246">
        <v>18</v>
      </c>
      <c r="D174" s="251">
        <v>2</v>
      </c>
      <c r="E174" s="245">
        <v>20</v>
      </c>
      <c r="F174" s="244">
        <v>5</v>
      </c>
      <c r="G174" s="244">
        <v>1</v>
      </c>
      <c r="H174" s="245">
        <v>6</v>
      </c>
      <c r="I174" s="246"/>
      <c r="L174" s="246">
        <v>2</v>
      </c>
      <c r="N174" s="245">
        <v>2</v>
      </c>
      <c r="O174" s="246">
        <v>1</v>
      </c>
      <c r="Q174" s="245">
        <v>1</v>
      </c>
      <c r="T174" s="275"/>
      <c r="U174" s="253"/>
      <c r="V174" s="253"/>
      <c r="W174" s="245"/>
      <c r="X174" s="244"/>
      <c r="Y174" s="244"/>
      <c r="AA174" s="241">
        <f t="shared" si="88"/>
        <v>26</v>
      </c>
      <c r="AB174" s="246">
        <f t="shared" si="88"/>
        <v>3</v>
      </c>
      <c r="AC174" s="245">
        <f t="shared" si="89"/>
        <v>29</v>
      </c>
    </row>
    <row r="175" spans="1:29" x14ac:dyDescent="0.2">
      <c r="A175" s="251" t="s">
        <v>259</v>
      </c>
      <c r="B175" s="255">
        <v>2879</v>
      </c>
      <c r="C175" s="246">
        <v>20</v>
      </c>
      <c r="D175" s="251">
        <v>2</v>
      </c>
      <c r="E175" s="245">
        <v>22</v>
      </c>
      <c r="F175" s="244">
        <v>3</v>
      </c>
      <c r="G175" s="244">
        <v>2</v>
      </c>
      <c r="H175" s="245">
        <v>5</v>
      </c>
      <c r="I175" s="246">
        <v>1</v>
      </c>
      <c r="K175" s="245">
        <v>1</v>
      </c>
      <c r="L175" s="246"/>
      <c r="N175" s="245"/>
      <c r="O175" s="246">
        <v>2</v>
      </c>
      <c r="Q175" s="245">
        <v>2</v>
      </c>
      <c r="T175" s="275"/>
      <c r="U175" s="253"/>
      <c r="V175" s="253"/>
      <c r="W175" s="245"/>
      <c r="X175" s="244">
        <v>1</v>
      </c>
      <c r="Y175" s="244"/>
      <c r="Z175" s="245">
        <v>1</v>
      </c>
      <c r="AA175" s="241">
        <f t="shared" si="88"/>
        <v>27</v>
      </c>
      <c r="AB175" s="246">
        <f t="shared" si="88"/>
        <v>4</v>
      </c>
      <c r="AC175" s="245">
        <f t="shared" si="89"/>
        <v>31</v>
      </c>
    </row>
    <row r="176" spans="1:29" x14ac:dyDescent="0.2">
      <c r="A176" s="251" t="s">
        <v>260</v>
      </c>
      <c r="B176" s="255">
        <v>2880</v>
      </c>
      <c r="C176" s="246">
        <v>4</v>
      </c>
      <c r="D176" s="251">
        <v>16</v>
      </c>
      <c r="E176" s="245">
        <v>20</v>
      </c>
      <c r="F176" s="244">
        <v>1</v>
      </c>
      <c r="G176" s="244">
        <v>1</v>
      </c>
      <c r="H176" s="245">
        <v>2</v>
      </c>
      <c r="I176" s="246"/>
      <c r="L176" s="246"/>
      <c r="N176" s="245"/>
      <c r="O176" s="246"/>
      <c r="T176" s="275"/>
      <c r="U176" s="253"/>
      <c r="V176" s="253"/>
      <c r="W176" s="245"/>
      <c r="X176" s="244"/>
      <c r="Y176" s="244">
        <v>1</v>
      </c>
      <c r="Z176" s="245">
        <v>1</v>
      </c>
      <c r="AA176" s="241">
        <f t="shared" si="88"/>
        <v>5</v>
      </c>
      <c r="AB176" s="246">
        <f t="shared" si="88"/>
        <v>18</v>
      </c>
      <c r="AC176" s="245">
        <f t="shared" si="89"/>
        <v>23</v>
      </c>
    </row>
    <row r="177" spans="1:29" ht="13.5" thickBot="1" x14ac:dyDescent="0.25">
      <c r="A177" s="251" t="s">
        <v>261</v>
      </c>
      <c r="B177" s="255">
        <v>2881</v>
      </c>
      <c r="C177" s="246">
        <v>14</v>
      </c>
      <c r="D177" s="251">
        <v>45</v>
      </c>
      <c r="E177" s="245">
        <v>59</v>
      </c>
      <c r="F177" s="244">
        <v>2</v>
      </c>
      <c r="G177" s="244">
        <v>8</v>
      </c>
      <c r="H177" s="245">
        <v>10</v>
      </c>
      <c r="I177" s="246"/>
      <c r="L177" s="246">
        <v>2</v>
      </c>
      <c r="M177" s="251">
        <v>2</v>
      </c>
      <c r="N177" s="245">
        <v>4</v>
      </c>
      <c r="O177" s="246">
        <v>2</v>
      </c>
      <c r="P177" s="246">
        <v>1</v>
      </c>
      <c r="Q177" s="245">
        <v>3</v>
      </c>
      <c r="T177" s="275"/>
      <c r="U177" s="253">
        <v>1</v>
      </c>
      <c r="V177" s="253"/>
      <c r="W177" s="245">
        <v>1</v>
      </c>
      <c r="X177" s="244">
        <v>2</v>
      </c>
      <c r="Y177" s="244">
        <v>3</v>
      </c>
      <c r="Z177" s="245">
        <v>5</v>
      </c>
      <c r="AA177" s="241">
        <f t="shared" si="88"/>
        <v>23</v>
      </c>
      <c r="AB177" s="246">
        <f t="shared" si="88"/>
        <v>59</v>
      </c>
      <c r="AC177" s="245">
        <f t="shared" si="89"/>
        <v>82</v>
      </c>
    </row>
    <row r="178" spans="1:29" ht="13.5" thickBot="1" x14ac:dyDescent="0.25">
      <c r="A178" s="249" t="s">
        <v>126</v>
      </c>
      <c r="B178" s="258"/>
      <c r="C178" s="233">
        <f>SUM(C165:C177)</f>
        <v>444</v>
      </c>
      <c r="D178" s="233">
        <f>SUM(D165:D177)</f>
        <v>220</v>
      </c>
      <c r="E178" s="237">
        <f t="shared" si="67"/>
        <v>664</v>
      </c>
      <c r="F178" s="233">
        <f>SUM(F165:F177)</f>
        <v>130</v>
      </c>
      <c r="G178" s="233">
        <f>SUM(G165:G177)</f>
        <v>46</v>
      </c>
      <c r="H178" s="237">
        <f>SUM(F178:G178)</f>
        <v>176</v>
      </c>
      <c r="I178" s="233">
        <f>SUM(I165:I177)</f>
        <v>9</v>
      </c>
      <c r="J178" s="233">
        <f>SUM(J165:J177)</f>
        <v>2</v>
      </c>
      <c r="K178" s="237">
        <f>SUM(I178:J178)</f>
        <v>11</v>
      </c>
      <c r="L178" s="233">
        <f t="shared" ref="L178:U178" si="90">SUM(L165:L177)</f>
        <v>14</v>
      </c>
      <c r="M178" s="233">
        <f t="shared" si="90"/>
        <v>5</v>
      </c>
      <c r="N178" s="237">
        <f t="shared" si="90"/>
        <v>19</v>
      </c>
      <c r="O178" s="233">
        <f t="shared" si="90"/>
        <v>31</v>
      </c>
      <c r="P178" s="233">
        <f t="shared" si="90"/>
        <v>10</v>
      </c>
      <c r="Q178" s="233">
        <f t="shared" si="90"/>
        <v>41</v>
      </c>
      <c r="R178" s="249">
        <f t="shared" si="90"/>
        <v>2</v>
      </c>
      <c r="S178" s="233">
        <f t="shared" si="90"/>
        <v>1</v>
      </c>
      <c r="T178" s="237">
        <f t="shared" si="90"/>
        <v>3</v>
      </c>
      <c r="U178" s="233">
        <f t="shared" si="90"/>
        <v>2</v>
      </c>
      <c r="V178" s="233">
        <f>SUM(V165:V177)</f>
        <v>1</v>
      </c>
      <c r="W178" s="237">
        <f t="shared" ref="W178:Z178" si="91">SUM(W165:W177)</f>
        <v>3</v>
      </c>
      <c r="X178" s="233">
        <f t="shared" si="91"/>
        <v>19</v>
      </c>
      <c r="Y178" s="233">
        <f t="shared" si="91"/>
        <v>12</v>
      </c>
      <c r="Z178" s="237">
        <f t="shared" si="91"/>
        <v>31</v>
      </c>
      <c r="AA178" s="249">
        <f>SUM(AA165:AA177)</f>
        <v>651</v>
      </c>
      <c r="AB178" s="250">
        <f>SUM(AB165:AB177)</f>
        <v>297</v>
      </c>
      <c r="AC178" s="257">
        <f>SUM(AC165:AC177)</f>
        <v>948</v>
      </c>
    </row>
    <row r="179" spans="1:29" ht="13.5" thickBot="1" x14ac:dyDescent="0.25">
      <c r="A179" s="256"/>
      <c r="B179" s="242"/>
      <c r="C179" s="263"/>
      <c r="D179" s="256"/>
      <c r="F179" s="256"/>
      <c r="G179" s="256"/>
      <c r="H179" s="256" t="str">
        <f>IF(F179+G179=0," ",F179+G179)</f>
        <v xml:space="preserve"> </v>
      </c>
      <c r="I179" s="263"/>
      <c r="J179" s="256"/>
      <c r="K179" s="245" t="str">
        <f>IF(I179+J179=0," ",I179+J179)</f>
        <v xml:space="preserve"> </v>
      </c>
      <c r="L179" s="263"/>
      <c r="M179" s="256"/>
      <c r="N179" s="256" t="str">
        <f>IF(L179+M179=0," ",L179+M179)</f>
        <v xml:space="preserve"> </v>
      </c>
      <c r="O179" s="263"/>
      <c r="P179" s="256"/>
      <c r="Q179" s="256" t="str">
        <f>IF(O179+P179=0," ",O179+P179)</f>
        <v xml:space="preserve"> </v>
      </c>
      <c r="R179" s="263"/>
      <c r="S179" s="256"/>
      <c r="T179" s="245"/>
      <c r="U179" s="256"/>
      <c r="V179" s="256"/>
      <c r="W179" s="256" t="str">
        <f>IF(U179+V179=0," ",U179+V179)</f>
        <v xml:space="preserve"> </v>
      </c>
      <c r="X179" s="263"/>
      <c r="Y179" s="256"/>
      <c r="Z179" s="245" t="str">
        <f>IF(X179+Y179=0," ",X179+Y179)</f>
        <v xml:space="preserve"> </v>
      </c>
      <c r="AA179" s="263"/>
      <c r="AB179" s="276"/>
      <c r="AC179" s="277"/>
    </row>
    <row r="180" spans="1:29" ht="13.5" thickBot="1" x14ac:dyDescent="0.25">
      <c r="A180" s="233" t="s">
        <v>127</v>
      </c>
      <c r="B180" s="234">
        <v>2865</v>
      </c>
      <c r="C180" s="273">
        <v>7</v>
      </c>
      <c r="D180" s="259">
        <v>3</v>
      </c>
      <c r="E180" s="237">
        <v>10</v>
      </c>
      <c r="F180" s="259">
        <v>3</v>
      </c>
      <c r="G180" s="259"/>
      <c r="H180" s="237">
        <v>3</v>
      </c>
      <c r="I180" s="273"/>
      <c r="J180" s="259"/>
      <c r="K180" s="237"/>
      <c r="L180" s="249">
        <v>1</v>
      </c>
      <c r="M180" s="233"/>
      <c r="N180" s="237">
        <v>1</v>
      </c>
      <c r="O180" s="273">
        <v>1</v>
      </c>
      <c r="P180" s="259"/>
      <c r="Q180" s="237">
        <v>1</v>
      </c>
      <c r="R180" s="249"/>
      <c r="S180" s="233"/>
      <c r="T180" s="237"/>
      <c r="U180" s="259"/>
      <c r="V180" s="259"/>
      <c r="W180" s="237"/>
      <c r="X180" s="273">
        <v>1</v>
      </c>
      <c r="Y180" s="259"/>
      <c r="Z180" s="237">
        <v>1</v>
      </c>
      <c r="AA180" s="249">
        <f>C180+F180+I180+L180+O180+R180+U180+X180</f>
        <v>13</v>
      </c>
      <c r="AB180" s="233">
        <f>D180+G180+J180+M180+P180+S180+V180+Y180</f>
        <v>3</v>
      </c>
      <c r="AC180" s="237">
        <f t="shared" ref="AC180" si="92">SUM(AA180:AB180)</f>
        <v>16</v>
      </c>
    </row>
    <row r="181" spans="1:29" ht="13.5" thickBot="1" x14ac:dyDescent="0.25">
      <c r="Q181" s="256"/>
      <c r="R181" s="241"/>
      <c r="T181" s="275"/>
      <c r="AA181" s="241"/>
      <c r="AB181" s="267"/>
    </row>
    <row r="182" spans="1:29" s="272" customFormat="1" ht="13.5" thickBot="1" x14ac:dyDescent="0.25">
      <c r="A182" s="249" t="s">
        <v>128</v>
      </c>
      <c r="B182" s="234">
        <v>2870</v>
      </c>
      <c r="C182" s="249">
        <v>19</v>
      </c>
      <c r="D182" s="233">
        <v>13</v>
      </c>
      <c r="E182" s="237">
        <v>32</v>
      </c>
      <c r="F182" s="233"/>
      <c r="G182" s="233">
        <v>1</v>
      </c>
      <c r="H182" s="237">
        <v>1</v>
      </c>
      <c r="I182" s="249">
        <v>1</v>
      </c>
      <c r="J182" s="233"/>
      <c r="K182" s="237">
        <v>1</v>
      </c>
      <c r="L182" s="249"/>
      <c r="M182" s="233"/>
      <c r="N182" s="237"/>
      <c r="O182" s="249"/>
      <c r="P182" s="233"/>
      <c r="Q182" s="237"/>
      <c r="R182" s="249"/>
      <c r="S182" s="233"/>
      <c r="T182" s="237"/>
      <c r="U182" s="233"/>
      <c r="V182" s="233"/>
      <c r="W182" s="237"/>
      <c r="X182" s="249">
        <v>1</v>
      </c>
      <c r="Y182" s="233">
        <v>1</v>
      </c>
      <c r="Z182" s="237">
        <v>2</v>
      </c>
      <c r="AA182" s="249">
        <f>C182+F182+I182+L182+O182+R182+U182+X182</f>
        <v>21</v>
      </c>
      <c r="AB182" s="233">
        <f>D182+G182+J182+M182+P182+S182+V182+Y182</f>
        <v>15</v>
      </c>
      <c r="AC182" s="237">
        <f t="shared" ref="AC182" si="93">SUM(AA182:AB182)</f>
        <v>36</v>
      </c>
    </row>
    <row r="183" spans="1:29" ht="13.5" thickBot="1" x14ac:dyDescent="0.25">
      <c r="Q183" s="256"/>
      <c r="R183" s="241"/>
      <c r="T183" s="275"/>
      <c r="AA183" s="241"/>
      <c r="AB183" s="267"/>
    </row>
    <row r="184" spans="1:29" ht="13.5" thickBot="1" x14ac:dyDescent="0.25">
      <c r="A184" s="249" t="s">
        <v>129</v>
      </c>
      <c r="B184" s="234">
        <v>3700</v>
      </c>
      <c r="C184" s="273">
        <v>6</v>
      </c>
      <c r="D184" s="259">
        <v>14</v>
      </c>
      <c r="E184" s="237">
        <v>20</v>
      </c>
      <c r="F184" s="259"/>
      <c r="G184" s="259"/>
      <c r="H184" s="237"/>
      <c r="I184" s="273"/>
      <c r="J184" s="259"/>
      <c r="K184" s="237"/>
      <c r="L184" s="249"/>
      <c r="M184" s="233">
        <v>4</v>
      </c>
      <c r="N184" s="237">
        <v>4</v>
      </c>
      <c r="O184" s="273">
        <v>1</v>
      </c>
      <c r="P184" s="259">
        <v>3</v>
      </c>
      <c r="Q184" s="237">
        <v>4</v>
      </c>
      <c r="R184" s="249"/>
      <c r="S184" s="233"/>
      <c r="T184" s="237"/>
      <c r="U184" s="259"/>
      <c r="V184" s="259">
        <v>1</v>
      </c>
      <c r="W184" s="237">
        <v>1</v>
      </c>
      <c r="X184" s="273"/>
      <c r="Y184" s="259">
        <v>2</v>
      </c>
      <c r="Z184" s="237">
        <v>2</v>
      </c>
      <c r="AA184" s="249">
        <f>C184+F184+I184+L184+O184+R184+U184+X184</f>
        <v>7</v>
      </c>
      <c r="AB184" s="233">
        <f>D184+G184+J184+M184+P184+S184+V184+Y184</f>
        <v>24</v>
      </c>
      <c r="AC184" s="237">
        <f t="shared" ref="AC184" si="94">SUM(AA184:AB184)</f>
        <v>31</v>
      </c>
    </row>
    <row r="185" spans="1:29" x14ac:dyDescent="0.2">
      <c r="H185" s="274" t="str">
        <f>IF(F185+G185=0," ",F185+G185)</f>
        <v xml:space="preserve"> </v>
      </c>
      <c r="K185" s="245" t="str">
        <f>IF(I185+J185=0," ",I185+J185)</f>
        <v xml:space="preserve"> </v>
      </c>
      <c r="N185" s="274" t="str">
        <f>IF(L185+M185=0," ",L185+M185)</f>
        <v xml:space="preserve"> </v>
      </c>
      <c r="Q185" s="256" t="str">
        <f>IF(O185+P185=0," ",O185+P185)</f>
        <v xml:space="preserve"> </v>
      </c>
      <c r="R185" s="241"/>
      <c r="T185" s="275"/>
      <c r="W185" s="274" t="str">
        <f>IF(U185+V185=0," ",U185+V185)</f>
        <v xml:space="preserve"> </v>
      </c>
      <c r="AA185" s="241"/>
      <c r="AB185" s="267"/>
    </row>
    <row r="186" spans="1:29" x14ac:dyDescent="0.2">
      <c r="A186" s="246" t="s">
        <v>130</v>
      </c>
      <c r="B186" s="252">
        <v>1005</v>
      </c>
      <c r="C186" s="243"/>
      <c r="D186" s="244"/>
      <c r="F186" s="253"/>
      <c r="G186" s="253"/>
      <c r="H186" s="245"/>
      <c r="I186" s="243"/>
      <c r="J186" s="244"/>
      <c r="N186" s="245"/>
      <c r="O186" s="243"/>
      <c r="P186" s="244"/>
      <c r="R186" s="241"/>
      <c r="T186" s="245"/>
      <c r="U186" s="253"/>
      <c r="V186" s="253"/>
      <c r="W186" s="245"/>
      <c r="X186" s="243"/>
      <c r="Y186" s="244"/>
      <c r="AA186" s="241">
        <f t="shared" ref="AA186:AB193" si="95">C186+F186+I186+L186+O186+R186+U186+X186</f>
        <v>0</v>
      </c>
      <c r="AB186" s="246">
        <f t="shared" si="95"/>
        <v>0</v>
      </c>
      <c r="AC186" s="245">
        <f t="shared" ref="AC186:AC193" si="96">SUM(AA186:AB186)</f>
        <v>0</v>
      </c>
    </row>
    <row r="187" spans="1:29" x14ac:dyDescent="0.2">
      <c r="A187" s="246" t="s">
        <v>131</v>
      </c>
      <c r="B187" s="252">
        <v>1010</v>
      </c>
      <c r="C187" s="243">
        <v>8</v>
      </c>
      <c r="D187" s="244">
        <v>5</v>
      </c>
      <c r="E187" s="245">
        <v>13</v>
      </c>
      <c r="F187" s="253">
        <v>3</v>
      </c>
      <c r="G187" s="253"/>
      <c r="H187" s="245">
        <v>3</v>
      </c>
      <c r="I187" s="243"/>
      <c r="J187" s="244"/>
      <c r="M187" s="251">
        <v>1</v>
      </c>
      <c r="N187" s="245">
        <v>1</v>
      </c>
      <c r="O187" s="243"/>
      <c r="P187" s="244">
        <v>1</v>
      </c>
      <c r="Q187" s="245">
        <v>1</v>
      </c>
      <c r="R187" s="241">
        <v>1</v>
      </c>
      <c r="T187" s="245">
        <v>1</v>
      </c>
      <c r="U187" s="253"/>
      <c r="V187" s="253"/>
      <c r="W187" s="245"/>
      <c r="X187" s="243">
        <v>1</v>
      </c>
      <c r="Y187" s="244"/>
      <c r="Z187" s="245">
        <v>1</v>
      </c>
      <c r="AA187" s="241">
        <f t="shared" si="95"/>
        <v>13</v>
      </c>
      <c r="AB187" s="246">
        <f t="shared" si="95"/>
        <v>7</v>
      </c>
      <c r="AC187" s="245">
        <f t="shared" si="96"/>
        <v>20</v>
      </c>
    </row>
    <row r="188" spans="1:29" x14ac:dyDescent="0.2">
      <c r="A188" s="246" t="s">
        <v>132</v>
      </c>
      <c r="B188" s="252">
        <v>1015</v>
      </c>
      <c r="C188" s="243">
        <v>42</v>
      </c>
      <c r="D188" s="244">
        <v>24</v>
      </c>
      <c r="E188" s="245">
        <v>66</v>
      </c>
      <c r="F188" s="253">
        <v>9</v>
      </c>
      <c r="G188" s="253">
        <v>7</v>
      </c>
      <c r="H188" s="245">
        <v>16</v>
      </c>
      <c r="I188" s="243">
        <v>1</v>
      </c>
      <c r="J188" s="244"/>
      <c r="K188" s="245">
        <v>1</v>
      </c>
      <c r="L188" s="241">
        <v>5</v>
      </c>
      <c r="M188" s="251">
        <v>5</v>
      </c>
      <c r="N188" s="245">
        <v>10</v>
      </c>
      <c r="O188" s="243">
        <v>1</v>
      </c>
      <c r="P188" s="244">
        <v>5</v>
      </c>
      <c r="Q188" s="245">
        <v>6</v>
      </c>
      <c r="R188" s="241"/>
      <c r="T188" s="245"/>
      <c r="U188" s="253">
        <v>1</v>
      </c>
      <c r="V188" s="253"/>
      <c r="W188" s="245">
        <v>1</v>
      </c>
      <c r="X188" s="243">
        <v>2</v>
      </c>
      <c r="Y188" s="244">
        <v>4</v>
      </c>
      <c r="Z188" s="245">
        <v>6</v>
      </c>
      <c r="AA188" s="241">
        <f t="shared" si="95"/>
        <v>61</v>
      </c>
      <c r="AB188" s="246">
        <f t="shared" si="95"/>
        <v>45</v>
      </c>
      <c r="AC188" s="245">
        <f t="shared" si="96"/>
        <v>106</v>
      </c>
    </row>
    <row r="189" spans="1:29" x14ac:dyDescent="0.2">
      <c r="A189" s="246" t="s">
        <v>133</v>
      </c>
      <c r="B189" s="252">
        <v>1025</v>
      </c>
      <c r="C189" s="243">
        <v>6</v>
      </c>
      <c r="D189" s="244">
        <v>7</v>
      </c>
      <c r="E189" s="245">
        <v>13</v>
      </c>
      <c r="F189" s="253">
        <v>4</v>
      </c>
      <c r="G189" s="253"/>
      <c r="H189" s="245">
        <v>4</v>
      </c>
      <c r="I189" s="243"/>
      <c r="J189" s="244"/>
      <c r="N189" s="245"/>
      <c r="O189" s="243"/>
      <c r="P189" s="244"/>
      <c r="R189" s="241"/>
      <c r="T189" s="245"/>
      <c r="U189" s="253"/>
      <c r="V189" s="253"/>
      <c r="W189" s="245"/>
      <c r="X189" s="243"/>
      <c r="Y189" s="244"/>
      <c r="AA189" s="241">
        <f t="shared" si="95"/>
        <v>10</v>
      </c>
      <c r="AB189" s="246">
        <f t="shared" si="95"/>
        <v>7</v>
      </c>
      <c r="AC189" s="245">
        <f t="shared" si="96"/>
        <v>17</v>
      </c>
    </row>
    <row r="190" spans="1:29" x14ac:dyDescent="0.2">
      <c r="A190" s="246" t="s">
        <v>134</v>
      </c>
      <c r="B190" s="252">
        <v>1030</v>
      </c>
      <c r="C190" s="243">
        <v>2</v>
      </c>
      <c r="D190" s="244"/>
      <c r="E190" s="245">
        <v>2</v>
      </c>
      <c r="F190" s="253"/>
      <c r="G190" s="253">
        <v>1</v>
      </c>
      <c r="H190" s="245">
        <v>1</v>
      </c>
      <c r="I190" s="243"/>
      <c r="J190" s="244"/>
      <c r="N190" s="245"/>
      <c r="O190" s="243"/>
      <c r="P190" s="244"/>
      <c r="R190" s="241"/>
      <c r="T190" s="245"/>
      <c r="U190" s="253"/>
      <c r="V190" s="253"/>
      <c r="W190" s="245"/>
      <c r="X190" s="243"/>
      <c r="Y190" s="244"/>
      <c r="AA190" s="241">
        <f t="shared" si="95"/>
        <v>2</v>
      </c>
      <c r="AB190" s="246">
        <f t="shared" si="95"/>
        <v>1</v>
      </c>
      <c r="AC190" s="245">
        <f t="shared" si="96"/>
        <v>3</v>
      </c>
    </row>
    <row r="191" spans="1:29" x14ac:dyDescent="0.2">
      <c r="A191" s="246" t="s">
        <v>135</v>
      </c>
      <c r="B191" s="252">
        <v>1035</v>
      </c>
      <c r="C191" s="243">
        <v>6</v>
      </c>
      <c r="D191" s="244">
        <v>1</v>
      </c>
      <c r="E191" s="245">
        <v>7</v>
      </c>
      <c r="F191" s="253"/>
      <c r="G191" s="253">
        <v>1</v>
      </c>
      <c r="H191" s="245">
        <v>1</v>
      </c>
      <c r="I191" s="243"/>
      <c r="J191" s="244"/>
      <c r="M191" s="251">
        <v>1</v>
      </c>
      <c r="N191" s="245">
        <v>1</v>
      </c>
      <c r="O191" s="243"/>
      <c r="P191" s="244"/>
      <c r="R191" s="241"/>
      <c r="T191" s="245"/>
      <c r="U191" s="244"/>
      <c r="V191" s="253"/>
      <c r="W191" s="245"/>
      <c r="X191" s="243"/>
      <c r="Y191" s="244"/>
      <c r="AA191" s="241">
        <f t="shared" si="95"/>
        <v>6</v>
      </c>
      <c r="AB191" s="246">
        <f t="shared" si="95"/>
        <v>3</v>
      </c>
      <c r="AC191" s="245">
        <f t="shared" si="96"/>
        <v>9</v>
      </c>
    </row>
    <row r="192" spans="1:29" x14ac:dyDescent="0.2">
      <c r="A192" s="246" t="s">
        <v>136</v>
      </c>
      <c r="B192" s="252">
        <v>1040</v>
      </c>
      <c r="C192" s="243">
        <v>6</v>
      </c>
      <c r="D192" s="244">
        <v>14</v>
      </c>
      <c r="E192" s="245">
        <v>20</v>
      </c>
      <c r="F192" s="253"/>
      <c r="G192" s="253">
        <v>1</v>
      </c>
      <c r="H192" s="245">
        <v>1</v>
      </c>
      <c r="I192" s="243"/>
      <c r="J192" s="244"/>
      <c r="L192" s="241">
        <v>2</v>
      </c>
      <c r="N192" s="245">
        <v>2</v>
      </c>
      <c r="O192" s="243"/>
      <c r="P192" s="244">
        <v>1</v>
      </c>
      <c r="Q192" s="245">
        <v>1</v>
      </c>
      <c r="R192" s="241"/>
      <c r="T192" s="245"/>
      <c r="U192" s="253">
        <v>1</v>
      </c>
      <c r="V192" s="253"/>
      <c r="W192" s="245">
        <v>1</v>
      </c>
      <c r="X192" s="243"/>
      <c r="Y192" s="244"/>
      <c r="AA192" s="241">
        <f t="shared" si="95"/>
        <v>9</v>
      </c>
      <c r="AB192" s="246">
        <f t="shared" si="95"/>
        <v>16</v>
      </c>
      <c r="AC192" s="245">
        <f t="shared" si="96"/>
        <v>25</v>
      </c>
    </row>
    <row r="193" spans="1:29" ht="13.5" thickBot="1" x14ac:dyDescent="0.25">
      <c r="A193" s="246" t="s">
        <v>137</v>
      </c>
      <c r="B193" s="252">
        <v>1045</v>
      </c>
      <c r="C193" s="243"/>
      <c r="D193" s="244"/>
      <c r="F193" s="253"/>
      <c r="G193" s="253"/>
      <c r="H193" s="245"/>
      <c r="I193" s="243"/>
      <c r="J193" s="244"/>
      <c r="N193" s="245"/>
      <c r="O193" s="243"/>
      <c r="P193" s="244"/>
      <c r="R193" s="263"/>
      <c r="S193" s="256"/>
      <c r="T193" s="245"/>
      <c r="U193" s="253"/>
      <c r="V193" s="253"/>
      <c r="W193" s="245"/>
      <c r="X193" s="243"/>
      <c r="Y193" s="244"/>
      <c r="AA193" s="241">
        <f t="shared" si="95"/>
        <v>0</v>
      </c>
      <c r="AB193" s="246">
        <f t="shared" si="95"/>
        <v>0</v>
      </c>
      <c r="AC193" s="245">
        <f t="shared" si="96"/>
        <v>0</v>
      </c>
    </row>
    <row r="194" spans="1:29" ht="13.5" thickBot="1" x14ac:dyDescent="0.25">
      <c r="A194" s="249" t="s">
        <v>138</v>
      </c>
      <c r="B194" s="258"/>
      <c r="C194" s="249">
        <f>SUM(C186:C193)</f>
        <v>70</v>
      </c>
      <c r="D194" s="233">
        <f t="shared" ref="D194:Z194" si="97">SUM(D186:D193)</f>
        <v>51</v>
      </c>
      <c r="E194" s="237">
        <f t="shared" si="67"/>
        <v>121</v>
      </c>
      <c r="F194" s="249">
        <f t="shared" si="97"/>
        <v>16</v>
      </c>
      <c r="G194" s="233">
        <f>SUM(G186:G193)</f>
        <v>10</v>
      </c>
      <c r="H194" s="237">
        <f t="shared" si="97"/>
        <v>26</v>
      </c>
      <c r="I194" s="249">
        <f t="shared" si="97"/>
        <v>1</v>
      </c>
      <c r="J194" s="233">
        <f t="shared" si="97"/>
        <v>0</v>
      </c>
      <c r="K194" s="237">
        <f t="shared" si="97"/>
        <v>1</v>
      </c>
      <c r="L194" s="249">
        <f t="shared" si="97"/>
        <v>7</v>
      </c>
      <c r="M194" s="233">
        <f t="shared" si="97"/>
        <v>7</v>
      </c>
      <c r="N194" s="237">
        <f>SUM(N186:N193)</f>
        <v>14</v>
      </c>
      <c r="O194" s="249">
        <f t="shared" si="97"/>
        <v>1</v>
      </c>
      <c r="P194" s="233">
        <f t="shared" si="97"/>
        <v>7</v>
      </c>
      <c r="Q194" s="233">
        <f t="shared" si="97"/>
        <v>8</v>
      </c>
      <c r="R194" s="249">
        <f t="shared" si="97"/>
        <v>1</v>
      </c>
      <c r="S194" s="233">
        <f t="shared" si="97"/>
        <v>0</v>
      </c>
      <c r="T194" s="237">
        <f t="shared" si="97"/>
        <v>1</v>
      </c>
      <c r="U194" s="233">
        <f t="shared" si="97"/>
        <v>2</v>
      </c>
      <c r="V194" s="233">
        <f t="shared" si="97"/>
        <v>0</v>
      </c>
      <c r="W194" s="237">
        <f t="shared" si="97"/>
        <v>2</v>
      </c>
      <c r="X194" s="249">
        <f t="shared" si="97"/>
        <v>3</v>
      </c>
      <c r="Y194" s="233">
        <f t="shared" si="97"/>
        <v>4</v>
      </c>
      <c r="Z194" s="237">
        <f t="shared" si="97"/>
        <v>7</v>
      </c>
      <c r="AA194" s="249">
        <f>SUM(AA186:AA193)</f>
        <v>101</v>
      </c>
      <c r="AB194" s="250">
        <f>SUM(AB186:AB193)</f>
        <v>79</v>
      </c>
      <c r="AC194" s="257">
        <f>SUM(AC186:AC193)</f>
        <v>180</v>
      </c>
    </row>
    <row r="195" spans="1:29" ht="13.5" thickBot="1" x14ac:dyDescent="0.25">
      <c r="A195" s="256"/>
      <c r="B195" s="242"/>
      <c r="C195" s="263"/>
      <c r="D195" s="256"/>
      <c r="F195" s="256"/>
      <c r="G195" s="256"/>
      <c r="H195" s="256"/>
      <c r="I195" s="263"/>
      <c r="J195" s="256"/>
      <c r="L195" s="263"/>
      <c r="M195" s="256"/>
      <c r="N195" s="256"/>
      <c r="O195" s="263"/>
      <c r="P195" s="256"/>
      <c r="Q195" s="256"/>
      <c r="R195" s="263"/>
      <c r="S195" s="256"/>
      <c r="T195" s="245"/>
      <c r="U195" s="256"/>
      <c r="V195" s="256"/>
      <c r="W195" s="256"/>
      <c r="X195" s="263"/>
      <c r="Y195" s="256"/>
      <c r="AA195" s="263"/>
      <c r="AB195" s="276"/>
      <c r="AC195" s="277"/>
    </row>
    <row r="196" spans="1:29" ht="13.5" thickBot="1" x14ac:dyDescent="0.25">
      <c r="A196" s="233" t="s">
        <v>236</v>
      </c>
      <c r="B196" s="278" t="s">
        <v>237</v>
      </c>
      <c r="C196" s="249"/>
      <c r="D196" s="233">
        <v>0</v>
      </c>
      <c r="E196" s="237">
        <v>0</v>
      </c>
      <c r="F196" s="233"/>
      <c r="G196" s="233"/>
      <c r="H196" s="233"/>
      <c r="I196" s="249"/>
      <c r="J196" s="233"/>
      <c r="K196" s="233"/>
      <c r="L196" s="249"/>
      <c r="M196" s="233"/>
      <c r="N196" s="233"/>
      <c r="O196" s="249"/>
      <c r="P196" s="233"/>
      <c r="Q196" s="233"/>
      <c r="R196" s="249"/>
      <c r="S196" s="233"/>
      <c r="T196" s="237"/>
      <c r="U196" s="233"/>
      <c r="V196" s="233"/>
      <c r="W196" s="233"/>
      <c r="X196" s="249"/>
      <c r="Y196" s="233"/>
      <c r="Z196" s="233"/>
      <c r="AA196" s="249">
        <f>C196+F196+I196+L196+O196+R196+U196+X196</f>
        <v>0</v>
      </c>
      <c r="AB196" s="250">
        <f>D196+G196+J196+M196+P196+S196+V196+Y196</f>
        <v>0</v>
      </c>
      <c r="AC196" s="237">
        <f t="shared" ref="AC196" si="98">SUM(AA196:AB196)</f>
        <v>0</v>
      </c>
    </row>
    <row r="197" spans="1:29" ht="13.5" thickBot="1" x14ac:dyDescent="0.25">
      <c r="K197" s="245" t="str">
        <f>IF(I197+J197=0," ",I197+J197)</f>
        <v xml:space="preserve"> </v>
      </c>
      <c r="N197" s="274" t="str">
        <f>IF(L197+M197=0," ",L197+M197)</f>
        <v xml:space="preserve"> </v>
      </c>
      <c r="Q197" s="256" t="str">
        <f>IF(O197+P197=0," ",O197+P197)</f>
        <v xml:space="preserve"> </v>
      </c>
      <c r="R197" s="241"/>
      <c r="T197" s="275"/>
      <c r="W197" s="274" t="str">
        <f>IF(U197+V197=0," ",U197+V197)</f>
        <v xml:space="preserve"> </v>
      </c>
      <c r="Z197" s="245" t="str">
        <f>IF(X197+Y197=0," ",X197+Y197)</f>
        <v xml:space="preserve"> </v>
      </c>
      <c r="AA197" s="241"/>
      <c r="AB197" s="267"/>
    </row>
    <row r="198" spans="1:29" ht="13.5" thickBot="1" x14ac:dyDescent="0.25">
      <c r="A198" s="279" t="s">
        <v>139</v>
      </c>
      <c r="B198" s="280"/>
      <c r="C198" s="281">
        <f t="shared" ref="C198:AC198" si="99">C24+C34+C36+C45+C51+C59+C64+C70+C74+C76+C83+C104+C144+C149+C154+C159+C163+C178+C180+C182+C184+C194+C196</f>
        <v>2857</v>
      </c>
      <c r="D198" s="282">
        <f>D24+D34+D36+D45+D51+D59+D64+D70+D74+D76+D83+D104+D144+D149+D154+D159+D163+D178+D180+D182+D184+D194+D196</f>
        <v>1750</v>
      </c>
      <c r="E198" s="283">
        <f t="shared" si="67"/>
        <v>4607</v>
      </c>
      <c r="F198" s="281">
        <f t="shared" si="99"/>
        <v>451</v>
      </c>
      <c r="G198" s="282">
        <f>G24+G34+G36+G45+G51+G59+G64+G70+G74+G76+G83+G104+G144+G149+G154+G159+G163+G178+G180+G182+G184+G194+G196</f>
        <v>214</v>
      </c>
      <c r="H198" s="283">
        <f t="shared" si="99"/>
        <v>665</v>
      </c>
      <c r="I198" s="282">
        <f t="shared" si="99"/>
        <v>51</v>
      </c>
      <c r="J198" s="282">
        <f t="shared" si="99"/>
        <v>27</v>
      </c>
      <c r="K198" s="282">
        <f t="shared" si="99"/>
        <v>78</v>
      </c>
      <c r="L198" s="281">
        <f t="shared" si="99"/>
        <v>160</v>
      </c>
      <c r="M198" s="282">
        <f t="shared" si="99"/>
        <v>108</v>
      </c>
      <c r="N198" s="283">
        <f t="shared" si="99"/>
        <v>268</v>
      </c>
      <c r="O198" s="282">
        <f t="shared" si="99"/>
        <v>140</v>
      </c>
      <c r="P198" s="282">
        <f t="shared" si="99"/>
        <v>89</v>
      </c>
      <c r="Q198" s="282">
        <f t="shared" si="99"/>
        <v>229</v>
      </c>
      <c r="R198" s="281">
        <f t="shared" si="99"/>
        <v>10</v>
      </c>
      <c r="S198" s="282">
        <f t="shared" si="99"/>
        <v>4</v>
      </c>
      <c r="T198" s="282">
        <f t="shared" si="99"/>
        <v>14</v>
      </c>
      <c r="U198" s="281">
        <f t="shared" si="99"/>
        <v>29</v>
      </c>
      <c r="V198" s="282">
        <f t="shared" si="99"/>
        <v>19</v>
      </c>
      <c r="W198" s="283">
        <f t="shared" si="99"/>
        <v>48</v>
      </c>
      <c r="X198" s="281">
        <f t="shared" si="99"/>
        <v>163</v>
      </c>
      <c r="Y198" s="282">
        <f t="shared" si="99"/>
        <v>108</v>
      </c>
      <c r="Z198" s="283">
        <f t="shared" si="99"/>
        <v>271</v>
      </c>
      <c r="AA198" s="281">
        <f t="shared" si="99"/>
        <v>3861</v>
      </c>
      <c r="AB198" s="282">
        <f t="shared" si="99"/>
        <v>2319</v>
      </c>
      <c r="AC198" s="283">
        <f t="shared" si="99"/>
        <v>6180</v>
      </c>
    </row>
    <row r="199" spans="1:29" ht="13.5" thickBot="1" x14ac:dyDescent="0.25">
      <c r="A199" s="227"/>
      <c r="B199" s="227"/>
      <c r="C199" s="227"/>
      <c r="D199" s="227"/>
      <c r="E199" s="272"/>
      <c r="F199" s="227"/>
      <c r="G199" s="227"/>
      <c r="H199" s="272"/>
      <c r="I199" s="227"/>
      <c r="J199" s="227"/>
      <c r="K199" s="272"/>
      <c r="L199" s="227"/>
      <c r="M199" s="227"/>
      <c r="N199" s="272"/>
      <c r="O199" s="227"/>
      <c r="P199" s="227"/>
      <c r="Q199" s="272"/>
      <c r="R199" s="227"/>
      <c r="S199" s="227"/>
      <c r="T199" s="227"/>
      <c r="U199" s="227"/>
      <c r="V199" s="227"/>
      <c r="W199" s="272"/>
      <c r="X199" s="227"/>
      <c r="Y199" s="227"/>
      <c r="Z199" s="272"/>
      <c r="AA199" s="227"/>
      <c r="AB199" s="227"/>
      <c r="AC199" s="227"/>
    </row>
    <row r="200" spans="1:29" ht="13.5" thickBot="1" x14ac:dyDescent="0.25">
      <c r="A200" s="284" t="s">
        <v>140</v>
      </c>
      <c r="B200" s="285"/>
      <c r="C200" s="292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4"/>
      <c r="AC200" s="368"/>
    </row>
    <row r="201" spans="1:29" x14ac:dyDescent="0.2">
      <c r="K201" s="245" t="str">
        <f>IF(I201+J201=0," ",I201+J201)</f>
        <v xml:space="preserve"> </v>
      </c>
      <c r="N201" s="274" t="str">
        <f>IF(L201+M201=0," ",L201+M201)</f>
        <v xml:space="preserve"> </v>
      </c>
      <c r="Q201" s="256"/>
      <c r="R201" s="241"/>
      <c r="T201" s="275"/>
      <c r="W201" s="274" t="str">
        <f>IF(U201+V201=0," ",U201+V201)</f>
        <v xml:space="preserve"> </v>
      </c>
      <c r="Z201" s="256" t="str">
        <f>IF(X201+Y201=0," ",X201+Y201)</f>
        <v xml:space="preserve"> </v>
      </c>
      <c r="AA201" s="364"/>
      <c r="AB201" s="366"/>
      <c r="AC201" s="367"/>
    </row>
    <row r="202" spans="1:29" ht="13.5" thickBot="1" x14ac:dyDescent="0.25">
      <c r="A202" s="241" t="s">
        <v>141</v>
      </c>
      <c r="B202" s="255">
        <v>3100</v>
      </c>
      <c r="C202" s="243">
        <v>50</v>
      </c>
      <c r="D202" s="244">
        <v>81</v>
      </c>
      <c r="E202" s="245">
        <v>131</v>
      </c>
      <c r="F202" s="243">
        <v>2</v>
      </c>
      <c r="G202" s="244">
        <v>2</v>
      </c>
      <c r="H202" s="245">
        <v>4</v>
      </c>
      <c r="I202" s="243">
        <v>1</v>
      </c>
      <c r="J202" s="244"/>
      <c r="K202" s="245">
        <v>1</v>
      </c>
      <c r="L202" s="241">
        <v>8</v>
      </c>
      <c r="M202" s="246">
        <v>6</v>
      </c>
      <c r="N202" s="245">
        <v>14</v>
      </c>
      <c r="O202" s="243">
        <v>2</v>
      </c>
      <c r="P202" s="244">
        <v>3</v>
      </c>
      <c r="Q202" s="245">
        <v>5</v>
      </c>
      <c r="R202" s="241"/>
      <c r="S202" s="246">
        <v>1</v>
      </c>
      <c r="T202" s="245">
        <v>1</v>
      </c>
      <c r="U202" s="244"/>
      <c r="V202" s="244">
        <v>1</v>
      </c>
      <c r="W202" s="245">
        <v>1</v>
      </c>
      <c r="X202" s="243">
        <v>2</v>
      </c>
      <c r="Y202" s="244">
        <v>3</v>
      </c>
      <c r="Z202" s="245">
        <v>5</v>
      </c>
      <c r="AA202" s="241">
        <f>C202+F202+I202+L202+O202+R202+U202+X202</f>
        <v>65</v>
      </c>
      <c r="AB202" s="246">
        <f>D202+G202+J202+M202+P202+S202+V202+Y202</f>
        <v>97</v>
      </c>
      <c r="AC202" s="245">
        <f>SUM(AA202:AB202)</f>
        <v>162</v>
      </c>
    </row>
    <row r="203" spans="1:29" s="272" customFormat="1" ht="13.5" thickBot="1" x14ac:dyDescent="0.25">
      <c r="A203" s="249" t="s">
        <v>142</v>
      </c>
      <c r="B203" s="234"/>
      <c r="C203" s="249">
        <f>SUBTOTAL(9,C202:C202)</f>
        <v>50</v>
      </c>
      <c r="D203" s="233">
        <f>SUBTOTAL(9,D202:D202)</f>
        <v>81</v>
      </c>
      <c r="E203" s="233">
        <f t="shared" ref="E203:Q203" si="100">SUBTOTAL(9,E202:E202)</f>
        <v>131</v>
      </c>
      <c r="F203" s="249">
        <f t="shared" si="100"/>
        <v>2</v>
      </c>
      <c r="G203" s="233">
        <f t="shared" si="100"/>
        <v>2</v>
      </c>
      <c r="H203" s="237">
        <f t="shared" si="100"/>
        <v>4</v>
      </c>
      <c r="I203" s="233">
        <f t="shared" si="100"/>
        <v>1</v>
      </c>
      <c r="J203" s="233">
        <f t="shared" si="100"/>
        <v>0</v>
      </c>
      <c r="K203" s="233">
        <f t="shared" si="100"/>
        <v>1</v>
      </c>
      <c r="L203" s="249">
        <f t="shared" si="100"/>
        <v>8</v>
      </c>
      <c r="M203" s="233">
        <f t="shared" si="100"/>
        <v>6</v>
      </c>
      <c r="N203" s="237">
        <f t="shared" si="100"/>
        <v>14</v>
      </c>
      <c r="O203" s="233">
        <f t="shared" si="100"/>
        <v>2</v>
      </c>
      <c r="P203" s="233">
        <f t="shared" si="100"/>
        <v>3</v>
      </c>
      <c r="Q203" s="233">
        <f t="shared" si="100"/>
        <v>5</v>
      </c>
      <c r="R203" s="249">
        <f>SUM(R202)</f>
        <v>0</v>
      </c>
      <c r="S203" s="233">
        <v>1</v>
      </c>
      <c r="T203" s="237">
        <f>R203+S203</f>
        <v>1</v>
      </c>
      <c r="U203" s="233">
        <f t="shared" ref="U203:Z203" si="101">SUBTOTAL(9,U202:U202)</f>
        <v>0</v>
      </c>
      <c r="V203" s="233">
        <f t="shared" si="101"/>
        <v>1</v>
      </c>
      <c r="W203" s="237">
        <f t="shared" si="101"/>
        <v>1</v>
      </c>
      <c r="X203" s="233">
        <f t="shared" si="101"/>
        <v>2</v>
      </c>
      <c r="Y203" s="233">
        <f t="shared" si="101"/>
        <v>3</v>
      </c>
      <c r="Z203" s="233">
        <f t="shared" si="101"/>
        <v>5</v>
      </c>
      <c r="AA203" s="249">
        <f>C203+F203+I203+L203+O203+R203+U203+X203</f>
        <v>65</v>
      </c>
      <c r="AB203" s="233">
        <f>D203+G203+J203+M203+P203+S203+V203+Y203</f>
        <v>97</v>
      </c>
      <c r="AC203" s="237">
        <f>E203+H203+K203+N203+Q203+T203+W203+Z203</f>
        <v>162</v>
      </c>
    </row>
    <row r="204" spans="1:29" x14ac:dyDescent="0.2">
      <c r="A204" s="246"/>
      <c r="B204" s="286"/>
      <c r="E204" s="245" t="str">
        <f>IF(C204+D204=0," ",C204+D204)</f>
        <v xml:space="preserve"> </v>
      </c>
      <c r="F204" s="246"/>
      <c r="G204" s="246"/>
      <c r="H204" s="256" t="str">
        <f>IF(F204+G204=0," ",F204+G204)</f>
        <v xml:space="preserve"> </v>
      </c>
      <c r="K204" s="245" t="str">
        <f>IF(I204+J204=0," ",I204+J204)</f>
        <v xml:space="preserve"> </v>
      </c>
      <c r="M204" s="246"/>
      <c r="N204" s="256" t="str">
        <f>IF(L204+M204=0," ",L204+M204)</f>
        <v xml:space="preserve"> </v>
      </c>
      <c r="Q204" s="256" t="str">
        <f>IF(O204+P204=0," ",O204+P204)</f>
        <v xml:space="preserve"> </v>
      </c>
      <c r="R204" s="241"/>
      <c r="T204" s="275"/>
      <c r="U204" s="246"/>
      <c r="V204" s="246"/>
      <c r="W204" s="256" t="str">
        <f>IF(U204+V204=0," ",U204+V204)</f>
        <v xml:space="preserve"> </v>
      </c>
      <c r="Z204" s="256" t="str">
        <f>IF(X204+Y204=0," ",X204+Y204)</f>
        <v xml:space="preserve"> </v>
      </c>
      <c r="AA204" s="241"/>
      <c r="AB204" s="267"/>
    </row>
    <row r="205" spans="1:29" s="287" customFormat="1" x14ac:dyDescent="0.2">
      <c r="A205" s="263" t="s">
        <v>129</v>
      </c>
      <c r="B205" s="242">
        <v>3700</v>
      </c>
      <c r="C205" s="243"/>
      <c r="D205" s="244">
        <v>10</v>
      </c>
      <c r="E205" s="245">
        <v>10</v>
      </c>
      <c r="F205" s="244"/>
      <c r="G205" s="244">
        <v>1</v>
      </c>
      <c r="H205" s="245">
        <v>1</v>
      </c>
      <c r="I205" s="243"/>
      <c r="J205" s="244"/>
      <c r="K205" s="245"/>
      <c r="L205" s="241"/>
      <c r="M205" s="246"/>
      <c r="N205" s="245"/>
      <c r="O205" s="243"/>
      <c r="P205" s="244"/>
      <c r="Q205" s="245"/>
      <c r="R205" s="241"/>
      <c r="S205" s="246"/>
      <c r="T205" s="245"/>
      <c r="U205" s="244"/>
      <c r="V205" s="244"/>
      <c r="W205" s="245"/>
      <c r="X205" s="243"/>
      <c r="Y205" s="244">
        <v>1</v>
      </c>
      <c r="Z205" s="245">
        <v>1</v>
      </c>
      <c r="AA205" s="241">
        <f t="shared" ref="AA205:AB206" si="102">C205+F205+I205+L205+O205+R205+U205+X205</f>
        <v>0</v>
      </c>
      <c r="AB205" s="246">
        <f t="shared" si="102"/>
        <v>12</v>
      </c>
      <c r="AC205" s="245">
        <f t="shared" ref="AC205:AC206" si="103">SUM(AA205:AB205)</f>
        <v>12</v>
      </c>
    </row>
    <row r="206" spans="1:29" s="287" customFormat="1" ht="13.5" thickBot="1" x14ac:dyDescent="0.25">
      <c r="A206" s="288" t="s">
        <v>143</v>
      </c>
      <c r="B206" s="289">
        <v>3705</v>
      </c>
      <c r="C206" s="261">
        <v>1</v>
      </c>
      <c r="D206" s="262">
        <v>6</v>
      </c>
      <c r="E206" s="245">
        <v>7</v>
      </c>
      <c r="F206" s="262"/>
      <c r="G206" s="262">
        <v>1</v>
      </c>
      <c r="H206" s="245">
        <v>1</v>
      </c>
      <c r="I206" s="261"/>
      <c r="J206" s="262"/>
      <c r="K206" s="245"/>
      <c r="L206" s="261"/>
      <c r="M206" s="262"/>
      <c r="N206" s="245"/>
      <c r="O206" s="261"/>
      <c r="P206" s="262"/>
      <c r="Q206" s="245"/>
      <c r="R206" s="261"/>
      <c r="S206" s="262"/>
      <c r="T206" s="245"/>
      <c r="U206" s="262"/>
      <c r="V206" s="262"/>
      <c r="W206" s="245"/>
      <c r="X206" s="261"/>
      <c r="Y206" s="262">
        <v>1</v>
      </c>
      <c r="Z206" s="245">
        <v>1</v>
      </c>
      <c r="AA206" s="241">
        <f t="shared" si="102"/>
        <v>1</v>
      </c>
      <c r="AB206" s="246">
        <f t="shared" si="102"/>
        <v>8</v>
      </c>
      <c r="AC206" s="245">
        <f t="shared" si="103"/>
        <v>9</v>
      </c>
    </row>
    <row r="207" spans="1:29" ht="13.5" thickBot="1" x14ac:dyDescent="0.25">
      <c r="A207" s="233" t="s">
        <v>144</v>
      </c>
      <c r="B207" s="234"/>
      <c r="C207" s="249">
        <f t="shared" ref="C207:Z207" si="104">SUBTOTAL(9,C205:C206)</f>
        <v>1</v>
      </c>
      <c r="D207" s="233">
        <f t="shared" si="104"/>
        <v>16</v>
      </c>
      <c r="E207" s="237">
        <f t="shared" si="104"/>
        <v>17</v>
      </c>
      <c r="F207" s="233">
        <f t="shared" si="104"/>
        <v>0</v>
      </c>
      <c r="G207" s="233">
        <f t="shared" si="104"/>
        <v>2</v>
      </c>
      <c r="H207" s="233">
        <f t="shared" si="104"/>
        <v>2</v>
      </c>
      <c r="I207" s="249">
        <f t="shared" si="104"/>
        <v>0</v>
      </c>
      <c r="J207" s="233">
        <f t="shared" si="104"/>
        <v>0</v>
      </c>
      <c r="K207" s="237">
        <f t="shared" si="104"/>
        <v>0</v>
      </c>
      <c r="L207" s="249">
        <f t="shared" si="104"/>
        <v>0</v>
      </c>
      <c r="M207" s="233">
        <f t="shared" si="104"/>
        <v>0</v>
      </c>
      <c r="N207" s="233">
        <f t="shared" si="104"/>
        <v>0</v>
      </c>
      <c r="O207" s="249">
        <f t="shared" si="104"/>
        <v>0</v>
      </c>
      <c r="P207" s="233">
        <f t="shared" si="104"/>
        <v>0</v>
      </c>
      <c r="Q207" s="233">
        <f t="shared" si="104"/>
        <v>0</v>
      </c>
      <c r="R207" s="249">
        <f>SUM(R205:R206)</f>
        <v>0</v>
      </c>
      <c r="S207" s="233">
        <f>SUM(S205:S206)</f>
        <v>0</v>
      </c>
      <c r="T207" s="237">
        <f>R207+S207</f>
        <v>0</v>
      </c>
      <c r="U207" s="233">
        <f t="shared" si="104"/>
        <v>0</v>
      </c>
      <c r="V207" s="233">
        <f t="shared" si="104"/>
        <v>0</v>
      </c>
      <c r="W207" s="233">
        <f t="shared" si="104"/>
        <v>0</v>
      </c>
      <c r="X207" s="249">
        <f t="shared" si="104"/>
        <v>0</v>
      </c>
      <c r="Y207" s="233">
        <f t="shared" si="104"/>
        <v>2</v>
      </c>
      <c r="Z207" s="233">
        <f t="shared" si="104"/>
        <v>2</v>
      </c>
      <c r="AA207" s="249">
        <f>C207+F207+I207+L207+O207+R207+U207+X207</f>
        <v>1</v>
      </c>
      <c r="AB207" s="233">
        <f>D207+G207+J207+M207+P207+S207+V207+Y207</f>
        <v>20</v>
      </c>
      <c r="AC207" s="237">
        <f>SUM(AA207:AB207)</f>
        <v>21</v>
      </c>
    </row>
    <row r="208" spans="1:29" ht="13.5" thickBot="1" x14ac:dyDescent="0.25">
      <c r="Q208" s="256"/>
      <c r="R208" s="241"/>
      <c r="T208" s="275"/>
      <c r="Z208" s="256"/>
      <c r="AA208" s="241"/>
      <c r="AB208" s="267"/>
    </row>
    <row r="209" spans="1:29" ht="13.5" thickBot="1" x14ac:dyDescent="0.25">
      <c r="A209" s="249" t="s">
        <v>145</v>
      </c>
      <c r="B209" s="234">
        <v>3200</v>
      </c>
      <c r="C209" s="273">
        <v>23</v>
      </c>
      <c r="D209" s="259">
        <v>75</v>
      </c>
      <c r="E209" s="237">
        <v>98</v>
      </c>
      <c r="F209" s="259">
        <v>2</v>
      </c>
      <c r="G209" s="259">
        <v>3</v>
      </c>
      <c r="H209" s="237">
        <v>5</v>
      </c>
      <c r="I209" s="273"/>
      <c r="J209" s="259">
        <v>1</v>
      </c>
      <c r="K209" s="237">
        <v>1</v>
      </c>
      <c r="L209" s="249">
        <v>3</v>
      </c>
      <c r="M209" s="233">
        <v>3</v>
      </c>
      <c r="N209" s="237">
        <v>6</v>
      </c>
      <c r="O209" s="273">
        <v>1</v>
      </c>
      <c r="P209" s="259"/>
      <c r="Q209" s="237">
        <v>1</v>
      </c>
      <c r="R209" s="249"/>
      <c r="S209" s="233"/>
      <c r="T209" s="237"/>
      <c r="U209" s="259"/>
      <c r="V209" s="259">
        <v>2</v>
      </c>
      <c r="W209" s="237">
        <v>2</v>
      </c>
      <c r="X209" s="273">
        <v>2</v>
      </c>
      <c r="Y209" s="259">
        <v>2</v>
      </c>
      <c r="Z209" s="237">
        <v>4</v>
      </c>
      <c r="AA209" s="249">
        <f>C209+F209+I209+L209+O209+R209+U209+X209</f>
        <v>31</v>
      </c>
      <c r="AB209" s="233">
        <f>D209+G209+J209+M209+P209+S209+V209+Y209</f>
        <v>86</v>
      </c>
      <c r="AC209" s="237">
        <f>SUM(AA209:AB209)</f>
        <v>117</v>
      </c>
    </row>
    <row r="210" spans="1:29" ht="13.5" thickBot="1" x14ac:dyDescent="0.25">
      <c r="Q210" s="256"/>
      <c r="R210" s="241"/>
      <c r="T210" s="275"/>
      <c r="Z210" s="256"/>
      <c r="AA210" s="241"/>
      <c r="AB210" s="267"/>
    </row>
    <row r="211" spans="1:29" s="272" customFormat="1" ht="13.5" thickBot="1" x14ac:dyDescent="0.25">
      <c r="A211" s="249" t="s">
        <v>146</v>
      </c>
      <c r="B211" s="234">
        <v>3300</v>
      </c>
      <c r="C211" s="273">
        <v>27</v>
      </c>
      <c r="D211" s="259">
        <v>29</v>
      </c>
      <c r="E211" s="237">
        <v>56</v>
      </c>
      <c r="F211" s="259">
        <v>5</v>
      </c>
      <c r="G211" s="259">
        <v>5</v>
      </c>
      <c r="H211" s="237">
        <v>10</v>
      </c>
      <c r="I211" s="273"/>
      <c r="J211" s="259"/>
      <c r="K211" s="237"/>
      <c r="L211" s="249"/>
      <c r="M211" s="233"/>
      <c r="N211" s="237"/>
      <c r="O211" s="273">
        <v>2</v>
      </c>
      <c r="P211" s="259">
        <v>1</v>
      </c>
      <c r="Q211" s="237">
        <v>3</v>
      </c>
      <c r="R211" s="249"/>
      <c r="S211" s="233"/>
      <c r="T211" s="237"/>
      <c r="U211" s="259">
        <v>1</v>
      </c>
      <c r="V211" s="259"/>
      <c r="W211" s="237">
        <v>1</v>
      </c>
      <c r="X211" s="273"/>
      <c r="Y211" s="259">
        <v>2</v>
      </c>
      <c r="Z211" s="237">
        <v>2</v>
      </c>
      <c r="AA211" s="249">
        <f>C211+F211+I211+L211+O211+R211+U211+X211</f>
        <v>35</v>
      </c>
      <c r="AB211" s="233">
        <f>D211+G211+J211+M211+P211+S211+V211+Y211</f>
        <v>37</v>
      </c>
      <c r="AC211" s="237">
        <f>SUM(AA211:AB211)</f>
        <v>72</v>
      </c>
    </row>
    <row r="212" spans="1:29" ht="13.5" thickBot="1" x14ac:dyDescent="0.25">
      <c r="Q212" s="256"/>
      <c r="R212" s="241"/>
      <c r="T212" s="275"/>
      <c r="Z212" s="256"/>
      <c r="AA212" s="241"/>
      <c r="AB212" s="267"/>
    </row>
    <row r="213" spans="1:29" ht="13.5" thickBot="1" x14ac:dyDescent="0.25">
      <c r="A213" s="249" t="s">
        <v>147</v>
      </c>
      <c r="B213" s="234">
        <v>3400</v>
      </c>
      <c r="C213" s="273">
        <v>29</v>
      </c>
      <c r="D213" s="259">
        <v>11</v>
      </c>
      <c r="E213" s="237">
        <v>40</v>
      </c>
      <c r="F213" s="259">
        <v>5</v>
      </c>
      <c r="G213" s="259">
        <v>1</v>
      </c>
      <c r="H213" s="237">
        <v>6</v>
      </c>
      <c r="I213" s="273"/>
      <c r="J213" s="259"/>
      <c r="K213" s="237"/>
      <c r="L213" s="249"/>
      <c r="M213" s="233"/>
      <c r="N213" s="237"/>
      <c r="O213" s="273">
        <v>2</v>
      </c>
      <c r="P213" s="259"/>
      <c r="Q213" s="237">
        <v>2</v>
      </c>
      <c r="R213" s="249"/>
      <c r="S213" s="233"/>
      <c r="T213" s="237"/>
      <c r="U213" s="259"/>
      <c r="V213" s="259"/>
      <c r="W213" s="237"/>
      <c r="X213" s="273">
        <v>1</v>
      </c>
      <c r="Y213" s="259">
        <v>2</v>
      </c>
      <c r="Z213" s="237">
        <v>3</v>
      </c>
      <c r="AA213" s="249">
        <f>C213+F213+I213+L213+O213+R213+U213+X213</f>
        <v>37</v>
      </c>
      <c r="AB213" s="233">
        <f>D213+G213+J213+M213+P213+S213+V213+Y213</f>
        <v>14</v>
      </c>
      <c r="AC213" s="237">
        <f>SUM(AA213:AB213)</f>
        <v>51</v>
      </c>
    </row>
    <row r="214" spans="1:29" ht="13.5" thickBot="1" x14ac:dyDescent="0.25">
      <c r="A214" s="256"/>
      <c r="B214" s="242"/>
      <c r="C214" s="263"/>
      <c r="D214" s="256"/>
      <c r="F214" s="256"/>
      <c r="G214" s="256"/>
      <c r="H214" s="256"/>
      <c r="I214" s="263"/>
      <c r="J214" s="256"/>
      <c r="L214" s="263"/>
      <c r="M214" s="256"/>
      <c r="N214" s="256"/>
      <c r="O214" s="263"/>
      <c r="P214" s="256"/>
      <c r="Q214" s="256"/>
      <c r="R214" s="263"/>
      <c r="S214" s="256"/>
      <c r="T214" s="245"/>
      <c r="U214" s="256"/>
      <c r="V214" s="256"/>
      <c r="W214" s="256"/>
      <c r="X214" s="263"/>
      <c r="Y214" s="256"/>
      <c r="Z214" s="256"/>
      <c r="AA214" s="263"/>
      <c r="AB214" s="276"/>
      <c r="AC214" s="277"/>
    </row>
    <row r="215" spans="1:29" ht="13.5" thickBot="1" x14ac:dyDescent="0.25">
      <c r="A215" s="249" t="s">
        <v>148</v>
      </c>
      <c r="B215" s="234">
        <v>3600</v>
      </c>
      <c r="C215" s="273">
        <v>52</v>
      </c>
      <c r="D215" s="259">
        <v>37</v>
      </c>
      <c r="E215" s="237">
        <v>89</v>
      </c>
      <c r="F215" s="259">
        <v>4</v>
      </c>
      <c r="G215" s="259">
        <v>1</v>
      </c>
      <c r="H215" s="237">
        <v>5</v>
      </c>
      <c r="I215" s="273">
        <v>2</v>
      </c>
      <c r="J215" s="259"/>
      <c r="K215" s="237">
        <v>2</v>
      </c>
      <c r="L215" s="249">
        <v>5</v>
      </c>
      <c r="M215" s="233">
        <v>5</v>
      </c>
      <c r="N215" s="237">
        <v>10</v>
      </c>
      <c r="O215" s="273">
        <v>2</v>
      </c>
      <c r="P215" s="259">
        <v>2</v>
      </c>
      <c r="Q215" s="237">
        <v>4</v>
      </c>
      <c r="R215" s="249"/>
      <c r="S215" s="233"/>
      <c r="T215" s="237"/>
      <c r="U215" s="259">
        <v>1</v>
      </c>
      <c r="V215" s="259"/>
      <c r="W215" s="237">
        <v>1</v>
      </c>
      <c r="X215" s="273"/>
      <c r="Y215" s="259">
        <v>2</v>
      </c>
      <c r="Z215" s="237">
        <v>2</v>
      </c>
      <c r="AA215" s="249">
        <f>C215+F215+I215+L215+O215+R215+U215+X215</f>
        <v>66</v>
      </c>
      <c r="AB215" s="233">
        <f>D215+G215+J215+M215+P215+S215+V215+Y215</f>
        <v>47</v>
      </c>
      <c r="AC215" s="237">
        <f>SUM(AA215:AB215)</f>
        <v>113</v>
      </c>
    </row>
    <row r="216" spans="1:29" ht="13.5" thickBot="1" x14ac:dyDescent="0.25">
      <c r="Q216" s="256"/>
      <c r="R216" s="241"/>
      <c r="T216" s="275"/>
      <c r="Z216" s="256"/>
      <c r="AA216" s="241"/>
      <c r="AB216" s="267"/>
    </row>
    <row r="217" spans="1:29" ht="12" customHeight="1" thickBot="1" x14ac:dyDescent="0.25">
      <c r="A217" s="249" t="s">
        <v>149</v>
      </c>
      <c r="B217" s="234">
        <v>3500</v>
      </c>
      <c r="C217" s="273">
        <v>15</v>
      </c>
      <c r="D217" s="259">
        <v>14</v>
      </c>
      <c r="E217" s="237">
        <v>29</v>
      </c>
      <c r="F217" s="259">
        <v>1</v>
      </c>
      <c r="G217" s="259">
        <v>2</v>
      </c>
      <c r="H217" s="237">
        <v>3</v>
      </c>
      <c r="I217" s="273"/>
      <c r="J217" s="259"/>
      <c r="K217" s="237"/>
      <c r="L217" s="249">
        <v>4</v>
      </c>
      <c r="M217" s="233">
        <v>3</v>
      </c>
      <c r="N217" s="237">
        <v>7</v>
      </c>
      <c r="O217" s="273"/>
      <c r="P217" s="259"/>
      <c r="Q217" s="237"/>
      <c r="R217" s="249"/>
      <c r="S217" s="233"/>
      <c r="T217" s="237"/>
      <c r="U217" s="259"/>
      <c r="V217" s="259"/>
      <c r="W217" s="237"/>
      <c r="X217" s="273"/>
      <c r="Y217" s="259">
        <v>1</v>
      </c>
      <c r="Z217" s="237">
        <v>1</v>
      </c>
      <c r="AA217" s="249">
        <f>C217+F217+I217+L217+O217+R217+U217+X217</f>
        <v>20</v>
      </c>
      <c r="AB217" s="233">
        <f>D217+G217+J217+M217+P217+S217+V217+Y217</f>
        <v>20</v>
      </c>
      <c r="AC217" s="237">
        <f>SUM(AA217:AB217)</f>
        <v>40</v>
      </c>
    </row>
    <row r="218" spans="1:29" ht="12" customHeight="1" thickBot="1" x14ac:dyDescent="0.25">
      <c r="Q218" s="256"/>
      <c r="R218" s="241"/>
      <c r="T218" s="275"/>
      <c r="Z218" s="256"/>
      <c r="AA218" s="241"/>
      <c r="AB218" s="267"/>
    </row>
    <row r="219" spans="1:29" ht="12" customHeight="1" thickBot="1" x14ac:dyDescent="0.25">
      <c r="A219" s="249" t="s">
        <v>150</v>
      </c>
      <c r="B219" s="234">
        <v>3806</v>
      </c>
      <c r="C219" s="249">
        <v>6</v>
      </c>
      <c r="D219" s="233">
        <v>20</v>
      </c>
      <c r="E219" s="237">
        <v>26</v>
      </c>
      <c r="F219" s="233"/>
      <c r="G219" s="233"/>
      <c r="H219" s="237"/>
      <c r="I219" s="249"/>
      <c r="J219" s="233"/>
      <c r="K219" s="237"/>
      <c r="L219" s="249"/>
      <c r="M219" s="233">
        <v>1</v>
      </c>
      <c r="N219" s="237">
        <v>1</v>
      </c>
      <c r="O219" s="249"/>
      <c r="P219" s="233"/>
      <c r="Q219" s="237"/>
      <c r="R219" s="249"/>
      <c r="S219" s="233"/>
      <c r="T219" s="237"/>
      <c r="U219" s="233"/>
      <c r="V219" s="233"/>
      <c r="W219" s="237"/>
      <c r="X219" s="249"/>
      <c r="Y219" s="233">
        <v>1</v>
      </c>
      <c r="Z219" s="237">
        <v>1</v>
      </c>
      <c r="AA219" s="249">
        <f>C219+F219+I219+L219+O219+R219+U219+X219</f>
        <v>6</v>
      </c>
      <c r="AB219" s="233">
        <f>D219+G219+J219+M219+P219+S219+V219+Y219</f>
        <v>22</v>
      </c>
      <c r="AC219" s="237">
        <f>SUM(AA219:AB219)</f>
        <v>28</v>
      </c>
    </row>
    <row r="220" spans="1:29" ht="12" customHeight="1" thickBot="1" x14ac:dyDescent="0.25">
      <c r="Q220" s="256"/>
      <c r="R220" s="241"/>
      <c r="T220" s="275"/>
      <c r="Z220" s="256"/>
      <c r="AA220" s="241"/>
      <c r="AB220" s="267"/>
    </row>
    <row r="221" spans="1:29" s="272" customFormat="1" ht="13.5" thickBot="1" x14ac:dyDescent="0.25">
      <c r="A221" s="249" t="s">
        <v>151</v>
      </c>
      <c r="B221" s="234">
        <v>3020</v>
      </c>
      <c r="C221" s="273">
        <v>472</v>
      </c>
      <c r="D221" s="259">
        <v>696</v>
      </c>
      <c r="E221" s="237">
        <v>1168</v>
      </c>
      <c r="F221" s="259">
        <v>62</v>
      </c>
      <c r="G221" s="259">
        <v>43</v>
      </c>
      <c r="H221" s="237">
        <v>105</v>
      </c>
      <c r="I221" s="273">
        <v>5</v>
      </c>
      <c r="J221" s="259">
        <v>8</v>
      </c>
      <c r="K221" s="237">
        <v>13</v>
      </c>
      <c r="L221" s="249">
        <v>37</v>
      </c>
      <c r="M221" s="233">
        <v>34</v>
      </c>
      <c r="N221" s="237">
        <v>71</v>
      </c>
      <c r="O221" s="273">
        <v>18</v>
      </c>
      <c r="P221" s="259">
        <v>29</v>
      </c>
      <c r="Q221" s="237">
        <v>47</v>
      </c>
      <c r="R221" s="249"/>
      <c r="S221" s="233">
        <v>3</v>
      </c>
      <c r="T221" s="237">
        <v>3</v>
      </c>
      <c r="U221" s="259">
        <v>13</v>
      </c>
      <c r="V221" s="259">
        <v>26</v>
      </c>
      <c r="W221" s="237">
        <v>39</v>
      </c>
      <c r="X221" s="273">
        <v>19</v>
      </c>
      <c r="Y221" s="259">
        <v>31</v>
      </c>
      <c r="Z221" s="237">
        <v>50</v>
      </c>
      <c r="AA221" s="249">
        <f>C221+F221+I221+L221+O221+R221+U221+X221</f>
        <v>626</v>
      </c>
      <c r="AB221" s="233">
        <f>D221+G221+J221+M221+P221+S221+V221+Y221</f>
        <v>870</v>
      </c>
      <c r="AC221" s="237">
        <f>SUM(AA221:AB221)</f>
        <v>1496</v>
      </c>
    </row>
    <row r="222" spans="1:29" ht="13.5" thickBot="1" x14ac:dyDescent="0.25">
      <c r="E222" s="245" t="str">
        <f>IF(C222+D222=0," ",C222+D222)</f>
        <v xml:space="preserve"> </v>
      </c>
      <c r="Q222" s="237"/>
      <c r="R222" s="241"/>
      <c r="T222" s="275"/>
      <c r="Z222" s="256"/>
      <c r="AA222" s="241"/>
      <c r="AB222" s="267"/>
    </row>
    <row r="223" spans="1:29" ht="13.5" thickBot="1" x14ac:dyDescent="0.25">
      <c r="A223" s="249" t="s">
        <v>152</v>
      </c>
      <c r="B223" s="234">
        <v>3010</v>
      </c>
      <c r="C223" s="273">
        <v>91</v>
      </c>
      <c r="D223" s="259">
        <v>203</v>
      </c>
      <c r="E223" s="237">
        <v>294</v>
      </c>
      <c r="F223" s="259">
        <v>21</v>
      </c>
      <c r="G223" s="259">
        <v>30</v>
      </c>
      <c r="H223" s="237">
        <v>51</v>
      </c>
      <c r="I223" s="273"/>
      <c r="J223" s="259"/>
      <c r="K223" s="237"/>
      <c r="L223" s="249">
        <v>9</v>
      </c>
      <c r="M223" s="233">
        <v>13</v>
      </c>
      <c r="N223" s="237">
        <v>22</v>
      </c>
      <c r="O223" s="273">
        <v>11</v>
      </c>
      <c r="P223" s="259">
        <v>5</v>
      </c>
      <c r="Q223" s="237">
        <v>16</v>
      </c>
      <c r="R223" s="249"/>
      <c r="S223" s="233"/>
      <c r="T223" s="237"/>
      <c r="U223" s="259">
        <v>3</v>
      </c>
      <c r="V223" s="259">
        <v>5</v>
      </c>
      <c r="W223" s="237">
        <v>8</v>
      </c>
      <c r="X223" s="273">
        <v>5</v>
      </c>
      <c r="Y223" s="259">
        <v>9</v>
      </c>
      <c r="Z223" s="237">
        <v>14</v>
      </c>
      <c r="AA223" s="249">
        <f>C223+F223+I223+L223+O223+R223+U223+X223</f>
        <v>140</v>
      </c>
      <c r="AB223" s="233">
        <f>D223+G223+J223+M223+P223+S223+V223+Y223</f>
        <v>265</v>
      </c>
      <c r="AC223" s="237">
        <f>SUM(AA223:AB223)</f>
        <v>405</v>
      </c>
    </row>
    <row r="224" spans="1:29" s="272" customFormat="1" ht="13.5" thickBot="1" x14ac:dyDescent="0.25">
      <c r="A224" s="256"/>
      <c r="B224" s="242"/>
      <c r="C224" s="290"/>
      <c r="D224" s="291"/>
      <c r="E224" s="245"/>
      <c r="F224" s="291"/>
      <c r="G224" s="291"/>
      <c r="H224" s="256"/>
      <c r="I224" s="290"/>
      <c r="J224" s="291"/>
      <c r="K224" s="245"/>
      <c r="L224" s="263"/>
      <c r="M224" s="256"/>
      <c r="N224" s="256"/>
      <c r="O224" s="290"/>
      <c r="P224" s="291"/>
      <c r="Q224" s="237"/>
      <c r="R224" s="263"/>
      <c r="S224" s="256"/>
      <c r="T224" s="245"/>
      <c r="U224" s="291"/>
      <c r="V224" s="291"/>
      <c r="W224" s="256"/>
      <c r="X224" s="290"/>
      <c r="Y224" s="291"/>
      <c r="Z224" s="256"/>
      <c r="AA224" s="263"/>
      <c r="AB224" s="256"/>
      <c r="AC224" s="245"/>
    </row>
    <row r="225" spans="1:29" s="272" customFormat="1" ht="13.5" thickBot="1" x14ac:dyDescent="0.25">
      <c r="A225" s="233" t="s">
        <v>236</v>
      </c>
      <c r="B225" s="278" t="s">
        <v>237</v>
      </c>
      <c r="C225" s="273"/>
      <c r="D225" s="259">
        <v>2</v>
      </c>
      <c r="E225" s="237">
        <v>2</v>
      </c>
      <c r="F225" s="259"/>
      <c r="G225" s="259"/>
      <c r="H225" s="237"/>
      <c r="I225" s="273"/>
      <c r="J225" s="259"/>
      <c r="K225" s="237"/>
      <c r="L225" s="249"/>
      <c r="M225" s="233"/>
      <c r="N225" s="237"/>
      <c r="O225" s="273"/>
      <c r="P225" s="259"/>
      <c r="Q225" s="237"/>
      <c r="R225" s="249"/>
      <c r="S225" s="233"/>
      <c r="T225" s="237"/>
      <c r="U225" s="259"/>
      <c r="V225" s="259"/>
      <c r="W225" s="237"/>
      <c r="X225" s="273"/>
      <c r="Y225" s="259"/>
      <c r="Z225" s="237"/>
      <c r="AA225" s="249">
        <f>C225+F225+I225+L225+O225+R225+U225+X225</f>
        <v>0</v>
      </c>
      <c r="AB225" s="233">
        <f>D225+G225+J225+M225+P225+S225+V225+Y225</f>
        <v>2</v>
      </c>
      <c r="AC225" s="237">
        <f>SUM(AA225:AB225)</f>
        <v>2</v>
      </c>
    </row>
    <row r="226" spans="1:29" ht="13.5" thickBot="1" x14ac:dyDescent="0.25">
      <c r="E226" s="245" t="str">
        <f>IF(C226+D226=0," ",C226+D226)</f>
        <v xml:space="preserve"> </v>
      </c>
      <c r="H226" s="274" t="str">
        <f>IF(F226+G226=0," ",F226+G226)</f>
        <v xml:space="preserve"> </v>
      </c>
      <c r="K226" s="245" t="str">
        <f>IF(I226+J226=0," ",I226+J226)</f>
        <v xml:space="preserve"> </v>
      </c>
      <c r="N226" s="274" t="str">
        <f>IF(L226+M226=0," ",L226+M226)</f>
        <v xml:space="preserve"> </v>
      </c>
      <c r="Q226" s="256" t="str">
        <f>IF(O226+P226=0," ",O226+P226)</f>
        <v xml:space="preserve"> </v>
      </c>
      <c r="R226" s="241"/>
      <c r="T226" s="275"/>
      <c r="W226" s="274" t="str">
        <f>IF(U226+V226=0," ",U226+V226)</f>
        <v xml:space="preserve"> </v>
      </c>
      <c r="Z226" s="256" t="str">
        <f>IF(X226+Y226=0," ",X226+Y226)</f>
        <v xml:space="preserve"> </v>
      </c>
      <c r="AA226" s="241"/>
      <c r="AB226" s="267"/>
    </row>
    <row r="227" spans="1:29" ht="13.5" thickBot="1" x14ac:dyDescent="0.25">
      <c r="A227" s="284" t="s">
        <v>153</v>
      </c>
      <c r="B227" s="285"/>
      <c r="C227" s="284">
        <f>SUBTOTAL(9,C201:C226)</f>
        <v>766</v>
      </c>
      <c r="D227" s="292">
        <f t="shared" ref="D227:Y227" si="105">SUBTOTAL(9,D201:D226)</f>
        <v>1184</v>
      </c>
      <c r="E227" s="292">
        <f>SUM(C227:D227)</f>
        <v>1950</v>
      </c>
      <c r="F227" s="284">
        <f t="shared" si="105"/>
        <v>102</v>
      </c>
      <c r="G227" s="292">
        <f t="shared" si="105"/>
        <v>89</v>
      </c>
      <c r="H227" s="292">
        <f>SUM(F227:G227)</f>
        <v>191</v>
      </c>
      <c r="I227" s="284">
        <f t="shared" si="105"/>
        <v>8</v>
      </c>
      <c r="J227" s="292">
        <f t="shared" si="105"/>
        <v>9</v>
      </c>
      <c r="K227" s="292">
        <f>SUM(I227:J227)</f>
        <v>17</v>
      </c>
      <c r="L227" s="284">
        <f t="shared" si="105"/>
        <v>66</v>
      </c>
      <c r="M227" s="292">
        <f t="shared" si="105"/>
        <v>65</v>
      </c>
      <c r="N227" s="292">
        <f>SUM(L227:M227)</f>
        <v>131</v>
      </c>
      <c r="O227" s="284">
        <f t="shared" si="105"/>
        <v>38</v>
      </c>
      <c r="P227" s="292">
        <f t="shared" si="105"/>
        <v>40</v>
      </c>
      <c r="Q227" s="292">
        <f>SUM(O227:P227)</f>
        <v>78</v>
      </c>
      <c r="R227" s="284">
        <f t="shared" si="105"/>
        <v>0</v>
      </c>
      <c r="S227" s="292">
        <f t="shared" si="105"/>
        <v>5</v>
      </c>
      <c r="T227" s="292">
        <f>SUM(R227:S227)</f>
        <v>5</v>
      </c>
      <c r="U227" s="284">
        <f t="shared" si="105"/>
        <v>18</v>
      </c>
      <c r="V227" s="292">
        <f t="shared" si="105"/>
        <v>34</v>
      </c>
      <c r="W227" s="293">
        <f>SUM(U227:V227)</f>
        <v>52</v>
      </c>
      <c r="X227" s="284">
        <f t="shared" si="105"/>
        <v>29</v>
      </c>
      <c r="Y227" s="292">
        <f t="shared" si="105"/>
        <v>55</v>
      </c>
      <c r="Z227" s="292">
        <f>SUM(X227:Y227)</f>
        <v>84</v>
      </c>
      <c r="AA227" s="284">
        <f>C227+F227+I227+L227+O227+U227+X227+R227</f>
        <v>1027</v>
      </c>
      <c r="AB227" s="294">
        <f>D227+G227+J227+M227+P227+S227+V227+Y227</f>
        <v>1481</v>
      </c>
      <c r="AC227" s="368">
        <f>AC203+AC207+AC209+AC211+AC213+AC215+AC217+AC219+AC221+AC223+AC225</f>
        <v>2507</v>
      </c>
    </row>
    <row r="228" spans="1:29" ht="13.5" thickBot="1" x14ac:dyDescent="0.25">
      <c r="A228" s="227"/>
      <c r="B228" s="227"/>
      <c r="C228" s="227"/>
      <c r="D228" s="227"/>
      <c r="E228" s="227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</row>
    <row r="229" spans="1:29" ht="13.5" thickBot="1" x14ac:dyDescent="0.25">
      <c r="A229" s="537" t="s">
        <v>154</v>
      </c>
      <c r="B229" s="538"/>
      <c r="C229" s="538"/>
      <c r="D229" s="538"/>
      <c r="E229" s="538"/>
      <c r="F229" s="538"/>
      <c r="G229" s="538"/>
      <c r="H229" s="538"/>
      <c r="I229" s="538"/>
      <c r="J229" s="538"/>
      <c r="K229" s="538"/>
      <c r="L229" s="538"/>
      <c r="M229" s="538"/>
      <c r="N229" s="538"/>
      <c r="O229" s="538"/>
      <c r="P229" s="538"/>
      <c r="Q229" s="538"/>
      <c r="R229" s="538"/>
      <c r="S229" s="538"/>
      <c r="T229" s="538"/>
      <c r="U229" s="538"/>
      <c r="V229" s="538"/>
      <c r="W229" s="538"/>
      <c r="X229" s="538"/>
      <c r="Y229" s="538"/>
      <c r="Z229" s="538"/>
      <c r="AA229" s="538"/>
      <c r="AB229" s="538"/>
      <c r="AC229" s="539"/>
    </row>
    <row r="230" spans="1:29" x14ac:dyDescent="0.2">
      <c r="E230" s="245" t="str">
        <f>IF(C230+D230=0," ",C230+D230)</f>
        <v xml:space="preserve"> </v>
      </c>
      <c r="H230" s="274" t="str">
        <f>IF(F230+G230=0," ",F230+G230)</f>
        <v xml:space="preserve"> </v>
      </c>
      <c r="K230" s="245" t="str">
        <f>IF(I230+J230=0," ",I230+J230)</f>
        <v xml:space="preserve"> </v>
      </c>
      <c r="N230" s="274" t="str">
        <f>IF(L230+M230=0," ",L230+M230)</f>
        <v xml:space="preserve"> </v>
      </c>
      <c r="Q230" s="256" t="str">
        <f>IF(O230+P230=0," ",O230+P230)</f>
        <v xml:space="preserve"> </v>
      </c>
      <c r="R230" s="364"/>
      <c r="S230" s="265"/>
      <c r="T230" s="365"/>
      <c r="W230" s="274" t="str">
        <f>IF(U230+V230=0," ",U230+V230)</f>
        <v xml:space="preserve"> </v>
      </c>
      <c r="Z230" s="245" t="str">
        <f>IF(X230+Y230=0," ",X230+Y230)</f>
        <v xml:space="preserve"> </v>
      </c>
    </row>
    <row r="231" spans="1:29" x14ac:dyDescent="0.2">
      <c r="A231" s="251" t="s">
        <v>155</v>
      </c>
      <c r="B231" s="252">
        <v>4100</v>
      </c>
      <c r="C231" s="243"/>
      <c r="D231" s="244"/>
      <c r="E231" s="245">
        <f>SUM(C231:D231)</f>
        <v>0</v>
      </c>
      <c r="F231" s="253"/>
      <c r="G231" s="253"/>
      <c r="H231" s="245">
        <f>SUM(F231:G231)</f>
        <v>0</v>
      </c>
      <c r="I231" s="243"/>
      <c r="J231" s="244"/>
      <c r="K231" s="245">
        <f>SUM(I231:J231)</f>
        <v>0</v>
      </c>
      <c r="N231" s="245">
        <f>SUM(L231:M231)</f>
        <v>0</v>
      </c>
      <c r="O231" s="243"/>
      <c r="P231" s="244"/>
      <c r="Q231" s="245">
        <f>SUM(O231:P231)</f>
        <v>0</v>
      </c>
      <c r="R231" s="241"/>
      <c r="T231" s="245">
        <f>SUM(R231:S231)</f>
        <v>0</v>
      </c>
      <c r="U231" s="253"/>
      <c r="V231" s="253"/>
      <c r="W231" s="245">
        <f>SUM(U231:V231)</f>
        <v>0</v>
      </c>
      <c r="X231" s="243"/>
      <c r="Y231" s="244"/>
      <c r="Z231" s="245">
        <f>SUM(X231:Y231)</f>
        <v>0</v>
      </c>
      <c r="AA231" s="241">
        <f t="shared" ref="AA231:AB234" si="106">SUM(C231,F231,I231,L231,O231,R231,U231,X231)</f>
        <v>0</v>
      </c>
      <c r="AB231" s="246">
        <f t="shared" si="106"/>
        <v>0</v>
      </c>
      <c r="AC231" s="245">
        <f>SUM(AA231:AB231)</f>
        <v>0</v>
      </c>
    </row>
    <row r="232" spans="1:29" x14ac:dyDescent="0.2">
      <c r="A232" s="251" t="s">
        <v>156</v>
      </c>
      <c r="B232" s="252">
        <v>4110</v>
      </c>
      <c r="C232" s="243">
        <v>245</v>
      </c>
      <c r="D232" s="244">
        <v>31</v>
      </c>
      <c r="E232" s="245">
        <v>276</v>
      </c>
      <c r="F232" s="253">
        <v>22</v>
      </c>
      <c r="G232" s="253">
        <v>1</v>
      </c>
      <c r="H232" s="245">
        <v>23</v>
      </c>
      <c r="I232" s="243">
        <v>3</v>
      </c>
      <c r="J232" s="244"/>
      <c r="K232" s="245">
        <v>3</v>
      </c>
      <c r="L232" s="241">
        <v>14</v>
      </c>
      <c r="N232" s="245">
        <v>14</v>
      </c>
      <c r="O232" s="243">
        <v>8</v>
      </c>
      <c r="P232" s="244"/>
      <c r="Q232" s="245">
        <v>8</v>
      </c>
      <c r="R232" s="241">
        <v>1</v>
      </c>
      <c r="T232" s="245">
        <v>1</v>
      </c>
      <c r="U232" s="253">
        <v>1</v>
      </c>
      <c r="V232" s="253"/>
      <c r="W232" s="245">
        <v>1</v>
      </c>
      <c r="X232" s="243">
        <v>10</v>
      </c>
      <c r="Y232" s="244">
        <v>1</v>
      </c>
      <c r="Z232" s="245">
        <v>11</v>
      </c>
      <c r="AA232" s="241">
        <f t="shared" si="106"/>
        <v>304</v>
      </c>
      <c r="AB232" s="246">
        <f t="shared" si="106"/>
        <v>33</v>
      </c>
      <c r="AC232" s="245">
        <f t="shared" ref="AC232:AC234" si="107">SUM(AA232:AB232)</f>
        <v>337</v>
      </c>
    </row>
    <row r="233" spans="1:29" x14ac:dyDescent="0.2">
      <c r="A233" s="251" t="s">
        <v>157</v>
      </c>
      <c r="B233" s="252">
        <v>4120</v>
      </c>
      <c r="C233" s="243">
        <v>346</v>
      </c>
      <c r="D233" s="244">
        <v>31</v>
      </c>
      <c r="E233" s="245">
        <v>377</v>
      </c>
      <c r="F233" s="253">
        <v>15</v>
      </c>
      <c r="G233" s="253"/>
      <c r="H233" s="245">
        <v>15</v>
      </c>
      <c r="I233" s="243">
        <v>5</v>
      </c>
      <c r="J233" s="244"/>
      <c r="K233" s="245">
        <v>5</v>
      </c>
      <c r="L233" s="241">
        <v>4</v>
      </c>
      <c r="N233" s="245">
        <v>4</v>
      </c>
      <c r="O233" s="243">
        <v>4</v>
      </c>
      <c r="P233" s="244">
        <v>1</v>
      </c>
      <c r="Q233" s="245">
        <v>5</v>
      </c>
      <c r="R233" s="241">
        <v>1</v>
      </c>
      <c r="T233" s="245">
        <v>1</v>
      </c>
      <c r="U233" s="253">
        <v>2</v>
      </c>
      <c r="V233" s="253"/>
      <c r="W233" s="245">
        <v>2</v>
      </c>
      <c r="X233" s="243">
        <v>10</v>
      </c>
      <c r="Y233" s="244">
        <v>1</v>
      </c>
      <c r="Z233" s="245">
        <v>11</v>
      </c>
      <c r="AA233" s="241">
        <f t="shared" si="106"/>
        <v>387</v>
      </c>
      <c r="AB233" s="246">
        <f t="shared" si="106"/>
        <v>33</v>
      </c>
      <c r="AC233" s="245">
        <f t="shared" si="107"/>
        <v>420</v>
      </c>
    </row>
    <row r="234" spans="1:29" ht="13.5" thickBot="1" x14ac:dyDescent="0.25">
      <c r="A234" s="251" t="s">
        <v>262</v>
      </c>
      <c r="B234" s="252">
        <v>4220</v>
      </c>
      <c r="C234" s="248"/>
      <c r="D234" s="244"/>
      <c r="E234" s="245">
        <f t="shared" ref="E234" si="108">SUM(C234:D234)</f>
        <v>0</v>
      </c>
      <c r="F234" s="253"/>
      <c r="G234" s="253"/>
      <c r="H234" s="245">
        <f t="shared" ref="H234" si="109">SUM(F234:G234)</f>
        <v>0</v>
      </c>
      <c r="I234" s="244"/>
      <c r="J234" s="244"/>
      <c r="K234" s="245">
        <f t="shared" ref="K234" si="110">SUM(I234:J234)</f>
        <v>0</v>
      </c>
      <c r="L234" s="246"/>
      <c r="N234" s="245">
        <f t="shared" ref="N234" si="111">SUM(L234:M234)</f>
        <v>0</v>
      </c>
      <c r="O234" s="244"/>
      <c r="P234" s="244"/>
      <c r="Q234" s="245">
        <f t="shared" ref="Q234" si="112">SUM(O234:P234)</f>
        <v>0</v>
      </c>
      <c r="T234" s="245">
        <f t="shared" ref="T234" si="113">SUM(R234:S234)</f>
        <v>0</v>
      </c>
      <c r="U234" s="253"/>
      <c r="V234" s="253"/>
      <c r="W234" s="245">
        <f t="shared" ref="W234" si="114">SUM(U234:V234)</f>
        <v>0</v>
      </c>
      <c r="X234" s="244"/>
      <c r="Y234" s="244"/>
      <c r="Z234" s="245">
        <f t="shared" ref="Z234" si="115">SUM(X234:Y234)</f>
        <v>0</v>
      </c>
      <c r="AA234" s="241">
        <f t="shared" si="106"/>
        <v>0</v>
      </c>
      <c r="AB234" s="246">
        <f t="shared" si="106"/>
        <v>0</v>
      </c>
      <c r="AC234" s="245">
        <f t="shared" si="107"/>
        <v>0</v>
      </c>
    </row>
    <row r="235" spans="1:29" ht="13.5" thickBot="1" x14ac:dyDescent="0.25">
      <c r="A235" s="249" t="s">
        <v>158</v>
      </c>
      <c r="B235" s="258"/>
      <c r="C235" s="250">
        <f t="shared" ref="C235:P235" si="116">SUBTOTAL(9,C231:C234)</f>
        <v>591</v>
      </c>
      <c r="D235" s="250">
        <f t="shared" si="116"/>
        <v>62</v>
      </c>
      <c r="E235" s="257">
        <f t="shared" si="116"/>
        <v>653</v>
      </c>
      <c r="F235" s="250">
        <f t="shared" si="116"/>
        <v>37</v>
      </c>
      <c r="G235" s="250">
        <f t="shared" si="116"/>
        <v>1</v>
      </c>
      <c r="H235" s="257">
        <f t="shared" si="116"/>
        <v>38</v>
      </c>
      <c r="I235" s="250">
        <f t="shared" si="116"/>
        <v>8</v>
      </c>
      <c r="J235" s="250">
        <f t="shared" si="116"/>
        <v>0</v>
      </c>
      <c r="K235" s="257">
        <f t="shared" si="116"/>
        <v>8</v>
      </c>
      <c r="L235" s="250">
        <f t="shared" si="116"/>
        <v>18</v>
      </c>
      <c r="M235" s="250">
        <f t="shared" si="116"/>
        <v>0</v>
      </c>
      <c r="N235" s="257">
        <f t="shared" si="116"/>
        <v>18</v>
      </c>
      <c r="O235" s="250">
        <f t="shared" si="116"/>
        <v>12</v>
      </c>
      <c r="P235" s="250">
        <f t="shared" si="116"/>
        <v>1</v>
      </c>
      <c r="Q235" s="257">
        <f t="shared" ref="Q235" si="117">SUBTOTAL(9,Q231:Q233)</f>
        <v>13</v>
      </c>
      <c r="R235" s="250">
        <f t="shared" ref="R235:Z235" si="118">SUBTOTAL(9,R231:R234)</f>
        <v>2</v>
      </c>
      <c r="S235" s="250">
        <f t="shared" si="118"/>
        <v>0</v>
      </c>
      <c r="T235" s="257">
        <f t="shared" si="118"/>
        <v>2</v>
      </c>
      <c r="U235" s="250">
        <f t="shared" si="118"/>
        <v>3</v>
      </c>
      <c r="V235" s="250">
        <f t="shared" si="118"/>
        <v>0</v>
      </c>
      <c r="W235" s="257">
        <f t="shared" si="118"/>
        <v>3</v>
      </c>
      <c r="X235" s="250">
        <f t="shared" si="118"/>
        <v>20</v>
      </c>
      <c r="Y235" s="250">
        <f t="shared" si="118"/>
        <v>2</v>
      </c>
      <c r="Z235" s="257">
        <f t="shared" si="118"/>
        <v>22</v>
      </c>
      <c r="AA235" s="250">
        <f>C235+F235+I235+L235+O235+U235+X235+R235</f>
        <v>691</v>
      </c>
      <c r="AB235" s="250">
        <f>D235+G235+J235+M235+P235+V235+Y235+S235</f>
        <v>66</v>
      </c>
      <c r="AC235" s="257">
        <f>SUBTOTAL(9,AC231:AC234)</f>
        <v>757</v>
      </c>
    </row>
    <row r="236" spans="1:29" x14ac:dyDescent="0.2">
      <c r="E236" s="245" t="str">
        <f>IF(C236+D236=0," ",C236+D236)</f>
        <v xml:space="preserve"> </v>
      </c>
      <c r="H236" s="274" t="str">
        <f>IF(F236+G236=0," ",F236+G236)</f>
        <v xml:space="preserve"> </v>
      </c>
      <c r="K236" s="245" t="str">
        <f>IF(I236+J236=0," ",I236+J236)</f>
        <v xml:space="preserve"> </v>
      </c>
      <c r="N236" s="274" t="str">
        <f>IF(L236+M236=0," ",L236+M236)</f>
        <v xml:space="preserve"> </v>
      </c>
      <c r="Q236" s="256" t="str">
        <f>IF(O236+P236=0," ",O236+P236)</f>
        <v xml:space="preserve"> </v>
      </c>
      <c r="R236" s="241"/>
      <c r="T236" s="275"/>
      <c r="W236" s="274" t="str">
        <f>IF(U236+V236=0," ",U236+V236)</f>
        <v xml:space="preserve"> </v>
      </c>
      <c r="Z236" s="245" t="str">
        <f>IF(X236+Y236=0," ",X236+Y236)</f>
        <v xml:space="preserve"> </v>
      </c>
    </row>
    <row r="237" spans="1:29" x14ac:dyDescent="0.2">
      <c r="A237" s="251" t="s">
        <v>159</v>
      </c>
      <c r="B237" s="252">
        <v>4300</v>
      </c>
      <c r="C237" s="243">
        <v>4</v>
      </c>
      <c r="D237" s="244">
        <v>2</v>
      </c>
      <c r="E237" s="245">
        <v>6</v>
      </c>
      <c r="F237" s="253">
        <v>5</v>
      </c>
      <c r="G237" s="253">
        <v>2</v>
      </c>
      <c r="H237" s="245">
        <v>7</v>
      </c>
      <c r="I237" s="243"/>
      <c r="J237" s="244"/>
      <c r="M237" s="251">
        <v>1</v>
      </c>
      <c r="N237" s="245">
        <v>1</v>
      </c>
      <c r="O237" s="243">
        <v>2</v>
      </c>
      <c r="P237" s="244"/>
      <c r="Q237" s="245">
        <v>2</v>
      </c>
      <c r="R237" s="241"/>
      <c r="T237" s="245"/>
      <c r="U237" s="253"/>
      <c r="V237" s="253"/>
      <c r="W237" s="245"/>
      <c r="X237" s="243">
        <v>2</v>
      </c>
      <c r="Y237" s="244">
        <v>1</v>
      </c>
      <c r="Z237" s="245">
        <v>3</v>
      </c>
      <c r="AA237" s="241">
        <f t="shared" ref="AA237:AB239" si="119">SUM(C237,F237,I237,L237,O237,R237,U237,X237)</f>
        <v>13</v>
      </c>
      <c r="AB237" s="246">
        <f t="shared" si="119"/>
        <v>6</v>
      </c>
      <c r="AC237" s="245">
        <f>SUM(AA237:AB237)</f>
        <v>19</v>
      </c>
    </row>
    <row r="238" spans="1:29" x14ac:dyDescent="0.2">
      <c r="A238" s="251" t="s">
        <v>160</v>
      </c>
      <c r="B238" s="252">
        <v>4310</v>
      </c>
      <c r="C238" s="243">
        <v>152</v>
      </c>
      <c r="D238" s="244">
        <v>29</v>
      </c>
      <c r="E238" s="245">
        <v>181</v>
      </c>
      <c r="F238" s="253">
        <v>28</v>
      </c>
      <c r="G238" s="253">
        <v>12</v>
      </c>
      <c r="H238" s="245">
        <v>40</v>
      </c>
      <c r="I238" s="243"/>
      <c r="J238" s="244"/>
      <c r="L238" s="241">
        <v>4</v>
      </c>
      <c r="M238" s="251">
        <v>2</v>
      </c>
      <c r="N238" s="245">
        <v>6</v>
      </c>
      <c r="O238" s="243">
        <v>4</v>
      </c>
      <c r="P238" s="244"/>
      <c r="Q238" s="245">
        <v>4</v>
      </c>
      <c r="R238" s="241">
        <v>1</v>
      </c>
      <c r="T238" s="245">
        <v>1</v>
      </c>
      <c r="U238" s="253">
        <v>1</v>
      </c>
      <c r="V238" s="253"/>
      <c r="W238" s="245">
        <v>1</v>
      </c>
      <c r="X238" s="243">
        <v>8</v>
      </c>
      <c r="Y238" s="244"/>
      <c r="Z238" s="245">
        <v>8</v>
      </c>
      <c r="AA238" s="241">
        <f t="shared" si="119"/>
        <v>198</v>
      </c>
      <c r="AB238" s="246">
        <f t="shared" si="119"/>
        <v>43</v>
      </c>
      <c r="AC238" s="245">
        <f t="shared" ref="AC238:AC239" si="120">SUM(AA238:AB238)</f>
        <v>241</v>
      </c>
    </row>
    <row r="239" spans="1:29" ht="13.5" thickBot="1" x14ac:dyDescent="0.25">
      <c r="A239" s="251" t="s">
        <v>161</v>
      </c>
      <c r="B239" s="252">
        <v>4320</v>
      </c>
      <c r="C239" s="243">
        <v>83</v>
      </c>
      <c r="D239" s="244">
        <v>5</v>
      </c>
      <c r="E239" s="245">
        <v>88</v>
      </c>
      <c r="F239" s="253">
        <v>9</v>
      </c>
      <c r="G239" s="253">
        <v>1</v>
      </c>
      <c r="H239" s="245">
        <v>10</v>
      </c>
      <c r="I239" s="243"/>
      <c r="J239" s="244"/>
      <c r="L239" s="241">
        <v>4</v>
      </c>
      <c r="M239" s="251">
        <v>1</v>
      </c>
      <c r="N239" s="245">
        <v>5</v>
      </c>
      <c r="O239" s="243"/>
      <c r="P239" s="244"/>
      <c r="R239" s="241"/>
      <c r="T239" s="245"/>
      <c r="U239" s="253"/>
      <c r="V239" s="253"/>
      <c r="W239" s="245"/>
      <c r="X239" s="243">
        <v>1</v>
      </c>
      <c r="Y239" s="244">
        <v>1</v>
      </c>
      <c r="Z239" s="245">
        <v>2</v>
      </c>
      <c r="AA239" s="241">
        <f t="shared" si="119"/>
        <v>97</v>
      </c>
      <c r="AB239" s="246">
        <f t="shared" si="119"/>
        <v>8</v>
      </c>
      <c r="AC239" s="245">
        <f t="shared" si="120"/>
        <v>105</v>
      </c>
    </row>
    <row r="240" spans="1:29" ht="13.5" thickBot="1" x14ac:dyDescent="0.25">
      <c r="A240" s="249" t="s">
        <v>162</v>
      </c>
      <c r="B240" s="234"/>
      <c r="C240" s="295">
        <f>SUBTOTAL(9,C237:C239)</f>
        <v>239</v>
      </c>
      <c r="D240" s="250">
        <f>SUBTOTAL(9,D237:D239)</f>
        <v>36</v>
      </c>
      <c r="E240" s="257">
        <f>SUBTOTAL(9,E237:E239)</f>
        <v>275</v>
      </c>
      <c r="F240" s="250">
        <f t="shared" ref="F240:Z240" si="121">SUBTOTAL(9,F237:F239)</f>
        <v>42</v>
      </c>
      <c r="G240" s="250">
        <f t="shared" si="121"/>
        <v>15</v>
      </c>
      <c r="H240" s="257">
        <f t="shared" si="121"/>
        <v>57</v>
      </c>
      <c r="I240" s="250">
        <f t="shared" si="121"/>
        <v>0</v>
      </c>
      <c r="J240" s="250">
        <f t="shared" si="121"/>
        <v>0</v>
      </c>
      <c r="K240" s="257">
        <f t="shared" si="121"/>
        <v>0</v>
      </c>
      <c r="L240" s="250">
        <f t="shared" si="121"/>
        <v>8</v>
      </c>
      <c r="M240" s="250">
        <f t="shared" si="121"/>
        <v>4</v>
      </c>
      <c r="N240" s="257">
        <f t="shared" si="121"/>
        <v>12</v>
      </c>
      <c r="O240" s="250">
        <f t="shared" si="121"/>
        <v>6</v>
      </c>
      <c r="P240" s="250">
        <f t="shared" si="121"/>
        <v>0</v>
      </c>
      <c r="Q240" s="257">
        <f t="shared" si="121"/>
        <v>6</v>
      </c>
      <c r="R240" s="250">
        <f t="shared" si="121"/>
        <v>1</v>
      </c>
      <c r="S240" s="250">
        <f t="shared" si="121"/>
        <v>0</v>
      </c>
      <c r="T240" s="257">
        <f t="shared" si="121"/>
        <v>1</v>
      </c>
      <c r="U240" s="250">
        <f t="shared" si="121"/>
        <v>1</v>
      </c>
      <c r="V240" s="250">
        <f t="shared" si="121"/>
        <v>0</v>
      </c>
      <c r="W240" s="257">
        <f t="shared" si="121"/>
        <v>1</v>
      </c>
      <c r="X240" s="250">
        <f t="shared" si="121"/>
        <v>11</v>
      </c>
      <c r="Y240" s="250">
        <f t="shared" si="121"/>
        <v>2</v>
      </c>
      <c r="Z240" s="257">
        <f t="shared" si="121"/>
        <v>13</v>
      </c>
      <c r="AA240" s="250">
        <f>C240+F240+I240+L240+O240+U240+X240+R240</f>
        <v>308</v>
      </c>
      <c r="AB240" s="250">
        <f t="shared" ref="AB240" si="122">D240+G240+J240+M240+P240+V240+Y240</f>
        <v>57</v>
      </c>
      <c r="AC240" s="257">
        <f>SUBTOTAL(9,AC237:AC239)</f>
        <v>365</v>
      </c>
    </row>
    <row r="241" spans="1:29" ht="13.5" thickBot="1" x14ac:dyDescent="0.25">
      <c r="E241" s="245" t="str">
        <f>IF(C241+D241=0," ",C241+D241)</f>
        <v xml:space="preserve"> </v>
      </c>
      <c r="H241" s="274" t="str">
        <f>IF(F241+G241=0," ",F241+G241)</f>
        <v xml:space="preserve"> </v>
      </c>
      <c r="K241" s="245" t="str">
        <f>IF(I241+J241=0," ",I241+J241)</f>
        <v xml:space="preserve"> </v>
      </c>
      <c r="N241" s="274" t="str">
        <f>IF(L241+M241=0," ",L241+M241)</f>
        <v xml:space="preserve"> </v>
      </c>
      <c r="Q241" s="256" t="str">
        <f>IF(O241+P241=0," ",O241+P241)</f>
        <v xml:space="preserve"> </v>
      </c>
      <c r="R241" s="241"/>
      <c r="T241" s="275"/>
      <c r="W241" s="274" t="str">
        <f>IF(U241+V241=0," ",U241+V241)</f>
        <v xml:space="preserve"> </v>
      </c>
      <c r="Z241" s="245" t="str">
        <f>IF(X241+Y241=0," ",X241+Y241)</f>
        <v xml:space="preserve"> </v>
      </c>
    </row>
    <row r="242" spans="1:29" s="272" customFormat="1" ht="13.5" hidden="1" thickBot="1" x14ac:dyDescent="0.25">
      <c r="A242" s="296" t="s">
        <v>163</v>
      </c>
      <c r="B242" s="266">
        <v>4400</v>
      </c>
      <c r="C242" s="296"/>
      <c r="D242" s="297"/>
      <c r="E242" s="298">
        <f>C242+D242</f>
        <v>0</v>
      </c>
      <c r="F242" s="297"/>
      <c r="G242" s="297"/>
      <c r="H242" s="297">
        <f>F242+G242</f>
        <v>0</v>
      </c>
      <c r="I242" s="296"/>
      <c r="J242" s="297"/>
      <c r="K242" s="298">
        <f>I242+J242</f>
        <v>0</v>
      </c>
      <c r="L242" s="296"/>
      <c r="M242" s="297"/>
      <c r="N242" s="297">
        <f>L242+M242</f>
        <v>0</v>
      </c>
      <c r="O242" s="296"/>
      <c r="P242" s="297"/>
      <c r="Q242" s="297">
        <f>O242+P242</f>
        <v>0</v>
      </c>
      <c r="R242" s="296"/>
      <c r="S242" s="297"/>
      <c r="T242" s="298">
        <f t="shared" ref="T242:T243" si="123">R242+S242</f>
        <v>0</v>
      </c>
      <c r="U242" s="297"/>
      <c r="V242" s="297"/>
      <c r="W242" s="297">
        <f>U242+V242</f>
        <v>0</v>
      </c>
      <c r="X242" s="296"/>
      <c r="Y242" s="297"/>
      <c r="Z242" s="298">
        <f>X242+Y242</f>
        <v>0</v>
      </c>
      <c r="AA242" s="297">
        <f t="shared" ref="AA242:AC243" si="124">C242+F242+I242+L242+O242+U242+X242</f>
        <v>0</v>
      </c>
      <c r="AB242" s="299">
        <f t="shared" si="124"/>
        <v>0</v>
      </c>
      <c r="AC242" s="300">
        <f t="shared" si="124"/>
        <v>0</v>
      </c>
    </row>
    <row r="243" spans="1:29" s="272" customFormat="1" ht="13.5" hidden="1" thickBot="1" x14ac:dyDescent="0.25">
      <c r="A243" s="301" t="s">
        <v>163</v>
      </c>
      <c r="B243" s="289">
        <v>4800</v>
      </c>
      <c r="C243" s="301"/>
      <c r="D243" s="288"/>
      <c r="E243" s="271">
        <f>C243+D243</f>
        <v>0</v>
      </c>
      <c r="F243" s="288"/>
      <c r="G243" s="288"/>
      <c r="H243" s="288">
        <f>F243+G243</f>
        <v>0</v>
      </c>
      <c r="I243" s="301"/>
      <c r="J243" s="288"/>
      <c r="K243" s="271">
        <f>I243+J243</f>
        <v>0</v>
      </c>
      <c r="L243" s="301"/>
      <c r="M243" s="288"/>
      <c r="N243" s="288">
        <f>L243+M243</f>
        <v>0</v>
      </c>
      <c r="O243" s="301"/>
      <c r="P243" s="288"/>
      <c r="Q243" s="288">
        <f>O243+P243</f>
        <v>0</v>
      </c>
      <c r="R243" s="301"/>
      <c r="S243" s="288"/>
      <c r="T243" s="271">
        <f t="shared" si="123"/>
        <v>0</v>
      </c>
      <c r="U243" s="288"/>
      <c r="V243" s="288"/>
      <c r="W243" s="288">
        <f>U243+V243</f>
        <v>0</v>
      </c>
      <c r="X243" s="301"/>
      <c r="Y243" s="288"/>
      <c r="Z243" s="271">
        <f>X243+Y243</f>
        <v>0</v>
      </c>
      <c r="AA243" s="288">
        <f t="shared" si="124"/>
        <v>0</v>
      </c>
      <c r="AB243" s="302">
        <f t="shared" si="124"/>
        <v>0</v>
      </c>
      <c r="AC243" s="303">
        <f t="shared" si="124"/>
        <v>0</v>
      </c>
    </row>
    <row r="244" spans="1:29" ht="13.5" hidden="1" thickBot="1" x14ac:dyDescent="0.25">
      <c r="Q244" s="256"/>
      <c r="R244" s="241"/>
      <c r="T244" s="275"/>
    </row>
    <row r="245" spans="1:29" ht="13.5" thickBot="1" x14ac:dyDescent="0.25">
      <c r="A245" s="233" t="s">
        <v>164</v>
      </c>
      <c r="B245" s="234">
        <v>4010</v>
      </c>
      <c r="C245" s="304"/>
      <c r="D245" s="305"/>
      <c r="E245" s="237">
        <f>SUM(C245:D245)</f>
        <v>0</v>
      </c>
      <c r="F245" s="305"/>
      <c r="G245" s="305"/>
      <c r="H245" s="237">
        <f>SUM(F245:G245)</f>
        <v>0</v>
      </c>
      <c r="I245" s="304"/>
      <c r="J245" s="305"/>
      <c r="K245" s="237">
        <f>SUM(I245:J245)</f>
        <v>0</v>
      </c>
      <c r="L245" s="235"/>
      <c r="M245" s="236"/>
      <c r="N245" s="237">
        <f>SUM(L245:M245)</f>
        <v>0</v>
      </c>
      <c r="O245" s="304"/>
      <c r="P245" s="305"/>
      <c r="Q245" s="237">
        <f>SUM(O245:P245)</f>
        <v>0</v>
      </c>
      <c r="R245" s="235"/>
      <c r="S245" s="236"/>
      <c r="T245" s="237">
        <f>SUM(R245:S245)</f>
        <v>0</v>
      </c>
      <c r="U245" s="305"/>
      <c r="V245" s="305"/>
      <c r="W245" s="237">
        <f>SUM(U245:V245)</f>
        <v>0</v>
      </c>
      <c r="X245" s="304"/>
      <c r="Y245" s="305"/>
      <c r="Z245" s="237">
        <f>SUM(X245:Y245)</f>
        <v>0</v>
      </c>
      <c r="AA245" s="235">
        <f t="shared" ref="AA245:AB245" si="125">SUM(C245,F245,I245,L245,O245,R245,U245,X245)</f>
        <v>0</v>
      </c>
      <c r="AB245" s="236">
        <f t="shared" si="125"/>
        <v>0</v>
      </c>
      <c r="AC245" s="237">
        <f>SUM(AA245:AB245)</f>
        <v>0</v>
      </c>
    </row>
    <row r="246" spans="1:29" ht="13.5" thickBot="1" x14ac:dyDescent="0.25">
      <c r="A246" s="274"/>
      <c r="C246" s="243"/>
      <c r="D246" s="244"/>
      <c r="F246" s="253"/>
      <c r="G246" s="253"/>
      <c r="I246" s="243"/>
      <c r="J246" s="244"/>
      <c r="K246" s="256"/>
      <c r="O246" s="243"/>
      <c r="P246" s="244"/>
      <c r="Q246" s="256"/>
      <c r="R246" s="241"/>
      <c r="T246" s="245"/>
      <c r="U246" s="253"/>
      <c r="V246" s="253"/>
      <c r="X246" s="243"/>
      <c r="Y246" s="244"/>
      <c r="Z246" s="256"/>
      <c r="AA246" s="241"/>
      <c r="AB246" s="246"/>
      <c r="AC246" s="245"/>
    </row>
    <row r="247" spans="1:29" ht="13.5" thickBot="1" x14ac:dyDescent="0.25">
      <c r="A247" s="233" t="s">
        <v>236</v>
      </c>
      <c r="B247" s="278" t="s">
        <v>237</v>
      </c>
      <c r="C247" s="273">
        <v>1</v>
      </c>
      <c r="D247" s="259">
        <v>1</v>
      </c>
      <c r="E247" s="257">
        <v>2</v>
      </c>
      <c r="F247" s="259"/>
      <c r="G247" s="259"/>
      <c r="H247" s="257"/>
      <c r="I247" s="273"/>
      <c r="J247" s="259"/>
      <c r="K247" s="257"/>
      <c r="L247" s="249"/>
      <c r="M247" s="233"/>
      <c r="N247" s="257"/>
      <c r="O247" s="273"/>
      <c r="P247" s="259"/>
      <c r="Q247" s="257"/>
      <c r="R247" s="249"/>
      <c r="S247" s="233"/>
      <c r="T247" s="257"/>
      <c r="U247" s="259"/>
      <c r="V247" s="259"/>
      <c r="W247" s="257"/>
      <c r="X247" s="273"/>
      <c r="Y247" s="259"/>
      <c r="Z247" s="257"/>
      <c r="AA247" s="249">
        <f t="shared" ref="AA247:AB247" si="126">SUM(C247,F247,I247,L247,O247,R247,U247,X247)</f>
        <v>1</v>
      </c>
      <c r="AB247" s="233">
        <f t="shared" si="126"/>
        <v>1</v>
      </c>
      <c r="AC247" s="257">
        <f>SUM(AA247:AB247)</f>
        <v>2</v>
      </c>
    </row>
    <row r="248" spans="1:29" ht="13.5" thickBot="1" x14ac:dyDescent="0.25">
      <c r="A248" s="274"/>
      <c r="C248" s="243"/>
      <c r="D248" s="244"/>
      <c r="E248" s="271"/>
      <c r="F248" s="253"/>
      <c r="G248" s="253"/>
      <c r="I248" s="243"/>
      <c r="J248" s="244"/>
      <c r="K248" s="256"/>
      <c r="O248" s="243"/>
      <c r="P248" s="244"/>
      <c r="Q248" s="256"/>
      <c r="R248" s="263"/>
      <c r="S248" s="256"/>
      <c r="T248" s="271"/>
      <c r="U248" s="253"/>
      <c r="V248" s="253"/>
      <c r="X248" s="243"/>
      <c r="Y248" s="244"/>
      <c r="Z248" s="256"/>
      <c r="AA248" s="241"/>
      <c r="AB248" s="246"/>
      <c r="AC248" s="245"/>
    </row>
    <row r="249" spans="1:29" ht="13.5" thickBot="1" x14ac:dyDescent="0.25">
      <c r="A249" s="306" t="s">
        <v>153</v>
      </c>
      <c r="B249" s="307"/>
      <c r="C249" s="308">
        <f t="shared" ref="C249:AB249" si="127">C235+C240+C247+C245</f>
        <v>831</v>
      </c>
      <c r="D249" s="309">
        <f t="shared" si="127"/>
        <v>99</v>
      </c>
      <c r="E249" s="309">
        <f t="shared" si="127"/>
        <v>930</v>
      </c>
      <c r="F249" s="308">
        <f t="shared" si="127"/>
        <v>79</v>
      </c>
      <c r="G249" s="309">
        <f t="shared" si="127"/>
        <v>16</v>
      </c>
      <c r="H249" s="309">
        <f t="shared" si="127"/>
        <v>95</v>
      </c>
      <c r="I249" s="308">
        <f t="shared" si="127"/>
        <v>8</v>
      </c>
      <c r="J249" s="309">
        <f t="shared" si="127"/>
        <v>0</v>
      </c>
      <c r="K249" s="309">
        <f t="shared" si="127"/>
        <v>8</v>
      </c>
      <c r="L249" s="308">
        <f t="shared" si="127"/>
        <v>26</v>
      </c>
      <c r="M249" s="309">
        <f t="shared" si="127"/>
        <v>4</v>
      </c>
      <c r="N249" s="309">
        <f t="shared" si="127"/>
        <v>30</v>
      </c>
      <c r="O249" s="308">
        <f t="shared" si="127"/>
        <v>18</v>
      </c>
      <c r="P249" s="309">
        <f t="shared" si="127"/>
        <v>1</v>
      </c>
      <c r="Q249" s="309">
        <f t="shared" si="127"/>
        <v>19</v>
      </c>
      <c r="R249" s="308">
        <f t="shared" si="127"/>
        <v>3</v>
      </c>
      <c r="S249" s="309">
        <f t="shared" si="127"/>
        <v>0</v>
      </c>
      <c r="T249" s="310">
        <f t="shared" si="127"/>
        <v>3</v>
      </c>
      <c r="U249" s="309">
        <f t="shared" si="127"/>
        <v>4</v>
      </c>
      <c r="V249" s="309">
        <f t="shared" si="127"/>
        <v>0</v>
      </c>
      <c r="W249" s="309">
        <f t="shared" si="127"/>
        <v>4</v>
      </c>
      <c r="X249" s="308">
        <f t="shared" si="127"/>
        <v>31</v>
      </c>
      <c r="Y249" s="309">
        <f t="shared" si="127"/>
        <v>4</v>
      </c>
      <c r="Z249" s="309">
        <f t="shared" si="127"/>
        <v>35</v>
      </c>
      <c r="AA249" s="308">
        <f>AA235+AA240+AA247+AA245</f>
        <v>1000</v>
      </c>
      <c r="AB249" s="309">
        <f t="shared" si="127"/>
        <v>124</v>
      </c>
      <c r="AC249" s="310">
        <f>AC235+AC240+AC247+AC245</f>
        <v>1124</v>
      </c>
    </row>
    <row r="250" spans="1:29" ht="13.5" thickBot="1" x14ac:dyDescent="0.25">
      <c r="A250" s="227"/>
      <c r="B250" s="227"/>
      <c r="C250" s="227"/>
      <c r="D250" s="227"/>
      <c r="E250" s="272"/>
      <c r="F250" s="227"/>
      <c r="G250" s="227"/>
      <c r="H250" s="272"/>
      <c r="I250" s="227"/>
      <c r="J250" s="227"/>
      <c r="K250" s="272"/>
      <c r="L250" s="227"/>
      <c r="M250" s="227"/>
      <c r="N250" s="272"/>
      <c r="O250" s="227"/>
      <c r="P250" s="227"/>
      <c r="Q250" s="272"/>
      <c r="R250" s="227"/>
      <c r="S250" s="227"/>
      <c r="T250" s="227"/>
      <c r="U250" s="227"/>
      <c r="V250" s="227"/>
      <c r="W250" s="272"/>
      <c r="X250" s="227"/>
      <c r="Y250" s="227"/>
      <c r="Z250" s="272"/>
      <c r="AA250" s="227"/>
      <c r="AB250" s="227"/>
      <c r="AC250" s="227"/>
    </row>
    <row r="251" spans="1:29" ht="13.5" thickBot="1" x14ac:dyDescent="0.25">
      <c r="A251" s="311" t="s">
        <v>165</v>
      </c>
      <c r="B251" s="312"/>
      <c r="C251" s="321"/>
      <c r="D251" s="321"/>
      <c r="E251" s="321" t="str">
        <f>IF(C251+D251=0," ",C251+D251)</f>
        <v xml:space="preserve"> </v>
      </c>
      <c r="F251" s="321"/>
      <c r="G251" s="321"/>
      <c r="H251" s="321" t="str">
        <f>IF(F251+G251=0," ",F251+G251)</f>
        <v xml:space="preserve"> </v>
      </c>
      <c r="I251" s="321"/>
      <c r="J251" s="321"/>
      <c r="K251" s="321" t="str">
        <f>IF(I251+J251=0," ",I251+J251)</f>
        <v xml:space="preserve"> </v>
      </c>
      <c r="L251" s="321"/>
      <c r="M251" s="321"/>
      <c r="N251" s="321" t="str">
        <f>IF(L251+M251=0," ",L251+M251)</f>
        <v xml:space="preserve"> </v>
      </c>
      <c r="O251" s="321"/>
      <c r="P251" s="321"/>
      <c r="Q251" s="321" t="str">
        <f>IF(O251+P251=0," ",O251+P251)</f>
        <v xml:space="preserve"> </v>
      </c>
      <c r="R251" s="321"/>
      <c r="S251" s="321"/>
      <c r="T251" s="321"/>
      <c r="U251" s="321"/>
      <c r="V251" s="321"/>
      <c r="W251" s="321" t="str">
        <f>IF(U251+V251=0," ",U251+V251)</f>
        <v xml:space="preserve"> </v>
      </c>
      <c r="X251" s="321"/>
      <c r="Y251" s="321"/>
      <c r="Z251" s="321" t="str">
        <f>IF(X251+Y251=0," ",X251+Y251)</f>
        <v xml:space="preserve"> </v>
      </c>
      <c r="AA251" s="321"/>
      <c r="AB251" s="369"/>
      <c r="AC251" s="323"/>
    </row>
    <row r="252" spans="1:29" x14ac:dyDescent="0.2">
      <c r="E252" s="245" t="str">
        <f>IF(C252+D252=0," ",C252+D252)</f>
        <v xml:space="preserve"> </v>
      </c>
      <c r="H252" s="274" t="str">
        <f>IF(F252+G252=0," ",F252+G252)</f>
        <v xml:space="preserve"> </v>
      </c>
      <c r="K252" s="245" t="str">
        <f>IF(I252+J252=0," ",I252+J252)</f>
        <v xml:space="preserve"> </v>
      </c>
      <c r="N252" s="274" t="str">
        <f>IF(L252+M252=0," ",L252+M252)</f>
        <v xml:space="preserve"> </v>
      </c>
      <c r="Q252" s="256" t="str">
        <f>IF(O252+P252=0," ",O252+P252)</f>
        <v xml:space="preserve"> </v>
      </c>
      <c r="R252" s="241"/>
      <c r="T252" s="275"/>
      <c r="W252" s="274" t="str">
        <f>IF(U252+V252=0," ",U252+V252)</f>
        <v xml:space="preserve"> </v>
      </c>
      <c r="Z252" s="245" t="str">
        <f>IF(X252+Y252=0," ",X252+Y252)</f>
        <v xml:space="preserve"> </v>
      </c>
      <c r="AA252" s="364"/>
      <c r="AB252" s="366"/>
      <c r="AC252" s="367"/>
    </row>
    <row r="253" spans="1:29" x14ac:dyDescent="0.2">
      <c r="A253" s="251" t="s">
        <v>166</v>
      </c>
      <c r="B253" s="252">
        <v>5020</v>
      </c>
      <c r="C253" s="243">
        <v>24</v>
      </c>
      <c r="D253" s="244">
        <v>217</v>
      </c>
      <c r="E253" s="245">
        <v>241</v>
      </c>
      <c r="F253" s="253">
        <v>5</v>
      </c>
      <c r="G253" s="253">
        <v>17</v>
      </c>
      <c r="H253" s="245">
        <v>22</v>
      </c>
      <c r="I253" s="243"/>
      <c r="J253" s="244">
        <v>4</v>
      </c>
      <c r="K253" s="245">
        <v>4</v>
      </c>
      <c r="L253" s="241">
        <v>10</v>
      </c>
      <c r="M253" s="251">
        <v>17</v>
      </c>
      <c r="N253" s="245">
        <v>27</v>
      </c>
      <c r="O253" s="243">
        <v>2</v>
      </c>
      <c r="P253" s="244">
        <v>6</v>
      </c>
      <c r="Q253" s="245">
        <v>8</v>
      </c>
      <c r="R253" s="241"/>
      <c r="T253" s="245"/>
      <c r="U253" s="253">
        <v>3</v>
      </c>
      <c r="V253" s="253">
        <v>11</v>
      </c>
      <c r="W253" s="245">
        <v>14</v>
      </c>
      <c r="X253" s="243">
        <v>2</v>
      </c>
      <c r="Y253" s="244">
        <v>11</v>
      </c>
      <c r="Z253" s="245">
        <v>13</v>
      </c>
      <c r="AA253" s="241">
        <f t="shared" ref="AA253:AB254" si="128">SUM(C253,F253,I253,L253,O253,R253,U253,X253)</f>
        <v>46</v>
      </c>
      <c r="AB253" s="246">
        <f t="shared" si="128"/>
        <v>283</v>
      </c>
      <c r="AC253" s="245">
        <f>SUM(AA253:AB253)</f>
        <v>329</v>
      </c>
    </row>
    <row r="254" spans="1:29" ht="13.5" thickBot="1" x14ac:dyDescent="0.25">
      <c r="A254" s="251" t="s">
        <v>167</v>
      </c>
      <c r="B254" s="252">
        <v>5070</v>
      </c>
      <c r="C254" s="243">
        <v>14</v>
      </c>
      <c r="D254" s="244">
        <v>117</v>
      </c>
      <c r="E254" s="245">
        <v>131</v>
      </c>
      <c r="F254" s="253">
        <v>8</v>
      </c>
      <c r="G254" s="253">
        <v>14</v>
      </c>
      <c r="H254" s="245">
        <v>22</v>
      </c>
      <c r="I254" s="243"/>
      <c r="J254" s="244">
        <v>1</v>
      </c>
      <c r="K254" s="245">
        <v>1</v>
      </c>
      <c r="M254" s="251">
        <v>14</v>
      </c>
      <c r="N254" s="245">
        <v>14</v>
      </c>
      <c r="O254" s="243"/>
      <c r="P254" s="244">
        <v>3</v>
      </c>
      <c r="Q254" s="245">
        <v>3</v>
      </c>
      <c r="R254" s="241"/>
      <c r="T254" s="245"/>
      <c r="U254" s="253">
        <v>2</v>
      </c>
      <c r="V254" s="253">
        <v>1</v>
      </c>
      <c r="W254" s="245">
        <v>3</v>
      </c>
      <c r="X254" s="243"/>
      <c r="Y254" s="244">
        <v>9</v>
      </c>
      <c r="Z254" s="245">
        <v>9</v>
      </c>
      <c r="AA254" s="241">
        <f t="shared" si="128"/>
        <v>24</v>
      </c>
      <c r="AB254" s="246">
        <f t="shared" si="128"/>
        <v>159</v>
      </c>
      <c r="AC254" s="245">
        <f>SUM(AA254:AB254)</f>
        <v>183</v>
      </c>
    </row>
    <row r="255" spans="1:29" ht="13.5" thickBot="1" x14ac:dyDescent="0.25">
      <c r="A255" s="249" t="s">
        <v>168</v>
      </c>
      <c r="B255" s="234"/>
      <c r="C255" s="249">
        <f>SUM(C253:C254)</f>
        <v>38</v>
      </c>
      <c r="D255" s="233">
        <f>SUM(D253:D254)</f>
        <v>334</v>
      </c>
      <c r="E255" s="237">
        <f>SUM(E253:E254)</f>
        <v>372</v>
      </c>
      <c r="F255" s="249">
        <f t="shared" ref="F255:Z255" si="129">SUM(F253:F254)</f>
        <v>13</v>
      </c>
      <c r="G255" s="233">
        <f t="shared" si="129"/>
        <v>31</v>
      </c>
      <c r="H255" s="237">
        <f t="shared" si="129"/>
        <v>44</v>
      </c>
      <c r="I255" s="249">
        <f t="shared" si="129"/>
        <v>0</v>
      </c>
      <c r="J255" s="233">
        <f t="shared" si="129"/>
        <v>5</v>
      </c>
      <c r="K255" s="237">
        <f t="shared" si="129"/>
        <v>5</v>
      </c>
      <c r="L255" s="249">
        <f t="shared" si="129"/>
        <v>10</v>
      </c>
      <c r="M255" s="233">
        <f t="shared" si="129"/>
        <v>31</v>
      </c>
      <c r="N255" s="237">
        <f t="shared" si="129"/>
        <v>41</v>
      </c>
      <c r="O255" s="249">
        <f t="shared" si="129"/>
        <v>2</v>
      </c>
      <c r="P255" s="233">
        <f t="shared" si="129"/>
        <v>9</v>
      </c>
      <c r="Q255" s="233">
        <f t="shared" si="129"/>
        <v>11</v>
      </c>
      <c r="R255" s="249">
        <f>SUM(R253:R254)</f>
        <v>0</v>
      </c>
      <c r="S255" s="233">
        <f t="shared" ref="S255:T255" si="130">SUM(S253:S254)</f>
        <v>0</v>
      </c>
      <c r="T255" s="233">
        <f t="shared" si="130"/>
        <v>0</v>
      </c>
      <c r="U255" s="233">
        <f t="shared" si="129"/>
        <v>5</v>
      </c>
      <c r="V255" s="233">
        <f t="shared" si="129"/>
        <v>12</v>
      </c>
      <c r="W255" s="237">
        <f t="shared" si="129"/>
        <v>17</v>
      </c>
      <c r="X255" s="249">
        <f t="shared" si="129"/>
        <v>2</v>
      </c>
      <c r="Y255" s="233">
        <f t="shared" si="129"/>
        <v>20</v>
      </c>
      <c r="Z255" s="237">
        <f t="shared" si="129"/>
        <v>22</v>
      </c>
      <c r="AA255" s="295">
        <f t="shared" ref="AA255:AC266" si="131">C255+F255+I255+L255+O255+R255+U255+X255</f>
        <v>70</v>
      </c>
      <c r="AB255" s="250">
        <f t="shared" si="131"/>
        <v>442</v>
      </c>
      <c r="AC255" s="257">
        <f t="shared" si="131"/>
        <v>512</v>
      </c>
    </row>
    <row r="256" spans="1:29" x14ac:dyDescent="0.2">
      <c r="E256" s="245" t="str">
        <f>IF(C256+D256=0," ",C256+D256)</f>
        <v xml:space="preserve"> </v>
      </c>
      <c r="H256" s="274" t="str">
        <f>IF(F256+G256=0," ",F256+G256)</f>
        <v xml:space="preserve"> </v>
      </c>
      <c r="K256" s="245" t="str">
        <f>IF(I256+J256=0," ",I256+J256)</f>
        <v xml:space="preserve"> </v>
      </c>
      <c r="N256" s="274" t="str">
        <f>IF(L256+M256=0," ",L256+M256)</f>
        <v xml:space="preserve"> </v>
      </c>
      <c r="Q256" s="256" t="str">
        <f>IF(O256+P256=0," ",O256+P256)</f>
        <v xml:space="preserve"> </v>
      </c>
      <c r="R256" s="241"/>
      <c r="T256" s="275"/>
      <c r="W256" s="274" t="str">
        <f>IF(U256+V256=0," ",U256+V256)</f>
        <v xml:space="preserve"> </v>
      </c>
      <c r="Z256" s="245" t="str">
        <f>IF(X256+Y256=0," ",X256+Y256)</f>
        <v xml:space="preserve"> </v>
      </c>
      <c r="AA256" s="320"/>
      <c r="AB256" s="267"/>
    </row>
    <row r="257" spans="1:29" x14ac:dyDescent="0.2">
      <c r="A257" s="251" t="s">
        <v>170</v>
      </c>
      <c r="B257" s="252">
        <v>5120</v>
      </c>
      <c r="C257" s="243">
        <v>14</v>
      </c>
      <c r="D257" s="244">
        <v>93</v>
      </c>
      <c r="E257" s="245">
        <v>107</v>
      </c>
      <c r="F257" s="253">
        <v>1</v>
      </c>
      <c r="G257" s="253">
        <v>7</v>
      </c>
      <c r="H257" s="245">
        <v>8</v>
      </c>
      <c r="I257" s="243"/>
      <c r="J257" s="244">
        <v>1</v>
      </c>
      <c r="K257" s="245">
        <v>1</v>
      </c>
      <c r="L257" s="241">
        <v>3</v>
      </c>
      <c r="M257" s="251">
        <v>13</v>
      </c>
      <c r="N257" s="245">
        <v>16</v>
      </c>
      <c r="O257" s="243"/>
      <c r="P257" s="244">
        <v>1</v>
      </c>
      <c r="Q257" s="245">
        <v>1</v>
      </c>
      <c r="R257" s="241"/>
      <c r="T257" s="245"/>
      <c r="U257" s="253">
        <v>2</v>
      </c>
      <c r="V257" s="253">
        <v>6</v>
      </c>
      <c r="W257" s="245">
        <v>8</v>
      </c>
      <c r="X257" s="243"/>
      <c r="Y257" s="244">
        <v>10</v>
      </c>
      <c r="Z257" s="245">
        <v>10</v>
      </c>
      <c r="AA257" s="241">
        <f>SUM(C257,F257,I257,L257,O257,R257,U257,X257)</f>
        <v>20</v>
      </c>
      <c r="AB257" s="246">
        <f>SUM(D257,G257,J257,M257,P257,S257,V257,Y257)</f>
        <v>131</v>
      </c>
      <c r="AC257" s="245">
        <f>SUM(AA257:AB257)</f>
        <v>151</v>
      </c>
    </row>
    <row r="258" spans="1:29" ht="13.5" thickBot="1" x14ac:dyDescent="0.25">
      <c r="A258" s="241" t="s">
        <v>169</v>
      </c>
      <c r="B258" s="242">
        <v>5140</v>
      </c>
      <c r="C258" s="243">
        <v>27</v>
      </c>
      <c r="D258" s="244">
        <v>194</v>
      </c>
      <c r="E258" s="275">
        <v>221</v>
      </c>
      <c r="F258" s="244">
        <v>4</v>
      </c>
      <c r="G258" s="244">
        <v>8</v>
      </c>
      <c r="H258" s="275">
        <v>12</v>
      </c>
      <c r="I258" s="243"/>
      <c r="J258" s="244">
        <v>2</v>
      </c>
      <c r="K258" s="275">
        <v>2</v>
      </c>
      <c r="L258" s="241">
        <v>4</v>
      </c>
      <c r="M258" s="246">
        <v>25</v>
      </c>
      <c r="N258" s="275">
        <v>29</v>
      </c>
      <c r="O258" s="243"/>
      <c r="P258" s="244">
        <v>8</v>
      </c>
      <c r="Q258" s="275">
        <v>8</v>
      </c>
      <c r="R258" s="241"/>
      <c r="T258" s="275"/>
      <c r="U258" s="244"/>
      <c r="V258" s="244">
        <v>24</v>
      </c>
      <c r="W258" s="275">
        <v>24</v>
      </c>
      <c r="X258" s="243">
        <v>2</v>
      </c>
      <c r="Y258" s="244">
        <v>14</v>
      </c>
      <c r="Z258" s="275">
        <v>16</v>
      </c>
      <c r="AA258" s="241">
        <f t="shared" ref="AA258:AB258" si="132">SUM(C258,F258,I258,L258,O258,R258,U258,X258)</f>
        <v>37</v>
      </c>
      <c r="AB258" s="246">
        <f t="shared" si="132"/>
        <v>275</v>
      </c>
      <c r="AC258" s="275">
        <f>SUM(AA258:AB258)</f>
        <v>312</v>
      </c>
    </row>
    <row r="259" spans="1:29" ht="13.5" thickBot="1" x14ac:dyDescent="0.25">
      <c r="A259" s="233" t="s">
        <v>171</v>
      </c>
      <c r="B259" s="234"/>
      <c r="C259" s="268">
        <f>SUM(C257:C258)</f>
        <v>41</v>
      </c>
      <c r="D259" s="269">
        <f t="shared" ref="D259:AC259" si="133">SUM(D257:D258)</f>
        <v>287</v>
      </c>
      <c r="E259" s="237">
        <f t="shared" si="133"/>
        <v>328</v>
      </c>
      <c r="F259" s="268">
        <f t="shared" si="133"/>
        <v>5</v>
      </c>
      <c r="G259" s="269">
        <f t="shared" si="133"/>
        <v>15</v>
      </c>
      <c r="H259" s="237">
        <f t="shared" si="133"/>
        <v>20</v>
      </c>
      <c r="I259" s="268">
        <f t="shared" si="133"/>
        <v>0</v>
      </c>
      <c r="J259" s="269">
        <f t="shared" si="133"/>
        <v>3</v>
      </c>
      <c r="K259" s="237">
        <f t="shared" si="133"/>
        <v>3</v>
      </c>
      <c r="L259" s="268">
        <f t="shared" si="133"/>
        <v>7</v>
      </c>
      <c r="M259" s="269">
        <f t="shared" si="133"/>
        <v>38</v>
      </c>
      <c r="N259" s="237">
        <f t="shared" si="133"/>
        <v>45</v>
      </c>
      <c r="O259" s="268">
        <f t="shared" si="133"/>
        <v>0</v>
      </c>
      <c r="P259" s="269">
        <f t="shared" si="133"/>
        <v>9</v>
      </c>
      <c r="Q259" s="233">
        <f t="shared" si="133"/>
        <v>9</v>
      </c>
      <c r="R259" s="249">
        <f t="shared" si="133"/>
        <v>0</v>
      </c>
      <c r="S259" s="233">
        <f t="shared" si="133"/>
        <v>0</v>
      </c>
      <c r="T259" s="233">
        <f t="shared" si="133"/>
        <v>0</v>
      </c>
      <c r="U259" s="269">
        <f t="shared" si="133"/>
        <v>2</v>
      </c>
      <c r="V259" s="269">
        <f t="shared" si="133"/>
        <v>30</v>
      </c>
      <c r="W259" s="237">
        <f t="shared" si="133"/>
        <v>32</v>
      </c>
      <c r="X259" s="268">
        <f t="shared" si="133"/>
        <v>2</v>
      </c>
      <c r="Y259" s="269">
        <f t="shared" si="133"/>
        <v>24</v>
      </c>
      <c r="Z259" s="237">
        <f t="shared" si="133"/>
        <v>26</v>
      </c>
      <c r="AA259" s="295">
        <f t="shared" si="133"/>
        <v>57</v>
      </c>
      <c r="AB259" s="250">
        <f t="shared" si="133"/>
        <v>406</v>
      </c>
      <c r="AC259" s="257">
        <f t="shared" si="133"/>
        <v>463</v>
      </c>
    </row>
    <row r="260" spans="1:29" x14ac:dyDescent="0.2">
      <c r="E260" s="245" t="str">
        <f>IF(C260+D260=0," ",C260+D260)</f>
        <v xml:space="preserve"> </v>
      </c>
      <c r="H260" s="274" t="str">
        <f>IF(F260+G260=0," ",F260+G260)</f>
        <v xml:space="preserve"> </v>
      </c>
      <c r="K260" s="245" t="str">
        <f>IF(I260+J260=0," ",I260+J260)</f>
        <v xml:space="preserve"> </v>
      </c>
      <c r="N260" s="274" t="str">
        <f>IF(L260+M260=0," ",L260+M260)</f>
        <v xml:space="preserve"> </v>
      </c>
      <c r="Q260" s="256" t="str">
        <f>IF(O260+P260=0," ",O260+P260)</f>
        <v xml:space="preserve"> </v>
      </c>
      <c r="R260" s="241"/>
      <c r="T260" s="275"/>
      <c r="W260" s="274" t="str">
        <f>IF(U260+V260=0," ",U260+V260)</f>
        <v xml:space="preserve"> </v>
      </c>
      <c r="Z260" s="245" t="str">
        <f>IF(X260+Y260=0," ",X260+Y260)</f>
        <v xml:space="preserve"> </v>
      </c>
      <c r="AA260" s="320"/>
      <c r="AB260" s="267"/>
    </row>
    <row r="261" spans="1:29" ht="13.5" thickBot="1" x14ac:dyDescent="0.25">
      <c r="A261" s="251" t="s">
        <v>172</v>
      </c>
      <c r="B261" s="252">
        <v>5160</v>
      </c>
      <c r="C261" s="243">
        <v>60</v>
      </c>
      <c r="D261" s="244">
        <v>391</v>
      </c>
      <c r="E261" s="245">
        <v>451</v>
      </c>
      <c r="F261" s="253">
        <v>3</v>
      </c>
      <c r="G261" s="253">
        <v>10</v>
      </c>
      <c r="H261" s="245">
        <v>13</v>
      </c>
      <c r="I261" s="243">
        <v>1</v>
      </c>
      <c r="J261" s="244">
        <v>4</v>
      </c>
      <c r="K261" s="245">
        <v>5</v>
      </c>
      <c r="L261" s="241">
        <v>1</v>
      </c>
      <c r="M261" s="251">
        <v>23</v>
      </c>
      <c r="N261" s="245">
        <v>24</v>
      </c>
      <c r="O261" s="243">
        <v>3</v>
      </c>
      <c r="P261" s="244">
        <v>16</v>
      </c>
      <c r="Q261" s="245">
        <v>19</v>
      </c>
      <c r="R261" s="241"/>
      <c r="T261" s="245"/>
      <c r="U261" s="253">
        <v>18</v>
      </c>
      <c r="V261" s="253">
        <v>56</v>
      </c>
      <c r="W261" s="245">
        <v>74</v>
      </c>
      <c r="X261" s="243">
        <v>2</v>
      </c>
      <c r="Y261" s="244">
        <v>24</v>
      </c>
      <c r="Z261" s="245">
        <v>26</v>
      </c>
      <c r="AA261" s="241">
        <f t="shared" ref="AA261:AB261" si="134">SUM(C261,F261,I261,L261,O261,R261,U261,X261)</f>
        <v>88</v>
      </c>
      <c r="AB261" s="246">
        <f t="shared" si="134"/>
        <v>524</v>
      </c>
      <c r="AC261" s="245">
        <f>SUM(AA261:AB261)</f>
        <v>612</v>
      </c>
    </row>
    <row r="262" spans="1:29" ht="13.5" thickBot="1" x14ac:dyDescent="0.25">
      <c r="A262" s="249" t="s">
        <v>173</v>
      </c>
      <c r="B262" s="234"/>
      <c r="C262" s="249">
        <f t="shared" ref="C262:Q262" si="135">SUBTOTAL(9,C261:C261)</f>
        <v>60</v>
      </c>
      <c r="D262" s="233">
        <f t="shared" si="135"/>
        <v>391</v>
      </c>
      <c r="E262" s="237">
        <f t="shared" si="135"/>
        <v>451</v>
      </c>
      <c r="F262" s="233">
        <f t="shared" si="135"/>
        <v>3</v>
      </c>
      <c r="G262" s="233">
        <f t="shared" si="135"/>
        <v>10</v>
      </c>
      <c r="H262" s="237">
        <f t="shared" si="135"/>
        <v>13</v>
      </c>
      <c r="I262" s="249">
        <f t="shared" si="135"/>
        <v>1</v>
      </c>
      <c r="J262" s="233">
        <f t="shared" si="135"/>
        <v>4</v>
      </c>
      <c r="K262" s="237">
        <f t="shared" si="135"/>
        <v>5</v>
      </c>
      <c r="L262" s="249">
        <f t="shared" si="135"/>
        <v>1</v>
      </c>
      <c r="M262" s="233">
        <f t="shared" si="135"/>
        <v>23</v>
      </c>
      <c r="N262" s="237">
        <f t="shared" si="135"/>
        <v>24</v>
      </c>
      <c r="O262" s="249">
        <f t="shared" si="135"/>
        <v>3</v>
      </c>
      <c r="P262" s="233">
        <f t="shared" si="135"/>
        <v>16</v>
      </c>
      <c r="Q262" s="233">
        <f t="shared" si="135"/>
        <v>19</v>
      </c>
      <c r="R262" s="249">
        <f>SUM(R261)</f>
        <v>0</v>
      </c>
      <c r="S262" s="233">
        <f>SUM(S261)</f>
        <v>0</v>
      </c>
      <c r="T262" s="237">
        <f>SUM(R262:S262)</f>
        <v>0</v>
      </c>
      <c r="U262" s="233">
        <f t="shared" ref="U262:Z262" si="136">SUBTOTAL(9,U261:U261)</f>
        <v>18</v>
      </c>
      <c r="V262" s="233">
        <f t="shared" si="136"/>
        <v>56</v>
      </c>
      <c r="W262" s="237">
        <f t="shared" si="136"/>
        <v>74</v>
      </c>
      <c r="X262" s="249">
        <f t="shared" si="136"/>
        <v>2</v>
      </c>
      <c r="Y262" s="233">
        <f t="shared" si="136"/>
        <v>24</v>
      </c>
      <c r="Z262" s="237">
        <f t="shared" si="136"/>
        <v>26</v>
      </c>
      <c r="AA262" s="295">
        <f t="shared" si="131"/>
        <v>88</v>
      </c>
      <c r="AB262" s="250">
        <f t="shared" si="131"/>
        <v>524</v>
      </c>
      <c r="AC262" s="257">
        <f t="shared" si="131"/>
        <v>612</v>
      </c>
    </row>
    <row r="263" spans="1:29" x14ac:dyDescent="0.2">
      <c r="E263" s="245" t="str">
        <f>IF(C263+D263=0," ",C263+D263)</f>
        <v xml:space="preserve"> </v>
      </c>
      <c r="H263" s="274" t="str">
        <f>IF(F263+G263=0," ",F263+G263)</f>
        <v xml:space="preserve"> </v>
      </c>
      <c r="K263" s="245" t="str">
        <f>IF(I263+J263=0," ",I263+J263)</f>
        <v xml:space="preserve"> </v>
      </c>
      <c r="N263" s="274" t="str">
        <f>IF(L263+M263=0," ",L263+M263)</f>
        <v xml:space="preserve"> </v>
      </c>
      <c r="Q263" s="256" t="str">
        <f>IF(O263+P263=0," ",O263+P263)</f>
        <v xml:space="preserve"> </v>
      </c>
      <c r="R263" s="241"/>
      <c r="T263" s="275"/>
      <c r="W263" s="274" t="str">
        <f>IF(U263+V263=0," ",U263+V263)</f>
        <v xml:space="preserve"> </v>
      </c>
      <c r="Z263" s="245" t="str">
        <f>IF(X263+Y263=0," ",X263+Y263)</f>
        <v xml:space="preserve"> </v>
      </c>
      <c r="AA263" s="320"/>
      <c r="AB263" s="267"/>
    </row>
    <row r="264" spans="1:29" x14ac:dyDescent="0.2">
      <c r="A264" s="251" t="s">
        <v>174</v>
      </c>
      <c r="B264" s="252">
        <v>5180</v>
      </c>
      <c r="E264" s="245">
        <f>SUM(C264:D264)</f>
        <v>0</v>
      </c>
      <c r="H264" s="245">
        <f>SUM(F264:G264)</f>
        <v>0</v>
      </c>
      <c r="K264" s="245">
        <f>SUM(I264:J264)</f>
        <v>0</v>
      </c>
      <c r="N264" s="245">
        <f>SUM(L264:M264)</f>
        <v>0</v>
      </c>
      <c r="Q264" s="245">
        <f>SUM(O264:P264)</f>
        <v>0</v>
      </c>
      <c r="R264" s="241"/>
      <c r="T264" s="245">
        <f>SUM(R264:S264)</f>
        <v>0</v>
      </c>
      <c r="W264" s="245">
        <f>SUM(U264:V264)</f>
        <v>0</v>
      </c>
      <c r="Z264" s="245">
        <f>SUM(X264:Y264)</f>
        <v>0</v>
      </c>
      <c r="AA264" s="241">
        <f t="shared" ref="AA264:AB265" si="137">SUM(C264,F264,I264,L264,O264,R264,U264,X264)</f>
        <v>0</v>
      </c>
      <c r="AB264" s="246">
        <f t="shared" si="137"/>
        <v>0</v>
      </c>
      <c r="AC264" s="245">
        <f>SUM(AA264:AB264)</f>
        <v>0</v>
      </c>
    </row>
    <row r="265" spans="1:29" ht="13.5" thickBot="1" x14ac:dyDescent="0.25">
      <c r="A265" s="251" t="s">
        <v>175</v>
      </c>
      <c r="B265" s="252">
        <v>5185</v>
      </c>
      <c r="C265" s="241">
        <v>9</v>
      </c>
      <c r="D265" s="246">
        <v>37</v>
      </c>
      <c r="E265" s="245">
        <v>46</v>
      </c>
      <c r="F265" s="251">
        <v>1</v>
      </c>
      <c r="G265" s="251">
        <v>1</v>
      </c>
      <c r="H265" s="245">
        <v>2</v>
      </c>
      <c r="J265" s="246">
        <v>2</v>
      </c>
      <c r="K265" s="245">
        <v>2</v>
      </c>
      <c r="L265" s="241">
        <v>1</v>
      </c>
      <c r="M265" s="251">
        <v>2</v>
      </c>
      <c r="N265" s="245">
        <v>3</v>
      </c>
      <c r="R265" s="241"/>
      <c r="T265" s="245"/>
      <c r="U265" s="251">
        <v>3</v>
      </c>
      <c r="V265" s="251">
        <v>3</v>
      </c>
      <c r="W265" s="245">
        <v>6</v>
      </c>
      <c r="X265" s="241">
        <v>1</v>
      </c>
      <c r="Y265" s="246">
        <v>1</v>
      </c>
      <c r="Z265" s="245">
        <v>2</v>
      </c>
      <c r="AA265" s="241">
        <f t="shared" si="137"/>
        <v>15</v>
      </c>
      <c r="AB265" s="246">
        <f t="shared" si="137"/>
        <v>46</v>
      </c>
      <c r="AC265" s="245">
        <f>SUM(AA265:AB265)</f>
        <v>61</v>
      </c>
    </row>
    <row r="266" spans="1:29" ht="13.5" thickBot="1" x14ac:dyDescent="0.25">
      <c r="A266" s="249" t="s">
        <v>176</v>
      </c>
      <c r="B266" s="234"/>
      <c r="C266" s="268">
        <f t="shared" ref="C266:Y266" si="138">SUBTOTAL(9,C264:C265)</f>
        <v>9</v>
      </c>
      <c r="D266" s="269">
        <f t="shared" si="138"/>
        <v>37</v>
      </c>
      <c r="E266" s="270">
        <f t="shared" si="138"/>
        <v>46</v>
      </c>
      <c r="F266" s="269">
        <f t="shared" si="138"/>
        <v>1</v>
      </c>
      <c r="G266" s="269">
        <f t="shared" si="138"/>
        <v>1</v>
      </c>
      <c r="H266" s="269">
        <f t="shared" si="138"/>
        <v>2</v>
      </c>
      <c r="I266" s="268">
        <f t="shared" si="138"/>
        <v>0</v>
      </c>
      <c r="J266" s="269">
        <f t="shared" si="138"/>
        <v>2</v>
      </c>
      <c r="K266" s="269">
        <f t="shared" si="138"/>
        <v>2</v>
      </c>
      <c r="L266" s="268">
        <f t="shared" si="138"/>
        <v>1</v>
      </c>
      <c r="M266" s="269">
        <f t="shared" si="138"/>
        <v>2</v>
      </c>
      <c r="N266" s="269">
        <f t="shared" si="138"/>
        <v>3</v>
      </c>
      <c r="O266" s="268">
        <f t="shared" si="138"/>
        <v>0</v>
      </c>
      <c r="P266" s="269">
        <f t="shared" si="138"/>
        <v>0</v>
      </c>
      <c r="Q266" s="269">
        <f t="shared" si="138"/>
        <v>0</v>
      </c>
      <c r="R266" s="268">
        <f t="shared" si="138"/>
        <v>0</v>
      </c>
      <c r="S266" s="269">
        <f t="shared" si="138"/>
        <v>0</v>
      </c>
      <c r="T266" s="270">
        <f t="shared" si="138"/>
        <v>0</v>
      </c>
      <c r="U266" s="269">
        <f t="shared" si="138"/>
        <v>3</v>
      </c>
      <c r="V266" s="269">
        <f t="shared" si="138"/>
        <v>3</v>
      </c>
      <c r="W266" s="269">
        <f t="shared" si="138"/>
        <v>6</v>
      </c>
      <c r="X266" s="268">
        <f t="shared" si="138"/>
        <v>1</v>
      </c>
      <c r="Y266" s="269">
        <f t="shared" si="138"/>
        <v>1</v>
      </c>
      <c r="Z266" s="270">
        <f>X266+Y266</f>
        <v>2</v>
      </c>
      <c r="AA266" s="295">
        <f t="shared" si="131"/>
        <v>15</v>
      </c>
      <c r="AB266" s="250">
        <f t="shared" si="131"/>
        <v>46</v>
      </c>
      <c r="AC266" s="257">
        <f t="shared" si="131"/>
        <v>61</v>
      </c>
    </row>
    <row r="267" spans="1:29" ht="13.5" thickBot="1" x14ac:dyDescent="0.25">
      <c r="A267" s="256"/>
      <c r="B267" s="242"/>
      <c r="C267" s="263"/>
      <c r="D267" s="256"/>
      <c r="E267" s="245" t="str">
        <f>IF(C267+D267=0," ",C267+D267)</f>
        <v xml:space="preserve"> </v>
      </c>
      <c r="F267" s="256"/>
      <c r="G267" s="256"/>
      <c r="H267" s="256" t="str">
        <f>IF(F267+G267=0," ",F267+G267)</f>
        <v xml:space="preserve"> </v>
      </c>
      <c r="I267" s="263"/>
      <c r="J267" s="256"/>
      <c r="K267" s="245" t="str">
        <f>IF(I267+J267=0," ",I267+J267)</f>
        <v xml:space="preserve"> </v>
      </c>
      <c r="L267" s="263"/>
      <c r="M267" s="256"/>
      <c r="N267" s="256" t="str">
        <f>IF(L267+M267=0," ",L267+M267)</f>
        <v xml:space="preserve"> </v>
      </c>
      <c r="O267" s="263"/>
      <c r="P267" s="256"/>
      <c r="Q267" s="256" t="str">
        <f>IF(O267+P267=0," ",O267+P267)</f>
        <v xml:space="preserve"> </v>
      </c>
      <c r="R267" s="263"/>
      <c r="S267" s="256"/>
      <c r="T267" s="245"/>
      <c r="U267" s="256"/>
      <c r="V267" s="256"/>
      <c r="W267" s="256" t="str">
        <f>IF(U267+V267=0," ",U267+V267)</f>
        <v xml:space="preserve"> </v>
      </c>
      <c r="X267" s="263"/>
      <c r="Y267" s="256"/>
      <c r="Z267" s="245" t="str">
        <f>IF(X267+Y267=0," ",X267+Y267)</f>
        <v xml:space="preserve"> </v>
      </c>
      <c r="AA267" s="320"/>
      <c r="AB267" s="267"/>
    </row>
    <row r="268" spans="1:29" s="272" customFormat="1" ht="13.5" thickBot="1" x14ac:dyDescent="0.25">
      <c r="A268" s="249" t="s">
        <v>177</v>
      </c>
      <c r="B268" s="258">
        <v>5040</v>
      </c>
      <c r="C268" s="273">
        <v>7</v>
      </c>
      <c r="D268" s="259">
        <v>20</v>
      </c>
      <c r="E268" s="237">
        <v>27</v>
      </c>
      <c r="F268" s="259">
        <v>2</v>
      </c>
      <c r="G268" s="259">
        <v>1</v>
      </c>
      <c r="H268" s="237">
        <v>3</v>
      </c>
      <c r="I268" s="273"/>
      <c r="J268" s="259">
        <v>1</v>
      </c>
      <c r="K268" s="237">
        <v>1</v>
      </c>
      <c r="L268" s="249"/>
      <c r="M268" s="233"/>
      <c r="N268" s="237"/>
      <c r="O268" s="273"/>
      <c r="P268" s="259">
        <v>1</v>
      </c>
      <c r="Q268" s="237">
        <v>1</v>
      </c>
      <c r="R268" s="249"/>
      <c r="S268" s="233"/>
      <c r="T268" s="237"/>
      <c r="U268" s="259"/>
      <c r="V268" s="259"/>
      <c r="W268" s="237"/>
      <c r="X268" s="273">
        <v>2</v>
      </c>
      <c r="Y268" s="259"/>
      <c r="Z268" s="237">
        <v>2</v>
      </c>
      <c r="AA268" s="295">
        <f t="shared" ref="AA268:AB268" si="139">SUM(C268,F268,I268,L268,O268,R268,U268,X268)</f>
        <v>11</v>
      </c>
      <c r="AB268" s="250">
        <f t="shared" si="139"/>
        <v>23</v>
      </c>
      <c r="AC268" s="237">
        <f>SUM(AA268:AB268)</f>
        <v>34</v>
      </c>
    </row>
    <row r="269" spans="1:29" ht="13.5" thickBot="1" x14ac:dyDescent="0.25">
      <c r="A269" s="227"/>
      <c r="B269" s="313"/>
      <c r="C269" s="370"/>
      <c r="D269" s="227"/>
      <c r="E269" s="371"/>
      <c r="F269" s="227"/>
      <c r="G269" s="227"/>
      <c r="H269" s="260"/>
      <c r="I269" s="318"/>
      <c r="J269" s="227"/>
      <c r="K269" s="371"/>
      <c r="L269" s="227"/>
      <c r="M269" s="227"/>
      <c r="N269" s="371"/>
      <c r="O269" s="227"/>
      <c r="P269" s="227"/>
      <c r="Q269" s="260"/>
      <c r="R269" s="318"/>
      <c r="S269" s="287"/>
      <c r="T269" s="313"/>
      <c r="U269" s="227"/>
      <c r="V269" s="227"/>
      <c r="W269" s="260"/>
      <c r="X269" s="318"/>
      <c r="Y269" s="227"/>
      <c r="Z269" s="371"/>
      <c r="AA269" s="320"/>
      <c r="AB269" s="267"/>
    </row>
    <row r="270" spans="1:29" s="272" customFormat="1" ht="13.5" thickBot="1" x14ac:dyDescent="0.25">
      <c r="A270" s="314" t="s">
        <v>178</v>
      </c>
      <c r="B270" s="315">
        <v>5050</v>
      </c>
      <c r="C270" s="314">
        <v>9</v>
      </c>
      <c r="D270" s="316">
        <v>17</v>
      </c>
      <c r="E270" s="237">
        <v>26</v>
      </c>
      <c r="F270" s="316">
        <v>1</v>
      </c>
      <c r="G270" s="316">
        <v>2</v>
      </c>
      <c r="H270" s="237">
        <v>3</v>
      </c>
      <c r="I270" s="314"/>
      <c r="J270" s="316">
        <v>1</v>
      </c>
      <c r="K270" s="237">
        <v>1</v>
      </c>
      <c r="L270" s="316">
        <v>1</v>
      </c>
      <c r="M270" s="316">
        <v>2</v>
      </c>
      <c r="N270" s="237">
        <v>3</v>
      </c>
      <c r="O270" s="316"/>
      <c r="P270" s="316"/>
      <c r="Q270" s="237"/>
      <c r="R270" s="249"/>
      <c r="S270" s="233"/>
      <c r="T270" s="237"/>
      <c r="U270" s="316"/>
      <c r="V270" s="316"/>
      <c r="W270" s="237"/>
      <c r="X270" s="314"/>
      <c r="Y270" s="316"/>
      <c r="Z270" s="237"/>
      <c r="AA270" s="295">
        <f t="shared" ref="AA270:AB270" si="140">SUM(C270,F270,I270,L270,O270,R270,U270,X270)</f>
        <v>11</v>
      </c>
      <c r="AB270" s="250">
        <f t="shared" si="140"/>
        <v>22</v>
      </c>
      <c r="AC270" s="237">
        <f>SUM(AA270:AB270)</f>
        <v>33</v>
      </c>
    </row>
    <row r="271" spans="1:29" ht="13.5" thickBot="1" x14ac:dyDescent="0.25">
      <c r="A271" s="227"/>
      <c r="B271" s="313"/>
      <c r="C271" s="318"/>
      <c r="D271" s="227"/>
      <c r="E271" s="371"/>
      <c r="F271" s="227"/>
      <c r="G271" s="227"/>
      <c r="H271" s="260"/>
      <c r="I271" s="318"/>
      <c r="J271" s="227"/>
      <c r="K271" s="371"/>
      <c r="L271" s="227"/>
      <c r="M271" s="227"/>
      <c r="N271" s="371"/>
      <c r="O271" s="227"/>
      <c r="P271" s="227"/>
      <c r="Q271" s="260"/>
      <c r="R271" s="318"/>
      <c r="S271" s="287"/>
      <c r="T271" s="313"/>
      <c r="U271" s="227"/>
      <c r="V271" s="227"/>
      <c r="W271" s="260"/>
      <c r="X271" s="318"/>
      <c r="Y271" s="227"/>
      <c r="Z271" s="371"/>
      <c r="AA271" s="320"/>
      <c r="AB271" s="267"/>
    </row>
    <row r="272" spans="1:29" s="272" customFormat="1" ht="13.5" thickBot="1" x14ac:dyDescent="0.25">
      <c r="A272" s="314" t="s">
        <v>277</v>
      </c>
      <c r="B272" s="315">
        <v>5051</v>
      </c>
      <c r="C272" s="314">
        <v>12</v>
      </c>
      <c r="D272" s="316">
        <v>10</v>
      </c>
      <c r="E272" s="237">
        <v>22</v>
      </c>
      <c r="F272" s="316"/>
      <c r="G272" s="316">
        <v>1</v>
      </c>
      <c r="H272" s="237">
        <v>1</v>
      </c>
      <c r="I272" s="314"/>
      <c r="J272" s="316"/>
      <c r="K272" s="237"/>
      <c r="L272" s="316">
        <v>1</v>
      </c>
      <c r="M272" s="316"/>
      <c r="N272" s="237">
        <v>1</v>
      </c>
      <c r="O272" s="316"/>
      <c r="P272" s="316"/>
      <c r="Q272" s="237"/>
      <c r="R272" s="249"/>
      <c r="S272" s="233"/>
      <c r="T272" s="237"/>
      <c r="U272" s="316">
        <v>2</v>
      </c>
      <c r="V272" s="316">
        <v>1</v>
      </c>
      <c r="W272" s="237">
        <v>3</v>
      </c>
      <c r="X272" s="314">
        <v>1</v>
      </c>
      <c r="Y272" s="316">
        <v>2</v>
      </c>
      <c r="Z272" s="237">
        <v>3</v>
      </c>
      <c r="AA272" s="295">
        <f t="shared" ref="AA272:AB272" si="141">SUM(C272,F272,I272,L272,O272,R272,U272,X272)</f>
        <v>16</v>
      </c>
      <c r="AB272" s="250">
        <f t="shared" si="141"/>
        <v>14</v>
      </c>
      <c r="AC272" s="237">
        <f>SUM(AA272:AB272)</f>
        <v>30</v>
      </c>
    </row>
    <row r="273" spans="1:29" ht="13.5" thickBot="1" x14ac:dyDescent="0.25">
      <c r="A273" s="227"/>
      <c r="B273" s="313"/>
      <c r="C273" s="318"/>
      <c r="D273" s="227"/>
      <c r="E273" s="371"/>
      <c r="F273" s="227"/>
      <c r="G273" s="227"/>
      <c r="H273" s="260"/>
      <c r="I273" s="318"/>
      <c r="J273" s="227"/>
      <c r="K273" s="371"/>
      <c r="L273" s="227"/>
      <c r="M273" s="227"/>
      <c r="N273" s="371"/>
      <c r="O273" s="227"/>
      <c r="P273" s="227"/>
      <c r="Q273" s="260"/>
      <c r="R273" s="318"/>
      <c r="S273" s="287"/>
      <c r="T273" s="313"/>
      <c r="U273" s="227"/>
      <c r="V273" s="227"/>
      <c r="W273" s="260"/>
      <c r="X273" s="318"/>
      <c r="Y273" s="227"/>
      <c r="Z273" s="371"/>
      <c r="AA273" s="320"/>
      <c r="AB273" s="267"/>
    </row>
    <row r="274" spans="1:29" s="272" customFormat="1" ht="13.5" thickBot="1" x14ac:dyDescent="0.25">
      <c r="A274" s="249" t="s">
        <v>179</v>
      </c>
      <c r="B274" s="258">
        <v>5060</v>
      </c>
      <c r="C274" s="273">
        <v>5</v>
      </c>
      <c r="D274" s="259">
        <v>10</v>
      </c>
      <c r="E274" s="237">
        <v>15</v>
      </c>
      <c r="F274" s="259"/>
      <c r="G274" s="259"/>
      <c r="H274" s="237"/>
      <c r="I274" s="273"/>
      <c r="J274" s="259">
        <v>1</v>
      </c>
      <c r="K274" s="237">
        <v>1</v>
      </c>
      <c r="L274" s="249"/>
      <c r="M274" s="233">
        <v>1</v>
      </c>
      <c r="N274" s="237">
        <v>1</v>
      </c>
      <c r="O274" s="259"/>
      <c r="P274" s="259">
        <v>2</v>
      </c>
      <c r="Q274" s="237">
        <v>2</v>
      </c>
      <c r="R274" s="249"/>
      <c r="S274" s="233"/>
      <c r="T274" s="237"/>
      <c r="U274" s="259"/>
      <c r="V274" s="259"/>
      <c r="W274" s="237"/>
      <c r="X274" s="273"/>
      <c r="Y274" s="259"/>
      <c r="Z274" s="237"/>
      <c r="AA274" s="295">
        <f t="shared" ref="AA274:AB274" si="142">SUM(C274,F274,I274,L274,O274,R274,U274,X274)</f>
        <v>5</v>
      </c>
      <c r="AB274" s="250">
        <f t="shared" si="142"/>
        <v>14</v>
      </c>
      <c r="AC274" s="237">
        <f>SUM(AA274:AB274)</f>
        <v>19</v>
      </c>
    </row>
    <row r="275" spans="1:29" x14ac:dyDescent="0.2">
      <c r="A275" s="227"/>
      <c r="B275" s="317"/>
      <c r="C275" s="318"/>
      <c r="D275" s="227"/>
      <c r="E275" s="372"/>
      <c r="F275" s="227"/>
      <c r="G275" s="227"/>
      <c r="H275" s="373"/>
      <c r="I275" s="318"/>
      <c r="J275" s="227"/>
      <c r="K275" s="372"/>
      <c r="L275" s="227"/>
      <c r="M275" s="227"/>
      <c r="N275" s="372"/>
      <c r="O275" s="227"/>
      <c r="P275" s="227"/>
      <c r="Q275" s="373"/>
      <c r="R275" s="318"/>
      <c r="S275" s="287"/>
      <c r="T275" s="313"/>
      <c r="U275" s="227"/>
      <c r="V275" s="227"/>
      <c r="W275" s="373"/>
      <c r="X275" s="318"/>
      <c r="Y275" s="227"/>
      <c r="Z275" s="372"/>
      <c r="AA275" s="320"/>
      <c r="AB275" s="267"/>
    </row>
    <row r="276" spans="1:29" x14ac:dyDescent="0.2">
      <c r="A276" s="227" t="s">
        <v>271</v>
      </c>
      <c r="B276" s="252">
        <v>5015</v>
      </c>
      <c r="C276" s="318"/>
      <c r="D276" s="227">
        <v>2</v>
      </c>
      <c r="E276" s="245">
        <v>2</v>
      </c>
      <c r="F276" s="319"/>
      <c r="G276" s="319"/>
      <c r="H276" s="245"/>
      <c r="I276" s="318"/>
      <c r="J276" s="319"/>
      <c r="L276" s="319"/>
      <c r="M276" s="319"/>
      <c r="N276" s="245"/>
      <c r="O276" s="319"/>
      <c r="P276" s="319"/>
      <c r="R276" s="318"/>
      <c r="S276" s="319"/>
      <c r="T276" s="245"/>
      <c r="U276" s="319"/>
      <c r="V276" s="319"/>
      <c r="W276" s="245"/>
      <c r="X276" s="318"/>
      <c r="Y276" s="319"/>
      <c r="AA276" s="320">
        <f t="shared" ref="AA276:AB278" si="143">SUM(C276,F276,I276,L276,O276,R276,U276,X276)</f>
        <v>0</v>
      </c>
      <c r="AB276" s="267">
        <f t="shared" si="143"/>
        <v>2</v>
      </c>
      <c r="AC276" s="245">
        <f>SUM(AA276:AB276)</f>
        <v>2</v>
      </c>
    </row>
    <row r="277" spans="1:29" x14ac:dyDescent="0.2">
      <c r="A277" s="246" t="s">
        <v>180</v>
      </c>
      <c r="B277" s="252">
        <v>5010</v>
      </c>
      <c r="C277" s="243">
        <v>7</v>
      </c>
      <c r="D277" s="244">
        <v>45</v>
      </c>
      <c r="E277" s="245">
        <v>52</v>
      </c>
      <c r="F277" s="253"/>
      <c r="G277" s="253">
        <v>3</v>
      </c>
      <c r="H277" s="245">
        <v>3</v>
      </c>
      <c r="I277" s="243"/>
      <c r="J277" s="244"/>
      <c r="M277" s="251">
        <v>1</v>
      </c>
      <c r="N277" s="245">
        <v>1</v>
      </c>
      <c r="O277" s="244"/>
      <c r="P277" s="244">
        <v>2</v>
      </c>
      <c r="Q277" s="245">
        <v>2</v>
      </c>
      <c r="R277" s="241"/>
      <c r="T277" s="245"/>
      <c r="U277" s="253"/>
      <c r="V277" s="253">
        <v>3</v>
      </c>
      <c r="W277" s="245">
        <v>3</v>
      </c>
      <c r="X277" s="243">
        <v>2</v>
      </c>
      <c r="Y277" s="244">
        <v>3</v>
      </c>
      <c r="Z277" s="245">
        <v>5</v>
      </c>
      <c r="AA277" s="320">
        <f t="shared" si="143"/>
        <v>9</v>
      </c>
      <c r="AB277" s="267">
        <f t="shared" si="143"/>
        <v>57</v>
      </c>
      <c r="AC277" s="245">
        <f>SUM(AA277:AB277)</f>
        <v>66</v>
      </c>
    </row>
    <row r="278" spans="1:29" x14ac:dyDescent="0.2">
      <c r="A278" s="246" t="s">
        <v>181</v>
      </c>
      <c r="B278" s="252">
        <v>5005</v>
      </c>
      <c r="C278" s="243">
        <v>16</v>
      </c>
      <c r="D278" s="244">
        <v>184</v>
      </c>
      <c r="E278" s="245">
        <v>200</v>
      </c>
      <c r="F278" s="253">
        <v>4</v>
      </c>
      <c r="G278" s="253">
        <v>32</v>
      </c>
      <c r="H278" s="245">
        <v>36</v>
      </c>
      <c r="I278" s="243">
        <v>1</v>
      </c>
      <c r="J278" s="244"/>
      <c r="K278" s="245">
        <v>1</v>
      </c>
      <c r="L278" s="241">
        <v>2</v>
      </c>
      <c r="M278" s="251">
        <v>14</v>
      </c>
      <c r="N278" s="245">
        <v>16</v>
      </c>
      <c r="O278" s="244">
        <v>3</v>
      </c>
      <c r="P278" s="244">
        <v>6</v>
      </c>
      <c r="Q278" s="245">
        <v>9</v>
      </c>
      <c r="R278" s="241"/>
      <c r="T278" s="245"/>
      <c r="U278" s="253">
        <v>1</v>
      </c>
      <c r="V278" s="253">
        <v>6</v>
      </c>
      <c r="W278" s="245">
        <v>7</v>
      </c>
      <c r="X278" s="243">
        <v>4</v>
      </c>
      <c r="Y278" s="244">
        <v>10</v>
      </c>
      <c r="Z278" s="245">
        <v>14</v>
      </c>
      <c r="AA278" s="320">
        <f t="shared" si="143"/>
        <v>31</v>
      </c>
      <c r="AB278" s="267">
        <f t="shared" si="143"/>
        <v>252</v>
      </c>
      <c r="AC278" s="245">
        <f>SUM(AA278:AB278)</f>
        <v>283</v>
      </c>
    </row>
    <row r="279" spans="1:29" ht="13.5" thickBot="1" x14ac:dyDescent="0.25">
      <c r="A279" s="246"/>
      <c r="C279" s="243"/>
      <c r="D279" s="244"/>
      <c r="F279" s="253"/>
      <c r="G279" s="253"/>
      <c r="I279" s="243"/>
      <c r="J279" s="244"/>
      <c r="N279" s="271"/>
      <c r="O279" s="244"/>
      <c r="P279" s="244"/>
      <c r="Q279" s="256"/>
      <c r="R279" s="261"/>
      <c r="S279" s="262"/>
      <c r="T279" s="245"/>
      <c r="U279" s="253"/>
      <c r="V279" s="253"/>
      <c r="X279" s="243"/>
      <c r="Y279" s="244"/>
      <c r="AA279" s="320"/>
      <c r="AB279" s="267"/>
      <c r="AC279" s="277"/>
    </row>
    <row r="280" spans="1:29" ht="13.5" thickBot="1" x14ac:dyDescent="0.25">
      <c r="A280" s="233" t="s">
        <v>236</v>
      </c>
      <c r="B280" s="278" t="s">
        <v>237</v>
      </c>
      <c r="C280" s="273">
        <v>1</v>
      </c>
      <c r="D280" s="259"/>
      <c r="E280" s="237">
        <v>1</v>
      </c>
      <c r="F280" s="259"/>
      <c r="G280" s="259"/>
      <c r="H280" s="237"/>
      <c r="I280" s="273"/>
      <c r="J280" s="259"/>
      <c r="K280" s="237"/>
      <c r="L280" s="249"/>
      <c r="M280" s="233"/>
      <c r="N280" s="237"/>
      <c r="O280" s="259"/>
      <c r="P280" s="259"/>
      <c r="Q280" s="237"/>
      <c r="R280" s="249"/>
      <c r="S280" s="233"/>
      <c r="T280" s="237"/>
      <c r="U280" s="259"/>
      <c r="V280" s="259"/>
      <c r="W280" s="237"/>
      <c r="X280" s="273"/>
      <c r="Y280" s="259"/>
      <c r="Z280" s="237"/>
      <c r="AA280" s="295">
        <f t="shared" ref="AA280:AB280" si="144">SUM(C280,F280,I280,L280,O280,R280,U280,X280)</f>
        <v>1</v>
      </c>
      <c r="AB280" s="250">
        <f t="shared" si="144"/>
        <v>0</v>
      </c>
      <c r="AC280" s="237">
        <f>SUM(AA280:AB280)</f>
        <v>1</v>
      </c>
    </row>
    <row r="281" spans="1:29" ht="13.5" thickBot="1" x14ac:dyDescent="0.25">
      <c r="A281" s="246"/>
      <c r="C281" s="243"/>
      <c r="D281" s="244"/>
      <c r="F281" s="253"/>
      <c r="G281" s="253"/>
      <c r="I281" s="243"/>
      <c r="J281" s="244"/>
      <c r="N281" s="271"/>
      <c r="O281" s="244"/>
      <c r="P281" s="244"/>
      <c r="Q281" s="256"/>
      <c r="R281" s="301"/>
      <c r="S281" s="288"/>
      <c r="T281" s="245"/>
      <c r="U281" s="253"/>
      <c r="V281" s="253"/>
      <c r="X281" s="243"/>
      <c r="Y281" s="244"/>
      <c r="AA281" s="320"/>
      <c r="AB281" s="267"/>
      <c r="AC281" s="277"/>
    </row>
    <row r="282" spans="1:29" ht="13.5" thickBot="1" x14ac:dyDescent="0.25">
      <c r="A282" s="311" t="s">
        <v>153</v>
      </c>
      <c r="B282" s="312"/>
      <c r="C282" s="311">
        <f>C272+C255+C259+C262+C266+C268+C270+C274+C276+C277+C278+C280</f>
        <v>205</v>
      </c>
      <c r="D282" s="321">
        <f t="shared" ref="D282:AC282" si="145">D272+D255+D259+D262+D266+D268+D270+D274+D276+D277+D278+D280</f>
        <v>1337</v>
      </c>
      <c r="E282" s="322">
        <f t="shared" si="145"/>
        <v>1542</v>
      </c>
      <c r="F282" s="311">
        <f t="shared" si="145"/>
        <v>29</v>
      </c>
      <c r="G282" s="321">
        <f t="shared" si="145"/>
        <v>96</v>
      </c>
      <c r="H282" s="322">
        <f t="shared" si="145"/>
        <v>125</v>
      </c>
      <c r="I282" s="311">
        <f t="shared" si="145"/>
        <v>2</v>
      </c>
      <c r="J282" s="321">
        <f t="shared" si="145"/>
        <v>17</v>
      </c>
      <c r="K282" s="322">
        <f t="shared" si="145"/>
        <v>19</v>
      </c>
      <c r="L282" s="311">
        <f t="shared" si="145"/>
        <v>23</v>
      </c>
      <c r="M282" s="321">
        <f t="shared" si="145"/>
        <v>112</v>
      </c>
      <c r="N282" s="322">
        <f t="shared" si="145"/>
        <v>135</v>
      </c>
      <c r="O282" s="311">
        <f t="shared" si="145"/>
        <v>8</v>
      </c>
      <c r="P282" s="321">
        <f t="shared" si="145"/>
        <v>45</v>
      </c>
      <c r="Q282" s="322">
        <f t="shared" si="145"/>
        <v>53</v>
      </c>
      <c r="R282" s="311">
        <f t="shared" si="145"/>
        <v>0</v>
      </c>
      <c r="S282" s="321">
        <f t="shared" si="145"/>
        <v>0</v>
      </c>
      <c r="T282" s="322">
        <f t="shared" si="145"/>
        <v>0</v>
      </c>
      <c r="U282" s="311">
        <f t="shared" si="145"/>
        <v>31</v>
      </c>
      <c r="V282" s="321">
        <f t="shared" si="145"/>
        <v>111</v>
      </c>
      <c r="W282" s="322">
        <f t="shared" si="145"/>
        <v>142</v>
      </c>
      <c r="X282" s="311">
        <f t="shared" si="145"/>
        <v>16</v>
      </c>
      <c r="Y282" s="321">
        <f t="shared" si="145"/>
        <v>84</v>
      </c>
      <c r="Z282" s="322">
        <f t="shared" si="145"/>
        <v>100</v>
      </c>
      <c r="AA282" s="311">
        <f t="shared" si="145"/>
        <v>314</v>
      </c>
      <c r="AB282" s="321">
        <f t="shared" si="145"/>
        <v>1802</v>
      </c>
      <c r="AC282" s="323">
        <f t="shared" si="145"/>
        <v>2116</v>
      </c>
    </row>
    <row r="283" spans="1:29" ht="13.5" thickBot="1" x14ac:dyDescent="0.25">
      <c r="A283" s="227"/>
      <c r="B283" s="227"/>
      <c r="C283" s="227"/>
      <c r="D283" s="227"/>
      <c r="E283" s="272"/>
      <c r="F283" s="227"/>
      <c r="G283" s="227"/>
      <c r="H283" s="272"/>
      <c r="I283" s="227"/>
      <c r="J283" s="227"/>
      <c r="K283" s="272"/>
      <c r="L283" s="227"/>
      <c r="M283" s="227"/>
      <c r="N283" s="272"/>
      <c r="O283" s="227"/>
      <c r="P283" s="227"/>
      <c r="Q283" s="272"/>
      <c r="R283" s="227"/>
      <c r="S283" s="227"/>
      <c r="T283" s="227"/>
      <c r="U283" s="227"/>
      <c r="V283" s="227"/>
      <c r="W283" s="272"/>
      <c r="X283" s="227"/>
      <c r="Y283" s="227"/>
      <c r="Z283" s="272"/>
      <c r="AA283" s="227"/>
      <c r="AB283" s="227"/>
      <c r="AC283" s="227"/>
    </row>
    <row r="284" spans="1:29" ht="13.5" thickBot="1" x14ac:dyDescent="0.25">
      <c r="A284" s="524" t="s">
        <v>182</v>
      </c>
      <c r="B284" s="525"/>
      <c r="C284" s="525"/>
      <c r="D284" s="525"/>
      <c r="E284" s="525"/>
      <c r="F284" s="525"/>
      <c r="G284" s="525"/>
      <c r="H284" s="525"/>
      <c r="I284" s="525"/>
      <c r="J284" s="525"/>
      <c r="K284" s="525"/>
      <c r="L284" s="525"/>
      <c r="M284" s="525"/>
      <c r="N284" s="525"/>
      <c r="O284" s="525"/>
      <c r="P284" s="525"/>
      <c r="Q284" s="525"/>
      <c r="R284" s="525"/>
      <c r="S284" s="525"/>
      <c r="T284" s="525"/>
      <c r="U284" s="525"/>
      <c r="V284" s="525"/>
      <c r="W284" s="525"/>
      <c r="X284" s="525"/>
      <c r="Y284" s="525"/>
      <c r="Z284" s="525"/>
      <c r="AA284" s="525"/>
      <c r="AB284" s="525"/>
      <c r="AC284" s="526"/>
    </row>
    <row r="285" spans="1:29" ht="13.5" thickBot="1" x14ac:dyDescent="0.25">
      <c r="E285" s="245" t="str">
        <f>IF(C285+D285=0," ",C285+D285)</f>
        <v xml:space="preserve"> </v>
      </c>
      <c r="H285" s="274" t="str">
        <f>IF(F285+G285=0," ",F285+G285)</f>
        <v xml:space="preserve"> </v>
      </c>
      <c r="K285" s="245" t="str">
        <f>IF(I285+J285=0," ",I285+J285)</f>
        <v xml:space="preserve"> </v>
      </c>
      <c r="Q285" s="256" t="str">
        <f>IF(O285+P285=0," ",O285+P285)</f>
        <v xml:space="preserve"> </v>
      </c>
      <c r="R285" s="364"/>
      <c r="S285" s="265"/>
      <c r="T285" s="365"/>
      <c r="W285" s="274" t="str">
        <f>IF(U285+V285=0," ",U285+V285)</f>
        <v xml:space="preserve"> </v>
      </c>
      <c r="Z285" s="245" t="str">
        <f>IF(X285+Y285=0," ",X285+Y285)</f>
        <v xml:space="preserve"> </v>
      </c>
    </row>
    <row r="286" spans="1:29" ht="13.5" thickBot="1" x14ac:dyDescent="0.25">
      <c r="A286" s="233" t="s">
        <v>183</v>
      </c>
      <c r="B286" s="258">
        <v>6070</v>
      </c>
      <c r="C286" s="233">
        <v>6</v>
      </c>
      <c r="D286" s="233">
        <v>1</v>
      </c>
      <c r="E286" s="237">
        <v>7</v>
      </c>
      <c r="F286" s="233">
        <v>1</v>
      </c>
      <c r="G286" s="233">
        <v>1</v>
      </c>
      <c r="H286" s="237">
        <v>2</v>
      </c>
      <c r="I286" s="233"/>
      <c r="J286" s="233"/>
      <c r="K286" s="237"/>
      <c r="L286" s="233">
        <v>1</v>
      </c>
      <c r="M286" s="233"/>
      <c r="N286" s="237">
        <v>1</v>
      </c>
      <c r="O286" s="233"/>
      <c r="P286" s="233"/>
      <c r="Q286" s="237"/>
      <c r="R286" s="249"/>
      <c r="S286" s="233"/>
      <c r="T286" s="237"/>
      <c r="U286" s="233"/>
      <c r="V286" s="233"/>
      <c r="W286" s="237"/>
      <c r="X286" s="233"/>
      <c r="Y286" s="233"/>
      <c r="Z286" s="237"/>
      <c r="AA286" s="295">
        <f t="shared" ref="AA286:AB287" si="146">SUM(C286,F286,I286,L286,O286,R286,U286,X286)</f>
        <v>8</v>
      </c>
      <c r="AB286" s="250">
        <f t="shared" si="146"/>
        <v>2</v>
      </c>
      <c r="AC286" s="237">
        <f>SUM(AA286:AB286)</f>
        <v>10</v>
      </c>
    </row>
    <row r="287" spans="1:29" s="272" customFormat="1" ht="13.5" thickBot="1" x14ac:dyDescent="0.25">
      <c r="A287" s="314" t="s">
        <v>184</v>
      </c>
      <c r="B287" s="315">
        <v>6080</v>
      </c>
      <c r="C287" s="316">
        <v>10</v>
      </c>
      <c r="D287" s="316"/>
      <c r="E287" s="237">
        <v>10</v>
      </c>
      <c r="F287" s="316">
        <v>1</v>
      </c>
      <c r="G287" s="316"/>
      <c r="H287" s="237">
        <v>1</v>
      </c>
      <c r="I287" s="316"/>
      <c r="J287" s="316"/>
      <c r="K287" s="237"/>
      <c r="L287" s="316">
        <v>1</v>
      </c>
      <c r="M287" s="316"/>
      <c r="N287" s="237">
        <v>1</v>
      </c>
      <c r="O287" s="316"/>
      <c r="P287" s="316"/>
      <c r="Q287" s="237"/>
      <c r="R287" s="314"/>
      <c r="S287" s="316"/>
      <c r="T287" s="237"/>
      <c r="U287" s="316"/>
      <c r="V287" s="316"/>
      <c r="W287" s="237"/>
      <c r="X287" s="316">
        <v>1</v>
      </c>
      <c r="Y287" s="316"/>
      <c r="Z287" s="237">
        <v>1</v>
      </c>
      <c r="AA287" s="295">
        <f t="shared" si="146"/>
        <v>13</v>
      </c>
      <c r="AB287" s="250">
        <f t="shared" si="146"/>
        <v>0</v>
      </c>
      <c r="AC287" s="257">
        <f>SUM(AA287:AB287)</f>
        <v>13</v>
      </c>
    </row>
    <row r="288" spans="1:29" ht="13.5" thickBot="1" x14ac:dyDescent="0.25">
      <c r="Q288" s="256"/>
      <c r="R288" s="241"/>
      <c r="T288" s="275"/>
    </row>
    <row r="289" spans="1:29" ht="13.5" thickBot="1" x14ac:dyDescent="0.25">
      <c r="A289" s="249" t="s">
        <v>185</v>
      </c>
      <c r="B289" s="234">
        <v>6020</v>
      </c>
      <c r="C289" s="273">
        <v>764</v>
      </c>
      <c r="D289" s="259">
        <v>385</v>
      </c>
      <c r="E289" s="237">
        <v>1149</v>
      </c>
      <c r="F289" s="259">
        <v>85</v>
      </c>
      <c r="G289" s="259">
        <v>51</v>
      </c>
      <c r="H289" s="237">
        <v>136</v>
      </c>
      <c r="I289" s="273">
        <v>17</v>
      </c>
      <c r="J289" s="259">
        <v>6</v>
      </c>
      <c r="K289" s="237">
        <v>23</v>
      </c>
      <c r="L289" s="249">
        <v>65</v>
      </c>
      <c r="M289" s="233">
        <v>45</v>
      </c>
      <c r="N289" s="237">
        <v>110</v>
      </c>
      <c r="O289" s="273">
        <v>26</v>
      </c>
      <c r="P289" s="259">
        <v>19</v>
      </c>
      <c r="Q289" s="237">
        <v>45</v>
      </c>
      <c r="R289" s="249">
        <v>2</v>
      </c>
      <c r="S289" s="233">
        <v>2</v>
      </c>
      <c r="T289" s="237">
        <v>4</v>
      </c>
      <c r="U289" s="259">
        <v>15</v>
      </c>
      <c r="V289" s="259">
        <v>2</v>
      </c>
      <c r="W289" s="237">
        <v>17</v>
      </c>
      <c r="X289" s="273">
        <v>40</v>
      </c>
      <c r="Y289" s="259">
        <v>29</v>
      </c>
      <c r="Z289" s="237">
        <v>69</v>
      </c>
      <c r="AA289" s="295">
        <f t="shared" ref="AA289:AB289" si="147">SUM(C289,F289,I289,L289,O289,R289,U289,X289)</f>
        <v>1014</v>
      </c>
      <c r="AB289" s="250">
        <f t="shared" si="147"/>
        <v>539</v>
      </c>
      <c r="AC289" s="237">
        <f>SUM(AA289:AB289)</f>
        <v>1553</v>
      </c>
    </row>
    <row r="290" spans="1:29" x14ac:dyDescent="0.2">
      <c r="Q290" s="256"/>
      <c r="R290" s="241"/>
      <c r="T290" s="275"/>
    </row>
    <row r="291" spans="1:29" ht="13.5" thickBot="1" x14ac:dyDescent="0.25">
      <c r="A291" s="261" t="s">
        <v>186</v>
      </c>
      <c r="B291" s="289">
        <v>6041</v>
      </c>
      <c r="C291" s="248">
        <v>28</v>
      </c>
      <c r="D291" s="324">
        <v>47</v>
      </c>
      <c r="E291" s="271">
        <v>75</v>
      </c>
      <c r="F291" s="324">
        <v>6</v>
      </c>
      <c r="G291" s="324"/>
      <c r="H291" s="256">
        <v>6</v>
      </c>
      <c r="I291" s="248"/>
      <c r="J291" s="324">
        <v>1</v>
      </c>
      <c r="K291" s="271">
        <v>1</v>
      </c>
      <c r="L291" s="261">
        <v>3</v>
      </c>
      <c r="M291" s="262">
        <v>1</v>
      </c>
      <c r="N291" s="288">
        <v>4</v>
      </c>
      <c r="O291" s="248">
        <v>2</v>
      </c>
      <c r="P291" s="324">
        <v>1</v>
      </c>
      <c r="Q291" s="288">
        <v>3</v>
      </c>
      <c r="R291" s="261"/>
      <c r="S291" s="262"/>
      <c r="T291" s="245"/>
      <c r="U291" s="324"/>
      <c r="V291" s="324">
        <v>3</v>
      </c>
      <c r="W291" s="288">
        <v>3</v>
      </c>
      <c r="X291" s="248">
        <v>2</v>
      </c>
      <c r="Y291" s="324">
        <v>4</v>
      </c>
      <c r="Z291" s="271">
        <v>6</v>
      </c>
      <c r="AA291" s="320">
        <f t="shared" ref="AA291:AB291" si="148">SUM(C291,F291,I291,L291,O291,R291,U291,X291)</f>
        <v>41</v>
      </c>
      <c r="AB291" s="267">
        <f t="shared" si="148"/>
        <v>57</v>
      </c>
      <c r="AC291" s="277">
        <f>SUM(AA291:AB291)</f>
        <v>98</v>
      </c>
    </row>
    <row r="292" spans="1:29" ht="13.5" thickBot="1" x14ac:dyDescent="0.25">
      <c r="A292" s="249" t="s">
        <v>187</v>
      </c>
      <c r="B292" s="234"/>
      <c r="C292" s="249">
        <f t="shared" ref="C292:S292" si="149">SUBTOTAL(9,C291:C291)</f>
        <v>28</v>
      </c>
      <c r="D292" s="233">
        <f t="shared" si="149"/>
        <v>47</v>
      </c>
      <c r="E292" s="233">
        <f t="shared" si="149"/>
        <v>75</v>
      </c>
      <c r="F292" s="249">
        <f t="shared" si="149"/>
        <v>6</v>
      </c>
      <c r="G292" s="233">
        <f t="shared" si="149"/>
        <v>0</v>
      </c>
      <c r="H292" s="233">
        <f t="shared" si="149"/>
        <v>6</v>
      </c>
      <c r="I292" s="249">
        <f t="shared" si="149"/>
        <v>0</v>
      </c>
      <c r="J292" s="233">
        <f t="shared" si="149"/>
        <v>1</v>
      </c>
      <c r="K292" s="233">
        <f t="shared" si="149"/>
        <v>1</v>
      </c>
      <c r="L292" s="249">
        <f t="shared" si="149"/>
        <v>3</v>
      </c>
      <c r="M292" s="233">
        <f t="shared" si="149"/>
        <v>1</v>
      </c>
      <c r="N292" s="233">
        <f t="shared" si="149"/>
        <v>4</v>
      </c>
      <c r="O292" s="249">
        <f t="shared" si="149"/>
        <v>2</v>
      </c>
      <c r="P292" s="233">
        <f t="shared" si="149"/>
        <v>1</v>
      </c>
      <c r="Q292" s="233">
        <f t="shared" si="149"/>
        <v>3</v>
      </c>
      <c r="R292" s="249">
        <f t="shared" si="149"/>
        <v>0</v>
      </c>
      <c r="S292" s="233">
        <f t="shared" si="149"/>
        <v>0</v>
      </c>
      <c r="T292" s="237">
        <f t="shared" ref="T292" si="150">R292+S292</f>
        <v>0</v>
      </c>
      <c r="U292" s="233">
        <f t="shared" ref="U292:Z292" si="151">SUBTOTAL(9,U291:U291)</f>
        <v>0</v>
      </c>
      <c r="V292" s="233">
        <f t="shared" si="151"/>
        <v>3</v>
      </c>
      <c r="W292" s="233">
        <f t="shared" si="151"/>
        <v>3</v>
      </c>
      <c r="X292" s="249">
        <f t="shared" si="151"/>
        <v>2</v>
      </c>
      <c r="Y292" s="233">
        <f t="shared" si="151"/>
        <v>4</v>
      </c>
      <c r="Z292" s="233">
        <f t="shared" si="151"/>
        <v>6</v>
      </c>
      <c r="AA292" s="249">
        <f>C292+F292+I292+L292+O292+U292+X292</f>
        <v>41</v>
      </c>
      <c r="AB292" s="233">
        <f>D292+G292+J292+M292+P292+V292+Y292</f>
        <v>57</v>
      </c>
      <c r="AC292" s="237">
        <f>SUBTOTAL(9,AC291:AC291)</f>
        <v>98</v>
      </c>
    </row>
    <row r="293" spans="1:29" x14ac:dyDescent="0.2">
      <c r="E293" s="245" t="str">
        <f>IF(C293+D293=0," ",C293+D293)</f>
        <v xml:space="preserve"> </v>
      </c>
      <c r="H293" s="274" t="str">
        <f>IF(F293+G293=0," ",F293+G293)</f>
        <v xml:space="preserve"> </v>
      </c>
      <c r="K293" s="245" t="str">
        <f>IF(I293+J293=0," ",I293+J293)</f>
        <v xml:space="preserve"> </v>
      </c>
      <c r="N293" s="274" t="str">
        <f>IF(L293+M293=0," ",L293+M293)</f>
        <v xml:space="preserve"> </v>
      </c>
      <c r="Q293" s="256" t="str">
        <f>IF(O293+P293=0," ",O293+P293)</f>
        <v xml:space="preserve"> </v>
      </c>
      <c r="R293" s="241"/>
      <c r="T293" s="275"/>
      <c r="W293" s="274" t="str">
        <f>IF(U293+V293=0," ",U293+V293)</f>
        <v xml:space="preserve"> </v>
      </c>
      <c r="Z293" s="245" t="str">
        <f>IF(X293+Y293=0," ",X293+Y293)</f>
        <v xml:space="preserve"> </v>
      </c>
      <c r="AC293" s="367"/>
    </row>
    <row r="294" spans="1:29" x14ac:dyDescent="0.2">
      <c r="A294" s="246" t="s">
        <v>188</v>
      </c>
      <c r="B294" s="252">
        <v>6060</v>
      </c>
      <c r="C294" s="243"/>
      <c r="D294" s="244"/>
      <c r="F294" s="253"/>
      <c r="G294" s="253"/>
      <c r="H294" s="245"/>
      <c r="I294" s="243"/>
      <c r="J294" s="244"/>
      <c r="N294" s="245"/>
      <c r="O294" s="243"/>
      <c r="P294" s="244"/>
      <c r="R294" s="241"/>
      <c r="T294" s="245"/>
      <c r="U294" s="253"/>
      <c r="V294" s="253"/>
      <c r="W294" s="245"/>
      <c r="X294" s="243"/>
      <c r="Y294" s="244"/>
      <c r="AA294" s="320">
        <f t="shared" ref="AA294:AB309" si="152">SUM(C294,F294,I294,L294,O294,R294,U294,X294)</f>
        <v>0</v>
      </c>
      <c r="AB294" s="267">
        <f t="shared" si="152"/>
        <v>0</v>
      </c>
      <c r="AC294" s="245">
        <f>SUM(AA294:AB294)</f>
        <v>0</v>
      </c>
    </row>
    <row r="295" spans="1:29" x14ac:dyDescent="0.2">
      <c r="A295" s="246" t="s">
        <v>272</v>
      </c>
      <c r="B295" s="252">
        <v>6062</v>
      </c>
      <c r="C295" s="243"/>
      <c r="D295" s="244"/>
      <c r="E295" s="245">
        <f>SUM(C295:D295)</f>
        <v>0</v>
      </c>
      <c r="F295" s="253"/>
      <c r="G295" s="253"/>
      <c r="H295" s="245">
        <f>SUM(F295:G295)</f>
        <v>0</v>
      </c>
      <c r="I295" s="243"/>
      <c r="J295" s="244"/>
      <c r="K295" s="245">
        <f>SUM(I295:J295)</f>
        <v>0</v>
      </c>
      <c r="N295" s="245">
        <f>SUM(L295:M295)</f>
        <v>0</v>
      </c>
      <c r="O295" s="243"/>
      <c r="P295" s="244"/>
      <c r="Q295" s="245">
        <f>SUM(O295:P295)</f>
        <v>0</v>
      </c>
      <c r="R295" s="241"/>
      <c r="T295" s="245">
        <f>SUM(R295:S295)</f>
        <v>0</v>
      </c>
      <c r="U295" s="253"/>
      <c r="V295" s="253"/>
      <c r="W295" s="245">
        <f>SUM(U295:V295)</f>
        <v>0</v>
      </c>
      <c r="X295" s="243"/>
      <c r="Y295" s="244"/>
      <c r="Z295" s="245">
        <f>SUM(X295:Y295)</f>
        <v>0</v>
      </c>
      <c r="AA295" s="320">
        <f t="shared" si="152"/>
        <v>0</v>
      </c>
      <c r="AB295" s="267">
        <f t="shared" si="152"/>
        <v>0</v>
      </c>
      <c r="AC295" s="245">
        <f>SUM(AA295:AB295)</f>
        <v>0</v>
      </c>
    </row>
    <row r="296" spans="1:29" x14ac:dyDescent="0.2">
      <c r="A296" s="251" t="s">
        <v>189</v>
      </c>
      <c r="B296" s="252">
        <v>6063</v>
      </c>
      <c r="C296" s="243"/>
      <c r="D296" s="244"/>
      <c r="E296" s="245">
        <f t="shared" ref="E296:E300" si="153">SUM(C296:D296)</f>
        <v>0</v>
      </c>
      <c r="F296" s="253"/>
      <c r="G296" s="253"/>
      <c r="H296" s="245">
        <f t="shared" ref="H296:H300" si="154">SUM(F296:G296)</f>
        <v>0</v>
      </c>
      <c r="I296" s="243"/>
      <c r="J296" s="244"/>
      <c r="K296" s="245">
        <f t="shared" ref="K296:K300" si="155">SUM(I296:J296)</f>
        <v>0</v>
      </c>
      <c r="N296" s="245">
        <f t="shared" ref="N296:N300" si="156">SUM(L296:M296)</f>
        <v>0</v>
      </c>
      <c r="O296" s="243"/>
      <c r="P296" s="244"/>
      <c r="Q296" s="245">
        <f t="shared" ref="Q296:Q300" si="157">SUM(O296:P296)</f>
        <v>0</v>
      </c>
      <c r="R296" s="241"/>
      <c r="T296" s="245">
        <f t="shared" ref="T296:T300" si="158">SUM(R296:S296)</f>
        <v>0</v>
      </c>
      <c r="U296" s="253"/>
      <c r="V296" s="253"/>
      <c r="W296" s="245">
        <f t="shared" ref="W296:W300" si="159">SUM(U296:V296)</f>
        <v>0</v>
      </c>
      <c r="X296" s="243"/>
      <c r="Y296" s="244"/>
      <c r="Z296" s="245">
        <f t="shared" ref="Z296:Z300" si="160">SUM(X296:Y296)</f>
        <v>0</v>
      </c>
      <c r="AA296" s="320">
        <f t="shared" si="152"/>
        <v>0</v>
      </c>
      <c r="AB296" s="267">
        <f t="shared" si="152"/>
        <v>0</v>
      </c>
      <c r="AC296" s="245">
        <f t="shared" ref="AC296:AC309" si="161">SUM(AA296:AB296)</f>
        <v>0</v>
      </c>
    </row>
    <row r="297" spans="1:29" x14ac:dyDescent="0.2">
      <c r="A297" s="251" t="s">
        <v>190</v>
      </c>
      <c r="B297" s="252">
        <v>6065</v>
      </c>
      <c r="C297" s="243"/>
      <c r="D297" s="244"/>
      <c r="E297" s="245">
        <f t="shared" si="153"/>
        <v>0</v>
      </c>
      <c r="F297" s="253"/>
      <c r="G297" s="253"/>
      <c r="H297" s="245">
        <f t="shared" si="154"/>
        <v>0</v>
      </c>
      <c r="I297" s="243"/>
      <c r="J297" s="244"/>
      <c r="K297" s="245">
        <f t="shared" si="155"/>
        <v>0</v>
      </c>
      <c r="N297" s="245">
        <f t="shared" si="156"/>
        <v>0</v>
      </c>
      <c r="O297" s="243"/>
      <c r="P297" s="244"/>
      <c r="Q297" s="245">
        <f t="shared" si="157"/>
        <v>0</v>
      </c>
      <c r="R297" s="241"/>
      <c r="T297" s="245">
        <f t="shared" si="158"/>
        <v>0</v>
      </c>
      <c r="U297" s="253"/>
      <c r="V297" s="253"/>
      <c r="W297" s="245">
        <f t="shared" si="159"/>
        <v>0</v>
      </c>
      <c r="X297" s="243"/>
      <c r="Y297" s="244"/>
      <c r="Z297" s="245">
        <f t="shared" si="160"/>
        <v>0</v>
      </c>
      <c r="AA297" s="320">
        <f t="shared" si="152"/>
        <v>0</v>
      </c>
      <c r="AB297" s="267">
        <f t="shared" si="152"/>
        <v>0</v>
      </c>
      <c r="AC297" s="245">
        <f t="shared" si="161"/>
        <v>0</v>
      </c>
    </row>
    <row r="298" spans="1:29" x14ac:dyDescent="0.2">
      <c r="A298" s="251" t="s">
        <v>191</v>
      </c>
      <c r="B298" s="252">
        <v>6066</v>
      </c>
      <c r="C298" s="243"/>
      <c r="D298" s="244"/>
      <c r="E298" s="245">
        <f t="shared" si="153"/>
        <v>0</v>
      </c>
      <c r="F298" s="253"/>
      <c r="G298" s="253"/>
      <c r="H298" s="245">
        <f t="shared" si="154"/>
        <v>0</v>
      </c>
      <c r="I298" s="243"/>
      <c r="J298" s="244"/>
      <c r="K298" s="245">
        <f t="shared" si="155"/>
        <v>0</v>
      </c>
      <c r="N298" s="245">
        <f t="shared" si="156"/>
        <v>0</v>
      </c>
      <c r="O298" s="243"/>
      <c r="P298" s="244"/>
      <c r="Q298" s="245">
        <f t="shared" si="157"/>
        <v>0</v>
      </c>
      <c r="R298" s="241"/>
      <c r="T298" s="245">
        <f t="shared" si="158"/>
        <v>0</v>
      </c>
      <c r="U298" s="253"/>
      <c r="V298" s="253"/>
      <c r="W298" s="245">
        <f t="shared" si="159"/>
        <v>0</v>
      </c>
      <c r="X298" s="243"/>
      <c r="Y298" s="244"/>
      <c r="Z298" s="245">
        <f t="shared" si="160"/>
        <v>0</v>
      </c>
      <c r="AA298" s="320">
        <f t="shared" si="152"/>
        <v>0</v>
      </c>
      <c r="AB298" s="267">
        <f t="shared" si="152"/>
        <v>0</v>
      </c>
      <c r="AC298" s="245">
        <f t="shared" si="161"/>
        <v>0</v>
      </c>
    </row>
    <row r="299" spans="1:29" x14ac:dyDescent="0.2">
      <c r="A299" s="251" t="s">
        <v>192</v>
      </c>
      <c r="B299" s="252">
        <v>6067</v>
      </c>
      <c r="C299" s="243"/>
      <c r="D299" s="244"/>
      <c r="E299" s="245">
        <f t="shared" si="153"/>
        <v>0</v>
      </c>
      <c r="F299" s="253"/>
      <c r="G299" s="253"/>
      <c r="H299" s="245">
        <f t="shared" si="154"/>
        <v>0</v>
      </c>
      <c r="I299" s="243"/>
      <c r="J299" s="244"/>
      <c r="K299" s="245">
        <f t="shared" si="155"/>
        <v>0</v>
      </c>
      <c r="N299" s="245">
        <f t="shared" si="156"/>
        <v>0</v>
      </c>
      <c r="O299" s="243"/>
      <c r="P299" s="244"/>
      <c r="Q299" s="245">
        <f t="shared" si="157"/>
        <v>0</v>
      </c>
      <c r="R299" s="241"/>
      <c r="T299" s="245">
        <f t="shared" si="158"/>
        <v>0</v>
      </c>
      <c r="U299" s="253"/>
      <c r="V299" s="253"/>
      <c r="W299" s="245">
        <f t="shared" si="159"/>
        <v>0</v>
      </c>
      <c r="X299" s="243"/>
      <c r="Y299" s="244"/>
      <c r="Z299" s="245">
        <f t="shared" si="160"/>
        <v>0</v>
      </c>
      <c r="AA299" s="320">
        <f t="shared" si="152"/>
        <v>0</v>
      </c>
      <c r="AB299" s="267">
        <f t="shared" si="152"/>
        <v>0</v>
      </c>
      <c r="AC299" s="245">
        <f t="shared" si="161"/>
        <v>0</v>
      </c>
    </row>
    <row r="300" spans="1:29" x14ac:dyDescent="0.2">
      <c r="A300" s="251" t="s">
        <v>193</v>
      </c>
      <c r="B300" s="252">
        <v>6068</v>
      </c>
      <c r="C300" s="243"/>
      <c r="D300" s="244"/>
      <c r="E300" s="245">
        <f t="shared" si="153"/>
        <v>0</v>
      </c>
      <c r="F300" s="253"/>
      <c r="G300" s="253"/>
      <c r="H300" s="245">
        <f t="shared" si="154"/>
        <v>0</v>
      </c>
      <c r="I300" s="244"/>
      <c r="J300" s="244"/>
      <c r="K300" s="245">
        <f t="shared" si="155"/>
        <v>0</v>
      </c>
      <c r="L300" s="246"/>
      <c r="N300" s="245">
        <f t="shared" si="156"/>
        <v>0</v>
      </c>
      <c r="O300" s="244"/>
      <c r="P300" s="244"/>
      <c r="Q300" s="245">
        <f t="shared" si="157"/>
        <v>0</v>
      </c>
      <c r="R300" s="241"/>
      <c r="T300" s="245">
        <f t="shared" si="158"/>
        <v>0</v>
      </c>
      <c r="U300" s="253"/>
      <c r="V300" s="253"/>
      <c r="W300" s="245">
        <f t="shared" si="159"/>
        <v>0</v>
      </c>
      <c r="X300" s="244"/>
      <c r="Y300" s="244"/>
      <c r="Z300" s="245">
        <f t="shared" si="160"/>
        <v>0</v>
      </c>
      <c r="AA300" s="320">
        <f t="shared" si="152"/>
        <v>0</v>
      </c>
      <c r="AB300" s="267">
        <f t="shared" si="152"/>
        <v>0</v>
      </c>
      <c r="AC300" s="245">
        <f t="shared" si="161"/>
        <v>0</v>
      </c>
    </row>
    <row r="301" spans="1:29" x14ac:dyDescent="0.2">
      <c r="A301" s="251" t="s">
        <v>229</v>
      </c>
      <c r="B301" s="252">
        <v>6160</v>
      </c>
      <c r="C301" s="243">
        <v>36</v>
      </c>
      <c r="D301" s="244">
        <v>23</v>
      </c>
      <c r="E301" s="245">
        <v>59</v>
      </c>
      <c r="F301" s="253">
        <v>3</v>
      </c>
      <c r="G301" s="253">
        <v>1</v>
      </c>
      <c r="H301" s="245">
        <v>4</v>
      </c>
      <c r="I301" s="244"/>
      <c r="J301" s="244"/>
      <c r="L301" s="246">
        <v>4</v>
      </c>
      <c r="N301" s="245">
        <v>4</v>
      </c>
      <c r="O301" s="244">
        <v>1</v>
      </c>
      <c r="P301" s="244"/>
      <c r="Q301" s="245">
        <v>1</v>
      </c>
      <c r="R301" s="241"/>
      <c r="T301" s="245"/>
      <c r="U301" s="253">
        <v>3</v>
      </c>
      <c r="V301" s="253"/>
      <c r="W301" s="245">
        <v>3</v>
      </c>
      <c r="X301" s="244">
        <v>2</v>
      </c>
      <c r="Y301" s="244"/>
      <c r="Z301" s="245">
        <v>2</v>
      </c>
      <c r="AA301" s="267">
        <f t="shared" si="152"/>
        <v>49</v>
      </c>
      <c r="AB301" s="267">
        <f t="shared" si="152"/>
        <v>24</v>
      </c>
      <c r="AC301" s="245">
        <f t="shared" si="161"/>
        <v>73</v>
      </c>
    </row>
    <row r="302" spans="1:29" x14ac:dyDescent="0.2">
      <c r="A302" s="251" t="s">
        <v>230</v>
      </c>
      <c r="B302" s="252">
        <v>6161</v>
      </c>
      <c r="C302" s="243">
        <v>75</v>
      </c>
      <c r="D302" s="244">
        <v>26</v>
      </c>
      <c r="E302" s="245">
        <v>101</v>
      </c>
      <c r="F302" s="253">
        <v>4</v>
      </c>
      <c r="G302" s="253">
        <v>1</v>
      </c>
      <c r="H302" s="245">
        <v>5</v>
      </c>
      <c r="I302" s="244">
        <v>1</v>
      </c>
      <c r="J302" s="244"/>
      <c r="K302" s="245">
        <v>1</v>
      </c>
      <c r="L302" s="246">
        <v>6</v>
      </c>
      <c r="M302" s="251">
        <v>3</v>
      </c>
      <c r="N302" s="245">
        <v>9</v>
      </c>
      <c r="O302" s="244">
        <v>2</v>
      </c>
      <c r="P302" s="244"/>
      <c r="Q302" s="245">
        <v>2</v>
      </c>
      <c r="R302" s="241"/>
      <c r="T302" s="245"/>
      <c r="U302" s="253">
        <v>4</v>
      </c>
      <c r="V302" s="253"/>
      <c r="W302" s="245">
        <v>4</v>
      </c>
      <c r="X302" s="244">
        <v>2</v>
      </c>
      <c r="Y302" s="244"/>
      <c r="Z302" s="245">
        <v>2</v>
      </c>
      <c r="AA302" s="267">
        <f t="shared" si="152"/>
        <v>94</v>
      </c>
      <c r="AB302" s="267">
        <f t="shared" si="152"/>
        <v>30</v>
      </c>
      <c r="AC302" s="245">
        <f t="shared" si="161"/>
        <v>124</v>
      </c>
    </row>
    <row r="303" spans="1:29" x14ac:dyDescent="0.2">
      <c r="A303" s="251" t="s">
        <v>263</v>
      </c>
      <c r="B303" s="252">
        <v>6162</v>
      </c>
      <c r="C303" s="243"/>
      <c r="D303" s="244"/>
      <c r="F303" s="253"/>
      <c r="G303" s="253"/>
      <c r="H303" s="245"/>
      <c r="I303" s="244"/>
      <c r="J303" s="244"/>
      <c r="L303" s="246"/>
      <c r="N303" s="245"/>
      <c r="O303" s="244"/>
      <c r="P303" s="244"/>
      <c r="R303" s="241"/>
      <c r="T303" s="245"/>
      <c r="U303" s="253"/>
      <c r="V303" s="253"/>
      <c r="W303" s="245"/>
      <c r="X303" s="244"/>
      <c r="Y303" s="244"/>
      <c r="AA303" s="267">
        <f t="shared" si="152"/>
        <v>0</v>
      </c>
      <c r="AB303" s="267">
        <f t="shared" si="152"/>
        <v>0</v>
      </c>
      <c r="AC303" s="245">
        <f t="shared" si="161"/>
        <v>0</v>
      </c>
    </row>
    <row r="304" spans="1:29" x14ac:dyDescent="0.2">
      <c r="A304" s="251" t="s">
        <v>231</v>
      </c>
      <c r="B304" s="252">
        <v>6163</v>
      </c>
      <c r="C304" s="243">
        <v>1</v>
      </c>
      <c r="D304" s="244"/>
      <c r="E304" s="245">
        <v>1</v>
      </c>
      <c r="F304" s="253"/>
      <c r="G304" s="253"/>
      <c r="H304" s="245"/>
      <c r="I304" s="244"/>
      <c r="J304" s="244"/>
      <c r="L304" s="246"/>
      <c r="N304" s="245"/>
      <c r="O304" s="244"/>
      <c r="P304" s="244"/>
      <c r="R304" s="241"/>
      <c r="T304" s="245"/>
      <c r="U304" s="253"/>
      <c r="V304" s="253"/>
      <c r="W304" s="245"/>
      <c r="X304" s="244"/>
      <c r="Y304" s="244"/>
      <c r="AA304" s="267">
        <f t="shared" si="152"/>
        <v>1</v>
      </c>
      <c r="AB304" s="267">
        <f t="shared" si="152"/>
        <v>0</v>
      </c>
      <c r="AC304" s="245">
        <f t="shared" si="161"/>
        <v>1</v>
      </c>
    </row>
    <row r="305" spans="1:29" x14ac:dyDescent="0.2">
      <c r="A305" s="251" t="s">
        <v>232</v>
      </c>
      <c r="B305" s="252">
        <v>6165</v>
      </c>
      <c r="C305" s="243">
        <v>1</v>
      </c>
      <c r="D305" s="244"/>
      <c r="E305" s="245">
        <v>1</v>
      </c>
      <c r="F305" s="253"/>
      <c r="G305" s="253"/>
      <c r="H305" s="245"/>
      <c r="I305" s="244"/>
      <c r="J305" s="244"/>
      <c r="L305" s="246"/>
      <c r="N305" s="245"/>
      <c r="O305" s="244"/>
      <c r="P305" s="244"/>
      <c r="R305" s="241"/>
      <c r="T305" s="245"/>
      <c r="U305" s="253"/>
      <c r="V305" s="253"/>
      <c r="W305" s="245"/>
      <c r="X305" s="244"/>
      <c r="Y305" s="244"/>
      <c r="AA305" s="267">
        <f t="shared" si="152"/>
        <v>1</v>
      </c>
      <c r="AB305" s="267">
        <f t="shared" si="152"/>
        <v>0</v>
      </c>
      <c r="AC305" s="245">
        <f t="shared" si="161"/>
        <v>1</v>
      </c>
    </row>
    <row r="306" spans="1:29" x14ac:dyDescent="0.2">
      <c r="A306" s="251" t="s">
        <v>233</v>
      </c>
      <c r="B306" s="252">
        <v>6166</v>
      </c>
      <c r="C306" s="243">
        <v>3</v>
      </c>
      <c r="D306" s="244">
        <v>1</v>
      </c>
      <c r="E306" s="245">
        <v>4</v>
      </c>
      <c r="F306" s="253"/>
      <c r="G306" s="253"/>
      <c r="H306" s="245"/>
      <c r="I306" s="244"/>
      <c r="J306" s="244"/>
      <c r="L306" s="246">
        <v>1</v>
      </c>
      <c r="N306" s="245">
        <v>1</v>
      </c>
      <c r="O306" s="244"/>
      <c r="P306" s="244"/>
      <c r="R306" s="241"/>
      <c r="T306" s="245"/>
      <c r="U306" s="253"/>
      <c r="V306" s="253"/>
      <c r="W306" s="245"/>
      <c r="X306" s="244"/>
      <c r="Y306" s="244"/>
      <c r="AA306" s="267">
        <f t="shared" si="152"/>
        <v>4</v>
      </c>
      <c r="AB306" s="267">
        <f t="shared" si="152"/>
        <v>1</v>
      </c>
      <c r="AC306" s="245">
        <f t="shared" si="161"/>
        <v>5</v>
      </c>
    </row>
    <row r="307" spans="1:29" x14ac:dyDescent="0.2">
      <c r="A307" s="251" t="s">
        <v>234</v>
      </c>
      <c r="B307" s="252">
        <v>6167</v>
      </c>
      <c r="C307" s="243">
        <v>32</v>
      </c>
      <c r="D307" s="244">
        <v>7</v>
      </c>
      <c r="E307" s="245">
        <v>39</v>
      </c>
      <c r="F307" s="253">
        <v>1</v>
      </c>
      <c r="G307" s="253">
        <v>1</v>
      </c>
      <c r="H307" s="245">
        <v>2</v>
      </c>
      <c r="I307" s="244"/>
      <c r="J307" s="244"/>
      <c r="L307" s="246"/>
      <c r="N307" s="245"/>
      <c r="O307" s="244"/>
      <c r="P307" s="244"/>
      <c r="R307" s="241"/>
      <c r="T307" s="245"/>
      <c r="U307" s="253"/>
      <c r="V307" s="253">
        <v>1</v>
      </c>
      <c r="W307" s="245">
        <v>1</v>
      </c>
      <c r="X307" s="244">
        <v>1</v>
      </c>
      <c r="Y307" s="244"/>
      <c r="Z307" s="245">
        <v>1</v>
      </c>
      <c r="AA307" s="267">
        <f t="shared" si="152"/>
        <v>34</v>
      </c>
      <c r="AB307" s="267">
        <f t="shared" si="152"/>
        <v>9</v>
      </c>
      <c r="AC307" s="245">
        <f t="shared" si="161"/>
        <v>43</v>
      </c>
    </row>
    <row r="308" spans="1:29" x14ac:dyDescent="0.2">
      <c r="A308" s="251" t="s">
        <v>235</v>
      </c>
      <c r="B308" s="252">
        <v>6168</v>
      </c>
      <c r="C308" s="243">
        <v>18</v>
      </c>
      <c r="D308" s="244">
        <v>6</v>
      </c>
      <c r="E308" s="245">
        <v>24</v>
      </c>
      <c r="F308" s="253"/>
      <c r="G308" s="253"/>
      <c r="H308" s="245"/>
      <c r="I308" s="244"/>
      <c r="J308" s="244"/>
      <c r="L308" s="246">
        <v>1</v>
      </c>
      <c r="M308" s="251">
        <v>2</v>
      </c>
      <c r="N308" s="245">
        <v>3</v>
      </c>
      <c r="O308" s="244"/>
      <c r="P308" s="244"/>
      <c r="R308" s="241">
        <v>1</v>
      </c>
      <c r="T308" s="245">
        <v>1</v>
      </c>
      <c r="U308" s="253"/>
      <c r="V308" s="253"/>
      <c r="W308" s="245"/>
      <c r="X308" s="244"/>
      <c r="Y308" s="244"/>
      <c r="AA308" s="267">
        <f t="shared" si="152"/>
        <v>20</v>
      </c>
      <c r="AB308" s="267">
        <f t="shared" si="152"/>
        <v>8</v>
      </c>
      <c r="AC308" s="245">
        <f t="shared" si="161"/>
        <v>28</v>
      </c>
    </row>
    <row r="309" spans="1:29" ht="13.5" thickBot="1" x14ac:dyDescent="0.25">
      <c r="A309" s="251" t="s">
        <v>357</v>
      </c>
      <c r="B309" s="252">
        <v>6169</v>
      </c>
      <c r="C309" s="243"/>
      <c r="D309" s="244"/>
      <c r="F309" s="253"/>
      <c r="G309" s="253"/>
      <c r="H309" s="245"/>
      <c r="I309" s="244"/>
      <c r="J309" s="244"/>
      <c r="L309" s="246"/>
      <c r="N309" s="245"/>
      <c r="O309" s="244"/>
      <c r="P309" s="244"/>
      <c r="Q309" s="256"/>
      <c r="R309" s="241"/>
      <c r="T309" s="245"/>
      <c r="U309" s="253"/>
      <c r="V309" s="253"/>
      <c r="W309" s="245"/>
      <c r="X309" s="244">
        <v>1</v>
      </c>
      <c r="Y309" s="244"/>
      <c r="Z309" s="245">
        <v>1</v>
      </c>
      <c r="AA309" s="267">
        <f t="shared" si="152"/>
        <v>1</v>
      </c>
      <c r="AB309" s="267">
        <f t="shared" si="152"/>
        <v>0</v>
      </c>
      <c r="AC309" s="245">
        <f t="shared" si="161"/>
        <v>1</v>
      </c>
    </row>
    <row r="310" spans="1:29" ht="13.5" thickBot="1" x14ac:dyDescent="0.25">
      <c r="A310" s="249" t="s">
        <v>194</v>
      </c>
      <c r="B310" s="234"/>
      <c r="C310" s="249">
        <f>SUBTOTAL(9,C294:C309)</f>
        <v>166</v>
      </c>
      <c r="D310" s="233">
        <f t="shared" ref="D310:AC310" si="162">SUBTOTAL(9,D294:D309)</f>
        <v>63</v>
      </c>
      <c r="E310" s="237">
        <f t="shared" si="162"/>
        <v>229</v>
      </c>
      <c r="F310" s="233">
        <f t="shared" si="162"/>
        <v>8</v>
      </c>
      <c r="G310" s="233">
        <f t="shared" si="162"/>
        <v>3</v>
      </c>
      <c r="H310" s="237">
        <f t="shared" si="162"/>
        <v>11</v>
      </c>
      <c r="I310" s="233">
        <f t="shared" si="162"/>
        <v>1</v>
      </c>
      <c r="J310" s="233">
        <f t="shared" si="162"/>
        <v>0</v>
      </c>
      <c r="K310" s="237">
        <f t="shared" si="162"/>
        <v>1</v>
      </c>
      <c r="L310" s="233">
        <f t="shared" si="162"/>
        <v>12</v>
      </c>
      <c r="M310" s="233">
        <f t="shared" si="162"/>
        <v>5</v>
      </c>
      <c r="N310" s="237">
        <f t="shared" si="162"/>
        <v>17</v>
      </c>
      <c r="O310" s="233">
        <f t="shared" si="162"/>
        <v>3</v>
      </c>
      <c r="P310" s="233">
        <f t="shared" si="162"/>
        <v>0</v>
      </c>
      <c r="Q310" s="233">
        <f t="shared" si="162"/>
        <v>3</v>
      </c>
      <c r="R310" s="249">
        <f t="shared" si="162"/>
        <v>1</v>
      </c>
      <c r="S310" s="233">
        <f t="shared" si="162"/>
        <v>0</v>
      </c>
      <c r="T310" s="237">
        <f t="shared" si="162"/>
        <v>1</v>
      </c>
      <c r="U310" s="233">
        <f t="shared" si="162"/>
        <v>7</v>
      </c>
      <c r="V310" s="233">
        <f t="shared" si="162"/>
        <v>1</v>
      </c>
      <c r="W310" s="237">
        <f t="shared" si="162"/>
        <v>8</v>
      </c>
      <c r="X310" s="233">
        <f t="shared" si="162"/>
        <v>6</v>
      </c>
      <c r="Y310" s="233">
        <f t="shared" si="162"/>
        <v>0</v>
      </c>
      <c r="Z310" s="237">
        <f t="shared" si="162"/>
        <v>6</v>
      </c>
      <c r="AA310" s="233">
        <f t="shared" si="162"/>
        <v>204</v>
      </c>
      <c r="AB310" s="250">
        <f t="shared" si="162"/>
        <v>72</v>
      </c>
      <c r="AC310" s="257">
        <f t="shared" si="162"/>
        <v>276</v>
      </c>
    </row>
    <row r="311" spans="1:29" x14ac:dyDescent="0.2">
      <c r="E311" s="245" t="str">
        <f>IF(C311+D311=0," ",C311+D311)</f>
        <v xml:space="preserve"> </v>
      </c>
      <c r="H311" s="274" t="str">
        <f>IF(F311+G311=0," ",F311+G311)</f>
        <v xml:space="preserve"> </v>
      </c>
      <c r="K311" s="245" t="str">
        <f>IF(I311+J311=0," ",I311+J311)</f>
        <v xml:space="preserve"> </v>
      </c>
      <c r="N311" s="274" t="str">
        <f>IF(L311+M311=0," ",L311+M311)</f>
        <v xml:space="preserve"> </v>
      </c>
      <c r="Q311" s="256" t="str">
        <f>IF(O311+P311=0," ",O311+P311)</f>
        <v xml:space="preserve"> </v>
      </c>
      <c r="R311" s="241"/>
      <c r="T311" s="275"/>
      <c r="W311" s="274" t="str">
        <f>IF(U311+V311=0," ",U311+V311)</f>
        <v xml:space="preserve"> </v>
      </c>
      <c r="Z311" s="245" t="str">
        <f>IF(X311+Y311=0," ",X311+Y311)</f>
        <v xml:space="preserve"> </v>
      </c>
    </row>
    <row r="312" spans="1:29" x14ac:dyDescent="0.2">
      <c r="A312" s="246" t="s">
        <v>195</v>
      </c>
      <c r="B312" s="252">
        <v>6015</v>
      </c>
      <c r="C312" s="243"/>
      <c r="D312" s="244"/>
      <c r="F312" s="253"/>
      <c r="G312" s="253"/>
      <c r="H312" s="245"/>
      <c r="I312" s="243"/>
      <c r="J312" s="244"/>
      <c r="N312" s="245"/>
      <c r="O312" s="243"/>
      <c r="P312" s="244"/>
      <c r="R312" s="241"/>
      <c r="T312" s="245"/>
      <c r="U312" s="253"/>
      <c r="V312" s="253"/>
      <c r="W312" s="245"/>
      <c r="X312" s="243"/>
      <c r="Y312" s="244"/>
      <c r="AA312" s="320">
        <f t="shared" ref="AA312:AB313" si="163">SUM(C312,F312,I312,L312,O312,R312,U312,X312)</f>
        <v>0</v>
      </c>
      <c r="AB312" s="267">
        <f t="shared" si="163"/>
        <v>0</v>
      </c>
      <c r="AC312" s="245">
        <f t="shared" ref="AC312:AC313" si="164">SUM(AA312:AB312)</f>
        <v>0</v>
      </c>
    </row>
    <row r="313" spans="1:29" ht="13.5" thickBot="1" x14ac:dyDescent="0.25">
      <c r="A313" s="251" t="s">
        <v>196</v>
      </c>
      <c r="B313" s="252">
        <v>6005</v>
      </c>
      <c r="C313" s="243">
        <v>58</v>
      </c>
      <c r="D313" s="244">
        <v>35</v>
      </c>
      <c r="E313" s="245">
        <v>93</v>
      </c>
      <c r="F313" s="253">
        <v>3</v>
      </c>
      <c r="G313" s="253">
        <v>6</v>
      </c>
      <c r="H313" s="245">
        <v>9</v>
      </c>
      <c r="I313" s="243">
        <v>2</v>
      </c>
      <c r="J313" s="244">
        <v>1</v>
      </c>
      <c r="K313" s="245">
        <v>3</v>
      </c>
      <c r="L313" s="241">
        <v>2</v>
      </c>
      <c r="M313" s="251">
        <v>4</v>
      </c>
      <c r="N313" s="245">
        <v>6</v>
      </c>
      <c r="O313" s="243">
        <v>5</v>
      </c>
      <c r="P313" s="244"/>
      <c r="Q313" s="245">
        <v>5</v>
      </c>
      <c r="R313" s="241"/>
      <c r="T313" s="245"/>
      <c r="U313" s="253">
        <v>3</v>
      </c>
      <c r="V313" s="253"/>
      <c r="W313" s="245">
        <v>3</v>
      </c>
      <c r="X313" s="243">
        <v>2</v>
      </c>
      <c r="Y313" s="244">
        <v>5</v>
      </c>
      <c r="Z313" s="245">
        <v>7</v>
      </c>
      <c r="AA313" s="320">
        <f t="shared" si="163"/>
        <v>75</v>
      </c>
      <c r="AB313" s="267">
        <f t="shared" si="163"/>
        <v>51</v>
      </c>
      <c r="AC313" s="245">
        <f t="shared" si="164"/>
        <v>126</v>
      </c>
    </row>
    <row r="314" spans="1:29" ht="13.5" thickBot="1" x14ac:dyDescent="0.25">
      <c r="A314" s="249" t="s">
        <v>197</v>
      </c>
      <c r="B314" s="234"/>
      <c r="C314" s="249">
        <f>SUBTOTAL(9,C312:C313)</f>
        <v>58</v>
      </c>
      <c r="D314" s="233">
        <f t="shared" ref="D314:Z314" si="165">SUBTOTAL(9,D312:D313)</f>
        <v>35</v>
      </c>
      <c r="E314" s="237">
        <f t="shared" si="165"/>
        <v>93</v>
      </c>
      <c r="F314" s="249">
        <f t="shared" si="165"/>
        <v>3</v>
      </c>
      <c r="G314" s="233">
        <f t="shared" si="165"/>
        <v>6</v>
      </c>
      <c r="H314" s="237">
        <f t="shared" si="165"/>
        <v>9</v>
      </c>
      <c r="I314" s="249">
        <f t="shared" si="165"/>
        <v>2</v>
      </c>
      <c r="J314" s="233">
        <f t="shared" si="165"/>
        <v>1</v>
      </c>
      <c r="K314" s="237">
        <f t="shared" si="165"/>
        <v>3</v>
      </c>
      <c r="L314" s="249">
        <f t="shared" si="165"/>
        <v>2</v>
      </c>
      <c r="M314" s="233">
        <f t="shared" si="165"/>
        <v>4</v>
      </c>
      <c r="N314" s="237">
        <f t="shared" si="165"/>
        <v>6</v>
      </c>
      <c r="O314" s="249">
        <f t="shared" si="165"/>
        <v>5</v>
      </c>
      <c r="P314" s="233">
        <f t="shared" si="165"/>
        <v>0</v>
      </c>
      <c r="Q314" s="233">
        <f t="shared" si="165"/>
        <v>5</v>
      </c>
      <c r="R314" s="249">
        <f t="shared" si="165"/>
        <v>0</v>
      </c>
      <c r="S314" s="233">
        <f t="shared" si="165"/>
        <v>0</v>
      </c>
      <c r="T314" s="233">
        <f t="shared" si="165"/>
        <v>0</v>
      </c>
      <c r="U314" s="233">
        <f t="shared" si="165"/>
        <v>3</v>
      </c>
      <c r="V314" s="233">
        <f t="shared" si="165"/>
        <v>0</v>
      </c>
      <c r="W314" s="237">
        <f t="shared" si="165"/>
        <v>3</v>
      </c>
      <c r="X314" s="249">
        <f t="shared" si="165"/>
        <v>2</v>
      </c>
      <c r="Y314" s="233">
        <f t="shared" si="165"/>
        <v>5</v>
      </c>
      <c r="Z314" s="237">
        <f t="shared" si="165"/>
        <v>7</v>
      </c>
      <c r="AA314" s="249">
        <f>C314+F314+I314+L314+O314+U314+X314</f>
        <v>75</v>
      </c>
      <c r="AB314" s="250">
        <f>D314+G314+J314+M314+P314+S314+V314+Y314</f>
        <v>51</v>
      </c>
      <c r="AC314" s="237">
        <f>SUBTOTAL(9,AC312:AC313)</f>
        <v>126</v>
      </c>
    </row>
    <row r="315" spans="1:29" x14ac:dyDescent="0.2">
      <c r="A315" s="256"/>
      <c r="B315" s="242"/>
      <c r="C315" s="263"/>
      <c r="D315" s="256"/>
      <c r="E315" s="245" t="str">
        <f>IF(C315+D315=0," ",C315+D315)</f>
        <v xml:space="preserve"> </v>
      </c>
      <c r="F315" s="256"/>
      <c r="G315" s="256"/>
      <c r="H315" s="256" t="str">
        <f>IF(F315+G315=0," ",F315+G315)</f>
        <v xml:space="preserve"> </v>
      </c>
      <c r="I315" s="263"/>
      <c r="J315" s="256"/>
      <c r="K315" s="245" t="str">
        <f>IF(I315+J315=0," ",I315+J315)</f>
        <v xml:space="preserve"> </v>
      </c>
      <c r="L315" s="263"/>
      <c r="M315" s="256"/>
      <c r="N315" s="256" t="str">
        <f>IF(L315+M315=0," ",L315+M315)</f>
        <v xml:space="preserve"> </v>
      </c>
      <c r="O315" s="263"/>
      <c r="P315" s="256"/>
      <c r="Q315" s="256" t="str">
        <f>IF(O315+P315=0," ",O315+P315)</f>
        <v xml:space="preserve"> </v>
      </c>
      <c r="R315" s="263"/>
      <c r="S315" s="256"/>
      <c r="T315" s="245"/>
      <c r="U315" s="256"/>
      <c r="V315" s="256"/>
      <c r="W315" s="256" t="str">
        <f>IF(U315+V315=0," ",U315+V315)</f>
        <v xml:space="preserve"> </v>
      </c>
      <c r="X315" s="263"/>
      <c r="Y315" s="256"/>
      <c r="Z315" s="245" t="str">
        <f>IF(X315+Y315=0," ",X315+Y315)</f>
        <v xml:space="preserve"> </v>
      </c>
      <c r="AA315" s="256"/>
      <c r="AB315" s="276"/>
      <c r="AC315" s="277"/>
    </row>
    <row r="316" spans="1:29" x14ac:dyDescent="0.2">
      <c r="A316" s="246" t="s">
        <v>198</v>
      </c>
      <c r="B316" s="242">
        <v>6049</v>
      </c>
      <c r="C316" s="241">
        <v>46</v>
      </c>
      <c r="D316" s="246">
        <v>13</v>
      </c>
      <c r="E316" s="245">
        <v>59</v>
      </c>
      <c r="F316" s="246">
        <v>3</v>
      </c>
      <c r="G316" s="246">
        <v>1</v>
      </c>
      <c r="H316" s="245">
        <v>4</v>
      </c>
      <c r="M316" s="246">
        <v>1</v>
      </c>
      <c r="N316" s="245">
        <v>1</v>
      </c>
      <c r="P316" s="246">
        <v>2</v>
      </c>
      <c r="Q316" s="245">
        <v>2</v>
      </c>
      <c r="R316" s="241"/>
      <c r="T316" s="245"/>
      <c r="U316" s="246">
        <v>1</v>
      </c>
      <c r="V316" s="246"/>
      <c r="W316" s="245">
        <v>1</v>
      </c>
      <c r="X316" s="241">
        <v>3</v>
      </c>
      <c r="Z316" s="245">
        <v>3</v>
      </c>
      <c r="AA316" s="320">
        <f t="shared" ref="AA316:AB317" si="166">SUM(C316,F316,I316,L316,O316,R316,U316,X316)</f>
        <v>53</v>
      </c>
      <c r="AB316" s="267">
        <f t="shared" si="166"/>
        <v>17</v>
      </c>
      <c r="AC316" s="245">
        <f t="shared" ref="AC316:AC317" si="167">SUM(AA316:AB316)</f>
        <v>70</v>
      </c>
    </row>
    <row r="317" spans="1:29" ht="13.5" thickBot="1" x14ac:dyDescent="0.25">
      <c r="A317" s="246" t="s">
        <v>199</v>
      </c>
      <c r="B317" s="242">
        <v>6050</v>
      </c>
      <c r="C317" s="241">
        <v>21</v>
      </c>
      <c r="D317" s="246">
        <v>3</v>
      </c>
      <c r="E317" s="245">
        <v>24</v>
      </c>
      <c r="F317" s="246">
        <v>2</v>
      </c>
      <c r="G317" s="246"/>
      <c r="H317" s="245">
        <v>2</v>
      </c>
      <c r="M317" s="246"/>
      <c r="N317" s="245"/>
      <c r="R317" s="241"/>
      <c r="T317" s="245"/>
      <c r="U317" s="246"/>
      <c r="V317" s="246">
        <v>1</v>
      </c>
      <c r="W317" s="245">
        <v>1</v>
      </c>
      <c r="X317" s="241">
        <v>1</v>
      </c>
      <c r="Z317" s="245">
        <v>1</v>
      </c>
      <c r="AA317" s="320">
        <f t="shared" si="166"/>
        <v>24</v>
      </c>
      <c r="AB317" s="267">
        <f t="shared" si="166"/>
        <v>4</v>
      </c>
      <c r="AC317" s="245">
        <f t="shared" si="167"/>
        <v>28</v>
      </c>
    </row>
    <row r="318" spans="1:29" ht="13.5" thickBot="1" x14ac:dyDescent="0.25">
      <c r="A318" s="233" t="s">
        <v>200</v>
      </c>
      <c r="B318" s="234"/>
      <c r="C318" s="268">
        <f t="shared" ref="C318:Z318" si="168">SUBTOTAL(9,C315:C317)</f>
        <v>67</v>
      </c>
      <c r="D318" s="269">
        <f t="shared" si="168"/>
        <v>16</v>
      </c>
      <c r="E318" s="237">
        <f t="shared" si="168"/>
        <v>83</v>
      </c>
      <c r="F318" s="269">
        <f t="shared" si="168"/>
        <v>5</v>
      </c>
      <c r="G318" s="269">
        <f t="shared" si="168"/>
        <v>1</v>
      </c>
      <c r="H318" s="237">
        <f t="shared" si="168"/>
        <v>6</v>
      </c>
      <c r="I318" s="268">
        <f t="shared" si="168"/>
        <v>0</v>
      </c>
      <c r="J318" s="269">
        <f t="shared" si="168"/>
        <v>0</v>
      </c>
      <c r="K318" s="237">
        <f t="shared" si="168"/>
        <v>0</v>
      </c>
      <c r="L318" s="249">
        <f t="shared" si="168"/>
        <v>0</v>
      </c>
      <c r="M318" s="233">
        <f t="shared" si="168"/>
        <v>1</v>
      </c>
      <c r="N318" s="233">
        <f t="shared" si="168"/>
        <v>1</v>
      </c>
      <c r="O318" s="268">
        <f t="shared" si="168"/>
        <v>0</v>
      </c>
      <c r="P318" s="269">
        <f t="shared" si="168"/>
        <v>2</v>
      </c>
      <c r="Q318" s="233">
        <f t="shared" si="168"/>
        <v>2</v>
      </c>
      <c r="R318" s="249">
        <f>SUM(R316:R317)</f>
        <v>0</v>
      </c>
      <c r="S318" s="233">
        <f>SUM(S316:S317)</f>
        <v>0</v>
      </c>
      <c r="T318" s="237">
        <f t="shared" ref="T318" si="169">R318+S318</f>
        <v>0</v>
      </c>
      <c r="U318" s="269">
        <f t="shared" si="168"/>
        <v>1</v>
      </c>
      <c r="V318" s="269">
        <f t="shared" si="168"/>
        <v>1</v>
      </c>
      <c r="W318" s="237">
        <f t="shared" si="168"/>
        <v>2</v>
      </c>
      <c r="X318" s="268">
        <f t="shared" si="168"/>
        <v>4</v>
      </c>
      <c r="Y318" s="269">
        <f t="shared" si="168"/>
        <v>0</v>
      </c>
      <c r="Z318" s="237">
        <f t="shared" si="168"/>
        <v>4</v>
      </c>
      <c r="AA318" s="233">
        <f>C318+F318+I318+L318+O318+U318+X318</f>
        <v>77</v>
      </c>
      <c r="AB318" s="250">
        <f>D318+G318+J318+M318+P318+S318+V318+Y318</f>
        <v>21</v>
      </c>
      <c r="AC318" s="257">
        <f>SUBTOTAL(9,AC315:AC317)</f>
        <v>98</v>
      </c>
    </row>
    <row r="319" spans="1:29" ht="13.5" thickBot="1" x14ac:dyDescent="0.25">
      <c r="A319" s="297"/>
      <c r="B319" s="266"/>
      <c r="C319" s="325"/>
      <c r="D319" s="326"/>
      <c r="E319" s="298"/>
      <c r="F319" s="326"/>
      <c r="G319" s="326"/>
      <c r="H319" s="298"/>
      <c r="I319" s="326"/>
      <c r="J319" s="326"/>
      <c r="K319" s="298"/>
      <c r="L319" s="256"/>
      <c r="M319" s="256"/>
      <c r="N319" s="297"/>
      <c r="O319" s="326"/>
      <c r="P319" s="326"/>
      <c r="Q319" s="297"/>
      <c r="R319" s="263"/>
      <c r="S319" s="256"/>
      <c r="T319" s="245"/>
      <c r="U319" s="326"/>
      <c r="V319" s="326"/>
      <c r="W319" s="298"/>
      <c r="X319" s="326"/>
      <c r="Y319" s="326"/>
      <c r="Z319" s="298"/>
      <c r="AA319" s="256"/>
      <c r="AB319" s="276"/>
      <c r="AC319" s="300"/>
    </row>
    <row r="320" spans="1:29" ht="13.5" thickBot="1" x14ac:dyDescent="0.25">
      <c r="A320" s="233" t="s">
        <v>236</v>
      </c>
      <c r="B320" s="327" t="s">
        <v>237</v>
      </c>
      <c r="C320" s="269"/>
      <c r="D320" s="269"/>
      <c r="E320" s="237"/>
      <c r="F320" s="269"/>
      <c r="G320" s="269"/>
      <c r="H320" s="237"/>
      <c r="I320" s="269"/>
      <c r="J320" s="269"/>
      <c r="K320" s="237"/>
      <c r="L320" s="233"/>
      <c r="M320" s="233"/>
      <c r="N320" s="237"/>
      <c r="O320" s="269"/>
      <c r="P320" s="269"/>
      <c r="Q320" s="237"/>
      <c r="R320" s="249"/>
      <c r="S320" s="233"/>
      <c r="T320" s="237"/>
      <c r="U320" s="269"/>
      <c r="V320" s="269"/>
      <c r="W320" s="237"/>
      <c r="X320" s="269"/>
      <c r="Y320" s="269"/>
      <c r="Z320" s="237"/>
      <c r="AA320" s="233">
        <f t="shared" ref="AA320:AB320" si="170">SUM(C320,F320,I320,L320,O320,R320,U320,X320)</f>
        <v>0</v>
      </c>
      <c r="AB320" s="250">
        <f t="shared" si="170"/>
        <v>0</v>
      </c>
      <c r="AC320" s="237">
        <f>SUM(AA320:AB320)</f>
        <v>0</v>
      </c>
    </row>
    <row r="321" spans="1:29" ht="13.5" thickBot="1" x14ac:dyDescent="0.25">
      <c r="A321" s="287"/>
      <c r="B321" s="313"/>
      <c r="C321" s="287"/>
      <c r="D321" s="227"/>
      <c r="E321" s="371"/>
      <c r="F321" s="227"/>
      <c r="G321" s="227"/>
      <c r="H321" s="371"/>
      <c r="I321" s="227"/>
      <c r="J321" s="227"/>
      <c r="K321" s="371"/>
      <c r="L321" s="227"/>
      <c r="M321" s="227"/>
      <c r="N321" s="371"/>
      <c r="O321" s="227"/>
      <c r="P321" s="227"/>
      <c r="Q321" s="260"/>
      <c r="R321" s="374"/>
      <c r="S321" s="375"/>
      <c r="T321" s="376"/>
      <c r="U321" s="227"/>
      <c r="V321" s="227"/>
      <c r="W321" s="371"/>
      <c r="X321" s="227"/>
      <c r="Y321" s="227"/>
      <c r="Z321" s="371"/>
      <c r="AA321" s="227"/>
      <c r="AB321" s="227"/>
      <c r="AC321" s="313"/>
    </row>
    <row r="322" spans="1:29" ht="13.5" thickBot="1" x14ac:dyDescent="0.25">
      <c r="A322" s="328" t="s">
        <v>153</v>
      </c>
      <c r="B322" s="329"/>
      <c r="C322" s="330">
        <f t="shared" ref="C322:AA322" si="171">C286+C287+C289+C292+C310+C314+C318+C320</f>
        <v>1099</v>
      </c>
      <c r="D322" s="330">
        <f t="shared" si="171"/>
        <v>547</v>
      </c>
      <c r="E322" s="331">
        <f t="shared" si="171"/>
        <v>1646</v>
      </c>
      <c r="F322" s="330">
        <f t="shared" si="171"/>
        <v>109</v>
      </c>
      <c r="G322" s="330">
        <f t="shared" si="171"/>
        <v>62</v>
      </c>
      <c r="H322" s="331">
        <f t="shared" si="171"/>
        <v>171</v>
      </c>
      <c r="I322" s="330">
        <f t="shared" si="171"/>
        <v>20</v>
      </c>
      <c r="J322" s="330">
        <f t="shared" si="171"/>
        <v>8</v>
      </c>
      <c r="K322" s="331">
        <f t="shared" si="171"/>
        <v>28</v>
      </c>
      <c r="L322" s="330">
        <f t="shared" si="171"/>
        <v>84</v>
      </c>
      <c r="M322" s="330">
        <f t="shared" si="171"/>
        <v>56</v>
      </c>
      <c r="N322" s="331">
        <f t="shared" si="171"/>
        <v>140</v>
      </c>
      <c r="O322" s="330">
        <f t="shared" si="171"/>
        <v>36</v>
      </c>
      <c r="P322" s="330">
        <f t="shared" si="171"/>
        <v>22</v>
      </c>
      <c r="Q322" s="331">
        <f t="shared" si="171"/>
        <v>58</v>
      </c>
      <c r="R322" s="330">
        <f t="shared" si="171"/>
        <v>3</v>
      </c>
      <c r="S322" s="330">
        <f t="shared" si="171"/>
        <v>2</v>
      </c>
      <c r="T322" s="331">
        <f t="shared" si="171"/>
        <v>5</v>
      </c>
      <c r="U322" s="330">
        <f t="shared" si="171"/>
        <v>26</v>
      </c>
      <c r="V322" s="330">
        <f t="shared" si="171"/>
        <v>7</v>
      </c>
      <c r="W322" s="331">
        <f t="shared" si="171"/>
        <v>33</v>
      </c>
      <c r="X322" s="330">
        <f t="shared" si="171"/>
        <v>55</v>
      </c>
      <c r="Y322" s="330">
        <f t="shared" si="171"/>
        <v>38</v>
      </c>
      <c r="Z322" s="331">
        <f t="shared" si="171"/>
        <v>93</v>
      </c>
      <c r="AA322" s="330">
        <f t="shared" si="171"/>
        <v>1432</v>
      </c>
      <c r="AB322" s="330">
        <f>AB286+AB287+AB289+AB292+AB310+AB314+AB318+AB320</f>
        <v>742</v>
      </c>
      <c r="AC322" s="331">
        <f>AC286+AC287+AC289+AC292+AC310+AC314+AC318+AC320</f>
        <v>2174</v>
      </c>
    </row>
    <row r="323" spans="1:29" ht="13.5" thickBot="1" x14ac:dyDescent="0.25">
      <c r="A323" s="227"/>
      <c r="B323" s="227"/>
      <c r="C323" s="227"/>
      <c r="D323" s="227"/>
      <c r="E323" s="272"/>
      <c r="F323" s="227"/>
      <c r="G323" s="227"/>
      <c r="H323" s="272"/>
      <c r="I323" s="227"/>
      <c r="J323" s="227"/>
      <c r="K323" s="272"/>
      <c r="L323" s="227"/>
      <c r="M323" s="227"/>
      <c r="N323" s="272"/>
      <c r="O323" s="227"/>
      <c r="P323" s="227"/>
      <c r="Q323" s="272"/>
      <c r="R323" s="227"/>
      <c r="S323" s="227"/>
      <c r="T323" s="227"/>
      <c r="U323" s="227"/>
      <c r="V323" s="227"/>
      <c r="W323" s="272"/>
      <c r="X323" s="227"/>
      <c r="Y323" s="227"/>
      <c r="Z323" s="272"/>
      <c r="AA323" s="227"/>
      <c r="AB323" s="227"/>
      <c r="AC323" s="227"/>
    </row>
    <row r="324" spans="1:29" ht="13.5" thickBot="1" x14ac:dyDescent="0.25">
      <c r="A324" s="527" t="s">
        <v>201</v>
      </c>
      <c r="B324" s="528"/>
      <c r="C324" s="528"/>
      <c r="D324" s="528"/>
      <c r="E324" s="528"/>
      <c r="F324" s="528"/>
      <c r="G324" s="528"/>
      <c r="H324" s="528"/>
      <c r="I324" s="528"/>
      <c r="J324" s="528"/>
      <c r="K324" s="528"/>
      <c r="L324" s="528"/>
      <c r="M324" s="528"/>
      <c r="N324" s="528"/>
      <c r="O324" s="528"/>
      <c r="P324" s="528"/>
      <c r="Q324" s="528"/>
      <c r="R324" s="528"/>
      <c r="S324" s="528"/>
      <c r="T324" s="528"/>
      <c r="U324" s="528"/>
      <c r="V324" s="528"/>
      <c r="W324" s="528"/>
      <c r="X324" s="528"/>
      <c r="Y324" s="528"/>
      <c r="Z324" s="528"/>
      <c r="AA324" s="528"/>
      <c r="AB324" s="528"/>
      <c r="AC324" s="529"/>
    </row>
    <row r="325" spans="1:29" ht="13.5" thickBot="1" x14ac:dyDescent="0.25">
      <c r="A325" s="261"/>
      <c r="B325" s="289"/>
      <c r="C325" s="261"/>
      <c r="D325" s="262"/>
      <c r="E325" s="271"/>
      <c r="F325" s="262"/>
      <c r="G325" s="262"/>
      <c r="H325" s="288"/>
      <c r="I325" s="261"/>
      <c r="J325" s="262"/>
      <c r="K325" s="271" t="str">
        <f>IF(I325+J325=0," ",I325+J325)</f>
        <v xml:space="preserve"> </v>
      </c>
      <c r="L325" s="261"/>
      <c r="M325" s="262"/>
      <c r="N325" s="288"/>
      <c r="O325" s="261"/>
      <c r="P325" s="262"/>
      <c r="Q325" s="271" t="str">
        <f>IF(O325+P325=0," ",O325+P325)</f>
        <v xml:space="preserve"> </v>
      </c>
      <c r="R325" s="262"/>
      <c r="S325" s="262"/>
      <c r="T325" s="262"/>
      <c r="U325" s="235"/>
      <c r="V325" s="236"/>
      <c r="W325" s="237" t="str">
        <f>IF(U325+V325=0," ",U325+V325)</f>
        <v xml:space="preserve"> </v>
      </c>
      <c r="X325" s="262"/>
      <c r="Y325" s="262"/>
      <c r="Z325" s="271" t="str">
        <f>IF(X325+Y325=0," ",X325+Y325)</f>
        <v xml:space="preserve"> </v>
      </c>
      <c r="AA325" s="235"/>
      <c r="AB325" s="239"/>
      <c r="AC325" s="240"/>
    </row>
    <row r="326" spans="1:29" ht="13.5" thickBot="1" x14ac:dyDescent="0.25">
      <c r="A326" s="301" t="s">
        <v>273</v>
      </c>
      <c r="B326" s="289">
        <v>7010</v>
      </c>
      <c r="C326" s="301">
        <v>15</v>
      </c>
      <c r="D326" s="288">
        <v>2</v>
      </c>
      <c r="E326" s="237">
        <v>17</v>
      </c>
      <c r="F326" s="288"/>
      <c r="G326" s="288"/>
      <c r="H326" s="237"/>
      <c r="I326" s="301"/>
      <c r="J326" s="288"/>
      <c r="K326" s="237"/>
      <c r="L326" s="301"/>
      <c r="M326" s="288"/>
      <c r="N326" s="237"/>
      <c r="O326" s="301"/>
      <c r="P326" s="288"/>
      <c r="Q326" s="237"/>
      <c r="R326" s="288"/>
      <c r="S326" s="288"/>
      <c r="T326" s="237"/>
      <c r="U326" s="249"/>
      <c r="V326" s="233"/>
      <c r="W326" s="237"/>
      <c r="X326" s="288"/>
      <c r="Y326" s="288"/>
      <c r="Z326" s="237"/>
      <c r="AA326" s="249">
        <f>C326+F326+I326+L326+O326+R326+U326+X326</f>
        <v>15</v>
      </c>
      <c r="AB326" s="250">
        <f>D326+G326+J326+M326+P326+S326+V326+Y326</f>
        <v>2</v>
      </c>
      <c r="AC326" s="237">
        <f>SUM(AA326:AB326)</f>
        <v>17</v>
      </c>
    </row>
    <row r="327" spans="1:29" ht="13.5" thickBot="1" x14ac:dyDescent="0.25">
      <c r="A327" s="261"/>
      <c r="B327" s="289"/>
      <c r="C327" s="261"/>
      <c r="D327" s="262"/>
      <c r="E327" s="271"/>
      <c r="F327" s="262"/>
      <c r="G327" s="262"/>
      <c r="H327" s="288"/>
      <c r="I327" s="261"/>
      <c r="J327" s="262"/>
      <c r="K327" s="271"/>
      <c r="L327" s="261"/>
      <c r="M327" s="262"/>
      <c r="N327" s="288"/>
      <c r="O327" s="261"/>
      <c r="P327" s="262"/>
      <c r="Q327" s="271"/>
      <c r="R327" s="262"/>
      <c r="S327" s="262"/>
      <c r="T327" s="262"/>
      <c r="U327" s="235"/>
      <c r="V327" s="236"/>
      <c r="W327" s="237"/>
      <c r="X327" s="262"/>
      <c r="Y327" s="262"/>
      <c r="Z327" s="271"/>
      <c r="AA327" s="235"/>
      <c r="AB327" s="239"/>
      <c r="AC327" s="240"/>
    </row>
    <row r="328" spans="1:29" ht="13.5" thickBot="1" x14ac:dyDescent="0.25">
      <c r="A328" s="249" t="s">
        <v>202</v>
      </c>
      <c r="B328" s="234">
        <v>7020</v>
      </c>
      <c r="C328" s="273">
        <v>303</v>
      </c>
      <c r="D328" s="259">
        <v>66</v>
      </c>
      <c r="E328" s="237">
        <v>369</v>
      </c>
      <c r="F328" s="259">
        <v>29</v>
      </c>
      <c r="G328" s="259">
        <v>5</v>
      </c>
      <c r="H328" s="237">
        <v>34</v>
      </c>
      <c r="I328" s="273">
        <v>3</v>
      </c>
      <c r="J328" s="259"/>
      <c r="K328" s="237">
        <v>3</v>
      </c>
      <c r="L328" s="249">
        <v>40</v>
      </c>
      <c r="M328" s="233">
        <v>8</v>
      </c>
      <c r="N328" s="237">
        <v>48</v>
      </c>
      <c r="O328" s="273">
        <v>15</v>
      </c>
      <c r="P328" s="259">
        <v>4</v>
      </c>
      <c r="Q328" s="237">
        <v>19</v>
      </c>
      <c r="R328" s="233"/>
      <c r="S328" s="233">
        <v>1</v>
      </c>
      <c r="T328" s="237">
        <v>1</v>
      </c>
      <c r="U328" s="273"/>
      <c r="V328" s="259"/>
      <c r="W328" s="237"/>
      <c r="X328" s="259">
        <v>9</v>
      </c>
      <c r="Y328" s="259">
        <v>6</v>
      </c>
      <c r="Z328" s="237">
        <v>15</v>
      </c>
      <c r="AA328" s="249">
        <f t="shared" ref="AA328:AB328" si="172">SUM(C328,F328,I328,L328,O328,R328,U328,X328)</f>
        <v>399</v>
      </c>
      <c r="AB328" s="233">
        <f t="shared" si="172"/>
        <v>90</v>
      </c>
      <c r="AC328" s="237">
        <f>SUM(AA328:AB328)</f>
        <v>489</v>
      </c>
    </row>
    <row r="329" spans="1:29" ht="13.5" thickBot="1" x14ac:dyDescent="0.25">
      <c r="U329" s="241"/>
      <c r="V329" s="246"/>
      <c r="W329" s="245"/>
      <c r="X329" s="246"/>
      <c r="AA329" s="241"/>
      <c r="AB329" s="267"/>
    </row>
    <row r="330" spans="1:29" ht="13.5" thickBot="1" x14ac:dyDescent="0.25">
      <c r="A330" s="249" t="s">
        <v>203</v>
      </c>
      <c r="B330" s="234">
        <v>7040</v>
      </c>
      <c r="C330" s="273">
        <v>94</v>
      </c>
      <c r="D330" s="259">
        <v>12</v>
      </c>
      <c r="E330" s="237">
        <v>106</v>
      </c>
      <c r="F330" s="259">
        <v>10</v>
      </c>
      <c r="G330" s="259"/>
      <c r="H330" s="237">
        <v>10</v>
      </c>
      <c r="I330" s="273">
        <v>1</v>
      </c>
      <c r="J330" s="259"/>
      <c r="K330" s="237">
        <v>1</v>
      </c>
      <c r="L330" s="249">
        <v>4</v>
      </c>
      <c r="M330" s="233">
        <v>1</v>
      </c>
      <c r="N330" s="237">
        <v>5</v>
      </c>
      <c r="O330" s="273">
        <v>3</v>
      </c>
      <c r="P330" s="259"/>
      <c r="Q330" s="237">
        <v>3</v>
      </c>
      <c r="R330" s="233">
        <v>1</v>
      </c>
      <c r="S330" s="233"/>
      <c r="T330" s="237">
        <v>1</v>
      </c>
      <c r="U330" s="273">
        <v>1</v>
      </c>
      <c r="V330" s="259"/>
      <c r="W330" s="237">
        <v>1</v>
      </c>
      <c r="X330" s="259">
        <v>7</v>
      </c>
      <c r="Y330" s="259">
        <v>1</v>
      </c>
      <c r="Z330" s="237">
        <v>8</v>
      </c>
      <c r="AA330" s="249">
        <f t="shared" ref="AA330:AB330" si="173">SUM(C330,F330,I330,L330,O330,R330,U330,X330)</f>
        <v>121</v>
      </c>
      <c r="AB330" s="233">
        <f t="shared" si="173"/>
        <v>14</v>
      </c>
      <c r="AC330" s="237">
        <f>SUM(AA330:AB330)</f>
        <v>135</v>
      </c>
    </row>
    <row r="331" spans="1:29" ht="13.5" thickBot="1" x14ac:dyDescent="0.25">
      <c r="U331" s="241"/>
      <c r="V331" s="246"/>
      <c r="W331" s="245"/>
      <c r="X331" s="246"/>
      <c r="AA331" s="241"/>
      <c r="AB331" s="267"/>
    </row>
    <row r="332" spans="1:29" ht="13.5" thickBot="1" x14ac:dyDescent="0.25">
      <c r="A332" s="249" t="s">
        <v>204</v>
      </c>
      <c r="B332" s="234">
        <v>7050</v>
      </c>
      <c r="C332" s="273">
        <v>90</v>
      </c>
      <c r="D332" s="259">
        <v>27</v>
      </c>
      <c r="E332" s="237">
        <v>117</v>
      </c>
      <c r="F332" s="259">
        <v>14</v>
      </c>
      <c r="G332" s="259">
        <v>3</v>
      </c>
      <c r="H332" s="237">
        <v>17</v>
      </c>
      <c r="I332" s="273"/>
      <c r="J332" s="259"/>
      <c r="K332" s="237"/>
      <c r="L332" s="249">
        <v>13</v>
      </c>
      <c r="M332" s="233">
        <v>2</v>
      </c>
      <c r="N332" s="237">
        <v>15</v>
      </c>
      <c r="O332" s="273">
        <v>3</v>
      </c>
      <c r="P332" s="259"/>
      <c r="Q332" s="237">
        <v>3</v>
      </c>
      <c r="R332" s="233"/>
      <c r="S332" s="233"/>
      <c r="T332" s="237"/>
      <c r="U332" s="273">
        <v>5</v>
      </c>
      <c r="V332" s="259">
        <v>1</v>
      </c>
      <c r="W332" s="237">
        <v>6</v>
      </c>
      <c r="X332" s="259">
        <v>6</v>
      </c>
      <c r="Y332" s="259"/>
      <c r="Z332" s="237">
        <v>6</v>
      </c>
      <c r="AA332" s="249">
        <f t="shared" ref="AA332:AB332" si="174">SUM(C332,F332,I332,L332,O332,R332,U332,X332)</f>
        <v>131</v>
      </c>
      <c r="AB332" s="233">
        <f t="shared" si="174"/>
        <v>33</v>
      </c>
      <c r="AC332" s="237">
        <f>SUM(AA332:AB332)</f>
        <v>164</v>
      </c>
    </row>
    <row r="333" spans="1:29" x14ac:dyDescent="0.2">
      <c r="E333" s="245" t="str">
        <f>IF(C333+D333=0," ",C333+D333)</f>
        <v xml:space="preserve"> </v>
      </c>
      <c r="H333" s="274" t="str">
        <f>IF(F333+G333=0," ",F333+G333)</f>
        <v xml:space="preserve"> </v>
      </c>
      <c r="K333" s="245" t="str">
        <f>IF(I333+J333=0," ",I333+J333)</f>
        <v xml:space="preserve"> </v>
      </c>
      <c r="N333" s="274" t="str">
        <f>IF(L333+M333=0," ",L333+M333)</f>
        <v xml:space="preserve"> </v>
      </c>
      <c r="Q333" s="245" t="str">
        <f>IF(O333+P333=0," ",O333+P333)</f>
        <v xml:space="preserve"> </v>
      </c>
      <c r="U333" s="241"/>
      <c r="V333" s="246"/>
      <c r="W333" s="245" t="str">
        <f>IF(U333+V333=0," ",U333+V333)</f>
        <v xml:space="preserve"> </v>
      </c>
      <c r="X333" s="246"/>
      <c r="Z333" s="245" t="str">
        <f>IF(X333+Y333=0," ",X333+Y333)</f>
        <v xml:space="preserve"> </v>
      </c>
      <c r="AA333" s="364"/>
      <c r="AB333" s="366"/>
      <c r="AC333" s="367"/>
    </row>
    <row r="334" spans="1:29" x14ac:dyDescent="0.2">
      <c r="A334" s="251" t="s">
        <v>205</v>
      </c>
      <c r="B334" s="252">
        <v>7005</v>
      </c>
      <c r="C334" s="318">
        <v>361</v>
      </c>
      <c r="D334" s="227">
        <v>58</v>
      </c>
      <c r="E334" s="245">
        <v>419</v>
      </c>
      <c r="F334" s="227">
        <v>45</v>
      </c>
      <c r="G334" s="227">
        <v>3</v>
      </c>
      <c r="H334" s="245">
        <v>48</v>
      </c>
      <c r="I334" s="243">
        <v>5</v>
      </c>
      <c r="J334" s="244"/>
      <c r="K334" s="245">
        <v>5</v>
      </c>
      <c r="L334" s="241">
        <v>19</v>
      </c>
      <c r="M334" s="251">
        <v>13</v>
      </c>
      <c r="N334" s="245">
        <v>32</v>
      </c>
      <c r="O334" s="243">
        <v>13</v>
      </c>
      <c r="P334" s="244">
        <v>2</v>
      </c>
      <c r="Q334" s="245">
        <v>15</v>
      </c>
      <c r="T334" s="245"/>
      <c r="U334" s="243">
        <v>3</v>
      </c>
      <c r="V334" s="244"/>
      <c r="W334" s="245">
        <v>3</v>
      </c>
      <c r="X334" s="244">
        <v>12</v>
      </c>
      <c r="Y334" s="244">
        <v>7</v>
      </c>
      <c r="Z334" s="245">
        <v>19</v>
      </c>
      <c r="AA334" s="241">
        <f>SUM(C334,F334,I334,L334,O334,R334,U334,X334)</f>
        <v>458</v>
      </c>
      <c r="AB334" s="246">
        <f t="shared" ref="AB334:AB337" si="175">SUM(D334,G334,J334,M334,P334,S334,V334,Y334)</f>
        <v>83</v>
      </c>
      <c r="AC334" s="245">
        <f>SUM(AA334:AB334)</f>
        <v>541</v>
      </c>
    </row>
    <row r="335" spans="1:29" x14ac:dyDescent="0.2">
      <c r="A335" s="251" t="s">
        <v>206</v>
      </c>
      <c r="B335" s="252">
        <v>7002</v>
      </c>
      <c r="C335" s="318"/>
      <c r="D335" s="227"/>
      <c r="F335" s="227"/>
      <c r="G335" s="227"/>
      <c r="H335" s="245"/>
      <c r="I335" s="243"/>
      <c r="J335" s="244"/>
      <c r="M335" s="251">
        <v>1</v>
      </c>
      <c r="N335" s="245">
        <v>1</v>
      </c>
      <c r="O335" s="243"/>
      <c r="P335" s="244"/>
      <c r="T335" s="245"/>
      <c r="U335" s="243"/>
      <c r="V335" s="244"/>
      <c r="W335" s="245"/>
      <c r="X335" s="244"/>
      <c r="Y335" s="244"/>
      <c r="AA335" s="241">
        <f t="shared" ref="AA335:AA337" si="176">SUM(C335,F335,I335,L335,O335,R335,U335,X335)</f>
        <v>0</v>
      </c>
      <c r="AB335" s="246">
        <f t="shared" si="175"/>
        <v>1</v>
      </c>
      <c r="AC335" s="245">
        <f t="shared" ref="AC335:AC337" si="177">SUM(AA335:AB335)</f>
        <v>1</v>
      </c>
    </row>
    <row r="336" spans="1:29" x14ac:dyDescent="0.2">
      <c r="A336" s="251" t="s">
        <v>207</v>
      </c>
      <c r="B336" s="252">
        <v>7001</v>
      </c>
      <c r="C336" s="318"/>
      <c r="D336" s="227"/>
      <c r="F336" s="227"/>
      <c r="G336" s="227"/>
      <c r="H336" s="245"/>
      <c r="I336" s="243"/>
      <c r="J336" s="244"/>
      <c r="N336" s="245"/>
      <c r="O336" s="243"/>
      <c r="P336" s="244"/>
      <c r="T336" s="245"/>
      <c r="U336" s="243"/>
      <c r="V336" s="244"/>
      <c r="W336" s="245"/>
      <c r="X336" s="244"/>
      <c r="Y336" s="244"/>
      <c r="AA336" s="241">
        <f t="shared" si="176"/>
        <v>0</v>
      </c>
      <c r="AB336" s="246">
        <f t="shared" si="175"/>
        <v>0</v>
      </c>
      <c r="AC336" s="245">
        <f t="shared" si="177"/>
        <v>0</v>
      </c>
    </row>
    <row r="337" spans="1:29" ht="13.5" thickBot="1" x14ac:dyDescent="0.25">
      <c r="A337" s="251" t="s">
        <v>208</v>
      </c>
      <c r="B337" s="252">
        <v>7008</v>
      </c>
      <c r="C337" s="332">
        <v>78</v>
      </c>
      <c r="D337" s="227">
        <v>18</v>
      </c>
      <c r="E337" s="245">
        <v>96</v>
      </c>
      <c r="F337" s="227">
        <v>12</v>
      </c>
      <c r="G337" s="319">
        <v>1</v>
      </c>
      <c r="H337" s="245">
        <v>13</v>
      </c>
      <c r="I337" s="243"/>
      <c r="J337" s="244">
        <v>1</v>
      </c>
      <c r="K337" s="245">
        <v>1</v>
      </c>
      <c r="L337" s="241">
        <v>10</v>
      </c>
      <c r="M337" s="251">
        <v>4</v>
      </c>
      <c r="N337" s="245">
        <v>14</v>
      </c>
      <c r="O337" s="243">
        <v>2</v>
      </c>
      <c r="P337" s="244">
        <v>1</v>
      </c>
      <c r="Q337" s="245">
        <v>3</v>
      </c>
      <c r="R337" s="246">
        <v>1</v>
      </c>
      <c r="T337" s="245">
        <v>1</v>
      </c>
      <c r="U337" s="243">
        <v>5</v>
      </c>
      <c r="V337" s="244"/>
      <c r="W337" s="245">
        <v>5</v>
      </c>
      <c r="X337" s="244">
        <v>8</v>
      </c>
      <c r="Y337" s="244">
        <v>2</v>
      </c>
      <c r="Z337" s="245">
        <v>10</v>
      </c>
      <c r="AA337" s="241">
        <f t="shared" si="176"/>
        <v>116</v>
      </c>
      <c r="AB337" s="246">
        <f t="shared" si="175"/>
        <v>27</v>
      </c>
      <c r="AC337" s="245">
        <f t="shared" si="177"/>
        <v>143</v>
      </c>
    </row>
    <row r="338" spans="1:29" ht="13.5" thickBot="1" x14ac:dyDescent="0.25">
      <c r="A338" s="249" t="s">
        <v>197</v>
      </c>
      <c r="B338" s="234"/>
      <c r="C338" s="249">
        <f>SUBTOTAL(9,C334:C337)</f>
        <v>439</v>
      </c>
      <c r="D338" s="233">
        <f>SUBTOTAL(9,D334:D337)</f>
        <v>76</v>
      </c>
      <c r="E338" s="237">
        <f t="shared" ref="E338:AC338" si="178">SUBTOTAL(9,E334:E337)</f>
        <v>515</v>
      </c>
      <c r="F338" s="233">
        <f>SUBTOTAL(9,F334:F337)</f>
        <v>57</v>
      </c>
      <c r="G338" s="233">
        <f>SUBTOTAL(9,G334:G337)</f>
        <v>4</v>
      </c>
      <c r="H338" s="233">
        <f t="shared" si="178"/>
        <v>61</v>
      </c>
      <c r="I338" s="249">
        <f>SUBTOTAL(9,I334:I337)</f>
        <v>5</v>
      </c>
      <c r="J338" s="233">
        <f>SUBTOTAL(9,J334:J337)</f>
        <v>1</v>
      </c>
      <c r="K338" s="237">
        <f t="shared" si="178"/>
        <v>6</v>
      </c>
      <c r="L338" s="249">
        <f>SUBTOTAL(9,L334:L337)</f>
        <v>29</v>
      </c>
      <c r="M338" s="233">
        <f>SUBTOTAL(9,M334:M337)</f>
        <v>18</v>
      </c>
      <c r="N338" s="233">
        <f t="shared" si="178"/>
        <v>47</v>
      </c>
      <c r="O338" s="249">
        <f>SUBTOTAL(9,O334:O337)</f>
        <v>15</v>
      </c>
      <c r="P338" s="233">
        <f>SUBTOTAL(9,P334:P337)</f>
        <v>3</v>
      </c>
      <c r="Q338" s="237">
        <f t="shared" si="178"/>
        <v>18</v>
      </c>
      <c r="R338" s="249">
        <f>SUBTOTAL(9,R334:R337)</f>
        <v>1</v>
      </c>
      <c r="S338" s="233">
        <f>SUBTOTAL(9,S334:S337)</f>
        <v>0</v>
      </c>
      <c r="T338" s="237">
        <f t="shared" si="178"/>
        <v>1</v>
      </c>
      <c r="U338" s="249">
        <f>SUBTOTAL(9,U334:U337)</f>
        <v>8</v>
      </c>
      <c r="V338" s="233">
        <f>SUBTOTAL(9,V334:V337)</f>
        <v>0</v>
      </c>
      <c r="W338" s="237">
        <f t="shared" si="178"/>
        <v>8</v>
      </c>
      <c r="X338" s="233">
        <f t="shared" si="178"/>
        <v>20</v>
      </c>
      <c r="Y338" s="233">
        <f t="shared" si="178"/>
        <v>9</v>
      </c>
      <c r="Z338" s="237">
        <f t="shared" si="178"/>
        <v>29</v>
      </c>
      <c r="AA338" s="249">
        <f t="shared" si="178"/>
        <v>574</v>
      </c>
      <c r="AB338" s="250">
        <f t="shared" si="178"/>
        <v>111</v>
      </c>
      <c r="AC338" s="257">
        <f t="shared" si="178"/>
        <v>685</v>
      </c>
    </row>
    <row r="339" spans="1:29" ht="13.5" thickBot="1" x14ac:dyDescent="0.25">
      <c r="B339" s="333"/>
      <c r="C339" s="364"/>
      <c r="I339" s="246"/>
      <c r="L339" s="246"/>
      <c r="O339" s="235"/>
      <c r="U339" s="241"/>
      <c r="V339" s="246"/>
      <c r="W339" s="245"/>
      <c r="X339" s="246"/>
      <c r="AA339" s="241"/>
      <c r="AB339" s="267"/>
    </row>
    <row r="340" spans="1:29" ht="13.5" thickBot="1" x14ac:dyDescent="0.25">
      <c r="A340" s="334" t="s">
        <v>153</v>
      </c>
      <c r="B340" s="335"/>
      <c r="C340" s="336">
        <f>C328+C330+C332+C338+C326</f>
        <v>941</v>
      </c>
      <c r="D340" s="337">
        <f t="shared" ref="D340:AC340" si="179">D328+D330+D332+D338+D326</f>
        <v>183</v>
      </c>
      <c r="E340" s="338">
        <f t="shared" si="179"/>
        <v>1124</v>
      </c>
      <c r="F340" s="337">
        <f t="shared" si="179"/>
        <v>110</v>
      </c>
      <c r="G340" s="337">
        <f t="shared" si="179"/>
        <v>12</v>
      </c>
      <c r="H340" s="338">
        <f t="shared" si="179"/>
        <v>122</v>
      </c>
      <c r="I340" s="337">
        <f t="shared" si="179"/>
        <v>9</v>
      </c>
      <c r="J340" s="337">
        <f t="shared" si="179"/>
        <v>1</v>
      </c>
      <c r="K340" s="338">
        <f t="shared" si="179"/>
        <v>10</v>
      </c>
      <c r="L340" s="337">
        <f t="shared" si="179"/>
        <v>86</v>
      </c>
      <c r="M340" s="337">
        <f t="shared" si="179"/>
        <v>29</v>
      </c>
      <c r="N340" s="338">
        <f t="shared" si="179"/>
        <v>115</v>
      </c>
      <c r="O340" s="337">
        <f t="shared" si="179"/>
        <v>36</v>
      </c>
      <c r="P340" s="337">
        <f t="shared" si="179"/>
        <v>7</v>
      </c>
      <c r="Q340" s="338">
        <f t="shared" si="179"/>
        <v>43</v>
      </c>
      <c r="R340" s="337">
        <f t="shared" si="179"/>
        <v>2</v>
      </c>
      <c r="S340" s="337">
        <f t="shared" si="179"/>
        <v>1</v>
      </c>
      <c r="T340" s="338">
        <f t="shared" si="179"/>
        <v>3</v>
      </c>
      <c r="U340" s="336">
        <f t="shared" si="179"/>
        <v>14</v>
      </c>
      <c r="V340" s="337">
        <f t="shared" si="179"/>
        <v>1</v>
      </c>
      <c r="W340" s="338">
        <f t="shared" si="179"/>
        <v>15</v>
      </c>
      <c r="X340" s="337">
        <f t="shared" si="179"/>
        <v>42</v>
      </c>
      <c r="Y340" s="337">
        <f t="shared" si="179"/>
        <v>16</v>
      </c>
      <c r="Z340" s="338">
        <f t="shared" si="179"/>
        <v>58</v>
      </c>
      <c r="AA340" s="336">
        <f t="shared" si="179"/>
        <v>1240</v>
      </c>
      <c r="AB340" s="337">
        <f t="shared" si="179"/>
        <v>250</v>
      </c>
      <c r="AC340" s="338">
        <f t="shared" si="179"/>
        <v>1490</v>
      </c>
    </row>
    <row r="341" spans="1:29" ht="13.5" thickBot="1" x14ac:dyDescent="0.25">
      <c r="A341" s="227"/>
      <c r="B341" s="227"/>
      <c r="C341" s="227"/>
      <c r="D341" s="227"/>
      <c r="E341" s="272"/>
      <c r="F341" s="227"/>
      <c r="G341" s="227"/>
      <c r="H341" s="272"/>
      <c r="I341" s="227"/>
      <c r="J341" s="227"/>
      <c r="K341" s="272"/>
      <c r="L341" s="227"/>
      <c r="M341" s="227"/>
      <c r="N341" s="272"/>
      <c r="O341" s="227"/>
      <c r="P341" s="227"/>
      <c r="Q341" s="272"/>
      <c r="R341" s="227"/>
      <c r="S341" s="227"/>
      <c r="T341" s="227"/>
      <c r="U341" s="227"/>
      <c r="V341" s="227"/>
      <c r="W341" s="272"/>
      <c r="X341" s="227"/>
      <c r="Y341" s="227"/>
      <c r="Z341" s="272"/>
      <c r="AA341" s="227"/>
      <c r="AB341" s="227"/>
      <c r="AC341" s="313"/>
    </row>
    <row r="342" spans="1:29" ht="13.5" thickBot="1" x14ac:dyDescent="0.25">
      <c r="A342" s="233" t="s">
        <v>209</v>
      </c>
      <c r="B342" s="234"/>
      <c r="C342" s="249"/>
      <c r="D342" s="233"/>
      <c r="E342" s="237" t="str">
        <f>IF(C342+D342=0," ",C342+D342)</f>
        <v xml:space="preserve"> </v>
      </c>
      <c r="F342" s="233"/>
      <c r="G342" s="233"/>
      <c r="H342" s="233" t="str">
        <f>IF(F342+G342=0," ",F342+G342)</f>
        <v xml:space="preserve"> </v>
      </c>
      <c r="I342" s="249"/>
      <c r="J342" s="233"/>
      <c r="K342" s="237" t="str">
        <f>IF(I342+J342=0," ",I342+J342)</f>
        <v xml:space="preserve"> </v>
      </c>
      <c r="L342" s="249"/>
      <c r="M342" s="233"/>
      <c r="N342" s="233" t="str">
        <f>IF(L342+M342=0," ",L342+M342)</f>
        <v xml:space="preserve"> </v>
      </c>
      <c r="O342" s="249"/>
      <c r="P342" s="233"/>
      <c r="Q342" s="237" t="str">
        <f>IF(O342+P342=0," ",O342+P342)</f>
        <v xml:space="preserve"> </v>
      </c>
      <c r="R342" s="233"/>
      <c r="S342" s="233"/>
      <c r="T342" s="233"/>
      <c r="U342" s="249"/>
      <c r="V342" s="233"/>
      <c r="W342" s="237" t="str">
        <f>IF(U342+V342=0," ",U342+V342)</f>
        <v xml:space="preserve"> </v>
      </c>
      <c r="X342" s="233"/>
      <c r="Y342" s="233"/>
      <c r="Z342" s="237" t="str">
        <f>IF(X342+Y342=0," ",X342+Y342)</f>
        <v xml:space="preserve"> </v>
      </c>
      <c r="AA342" s="249"/>
      <c r="AB342" s="250"/>
      <c r="AC342" s="257"/>
    </row>
    <row r="343" spans="1:29" x14ac:dyDescent="0.2">
      <c r="A343" s="251" t="s">
        <v>210</v>
      </c>
      <c r="B343" s="252">
        <v>7505</v>
      </c>
      <c r="C343" s="243"/>
      <c r="D343" s="244"/>
      <c r="F343" s="253"/>
      <c r="G343" s="253"/>
      <c r="H343" s="245"/>
      <c r="I343" s="243"/>
      <c r="J343" s="244"/>
      <c r="N343" s="245"/>
      <c r="O343" s="243"/>
      <c r="P343" s="244"/>
      <c r="T343" s="245"/>
      <c r="U343" s="243"/>
      <c r="V343" s="244"/>
      <c r="W343" s="245"/>
      <c r="X343" s="244"/>
      <c r="Y343" s="244"/>
      <c r="AA343" s="241">
        <f t="shared" ref="AA343:AB345" si="180">SUM(C343,F343,I343,L343,O343,R343,U343,X343)</f>
        <v>0</v>
      </c>
      <c r="AB343" s="246">
        <f t="shared" si="180"/>
        <v>0</v>
      </c>
      <c r="AC343" s="245">
        <f>SUM(AA343:AB343)</f>
        <v>0</v>
      </c>
    </row>
    <row r="344" spans="1:29" x14ac:dyDescent="0.2">
      <c r="A344" s="251" t="s">
        <v>211</v>
      </c>
      <c r="B344" s="252">
        <v>7600</v>
      </c>
      <c r="C344" s="243">
        <v>30</v>
      </c>
      <c r="D344" s="244">
        <v>19</v>
      </c>
      <c r="E344" s="245">
        <v>49</v>
      </c>
      <c r="F344" s="253">
        <v>6</v>
      </c>
      <c r="G344" s="253">
        <v>6</v>
      </c>
      <c r="H344" s="245">
        <v>12</v>
      </c>
      <c r="I344" s="243">
        <v>1</v>
      </c>
      <c r="J344" s="244">
        <v>1</v>
      </c>
      <c r="K344" s="245">
        <v>2</v>
      </c>
      <c r="L344" s="241">
        <v>2</v>
      </c>
      <c r="N344" s="245">
        <v>2</v>
      </c>
      <c r="O344" s="243"/>
      <c r="P344" s="244"/>
      <c r="T344" s="245"/>
      <c r="U344" s="243">
        <v>1</v>
      </c>
      <c r="V344" s="244">
        <v>1</v>
      </c>
      <c r="W344" s="245">
        <v>2</v>
      </c>
      <c r="X344" s="244"/>
      <c r="Y344" s="244">
        <v>1</v>
      </c>
      <c r="Z344" s="245">
        <v>1</v>
      </c>
      <c r="AA344" s="241">
        <f t="shared" si="180"/>
        <v>40</v>
      </c>
      <c r="AB344" s="246">
        <f t="shared" si="180"/>
        <v>28</v>
      </c>
      <c r="AC344" s="245">
        <f>SUM(AA344:AB344)</f>
        <v>68</v>
      </c>
    </row>
    <row r="345" spans="1:29" ht="13.5" thickBot="1" x14ac:dyDescent="0.25">
      <c r="A345" s="251" t="s">
        <v>212</v>
      </c>
      <c r="B345" s="252">
        <v>7605</v>
      </c>
      <c r="C345" s="243">
        <v>78</v>
      </c>
      <c r="D345" s="244">
        <v>40</v>
      </c>
      <c r="E345" s="245">
        <v>118</v>
      </c>
      <c r="F345" s="253">
        <v>14</v>
      </c>
      <c r="G345" s="253">
        <v>1</v>
      </c>
      <c r="H345" s="245">
        <v>15</v>
      </c>
      <c r="I345" s="243">
        <v>2</v>
      </c>
      <c r="J345" s="244"/>
      <c r="K345" s="245">
        <v>2</v>
      </c>
      <c r="L345" s="241">
        <v>5</v>
      </c>
      <c r="M345" s="251">
        <v>1</v>
      </c>
      <c r="N345" s="245">
        <v>6</v>
      </c>
      <c r="O345" s="243">
        <v>2</v>
      </c>
      <c r="P345" s="244">
        <v>3</v>
      </c>
      <c r="Q345" s="245">
        <v>5</v>
      </c>
      <c r="T345" s="245"/>
      <c r="U345" s="243">
        <v>1</v>
      </c>
      <c r="V345" s="244">
        <v>2</v>
      </c>
      <c r="W345" s="245">
        <v>3</v>
      </c>
      <c r="X345" s="244">
        <v>6</v>
      </c>
      <c r="Y345" s="244">
        <v>3</v>
      </c>
      <c r="Z345" s="245">
        <v>9</v>
      </c>
      <c r="AA345" s="241">
        <f t="shared" si="180"/>
        <v>108</v>
      </c>
      <c r="AB345" s="246">
        <f t="shared" si="180"/>
        <v>50</v>
      </c>
      <c r="AC345" s="245">
        <f>SUM(AA345:AB345)</f>
        <v>158</v>
      </c>
    </row>
    <row r="346" spans="1:29" ht="13.5" thickBot="1" x14ac:dyDescent="0.25">
      <c r="A346" s="249" t="s">
        <v>213</v>
      </c>
      <c r="B346" s="234"/>
      <c r="C346" s="249">
        <f>SUBTOTAL(9,C343:C345)</f>
        <v>108</v>
      </c>
      <c r="D346" s="233">
        <f t="shared" ref="D346:Z346" si="181">SUBTOTAL(9,D343:D345)</f>
        <v>59</v>
      </c>
      <c r="E346" s="237">
        <f t="shared" si="181"/>
        <v>167</v>
      </c>
      <c r="F346" s="233">
        <f>SUBTOTAL(9,F343:F345)</f>
        <v>20</v>
      </c>
      <c r="G346" s="233">
        <f>SUBTOTAL(9,G343:G345)</f>
        <v>7</v>
      </c>
      <c r="H346" s="237">
        <f>SUBTOTAL(9,H343:H345)</f>
        <v>27</v>
      </c>
      <c r="I346" s="249">
        <f t="shared" si="181"/>
        <v>3</v>
      </c>
      <c r="J346" s="233">
        <f t="shared" si="181"/>
        <v>1</v>
      </c>
      <c r="K346" s="237">
        <f t="shared" si="181"/>
        <v>4</v>
      </c>
      <c r="L346" s="249">
        <f t="shared" si="181"/>
        <v>7</v>
      </c>
      <c r="M346" s="233">
        <f t="shared" si="181"/>
        <v>1</v>
      </c>
      <c r="N346" s="237">
        <f t="shared" si="181"/>
        <v>8</v>
      </c>
      <c r="O346" s="249">
        <f t="shared" si="181"/>
        <v>2</v>
      </c>
      <c r="P346" s="233">
        <f t="shared" si="181"/>
        <v>3</v>
      </c>
      <c r="Q346" s="237">
        <f t="shared" si="181"/>
        <v>5</v>
      </c>
      <c r="R346" s="249">
        <f t="shared" si="181"/>
        <v>0</v>
      </c>
      <c r="S346" s="233">
        <f t="shared" si="181"/>
        <v>0</v>
      </c>
      <c r="T346" s="237">
        <f t="shared" si="181"/>
        <v>0</v>
      </c>
      <c r="U346" s="249">
        <f t="shared" si="181"/>
        <v>2</v>
      </c>
      <c r="V346" s="233">
        <f t="shared" si="181"/>
        <v>3</v>
      </c>
      <c r="W346" s="237">
        <f t="shared" si="181"/>
        <v>5</v>
      </c>
      <c r="X346" s="233">
        <f t="shared" si="181"/>
        <v>6</v>
      </c>
      <c r="Y346" s="233">
        <f t="shared" si="181"/>
        <v>4</v>
      </c>
      <c r="Z346" s="237">
        <f t="shared" si="181"/>
        <v>10</v>
      </c>
      <c r="AA346" s="249">
        <f>C346+F346+I346+L346+O346+U346+X346</f>
        <v>148</v>
      </c>
      <c r="AB346" s="250">
        <f>D346+G346+J346+M346+P346+V346+Y346</f>
        <v>78</v>
      </c>
      <c r="AC346" s="257">
        <f>SUBTOTAL(9,AC343:AC345)</f>
        <v>226</v>
      </c>
    </row>
    <row r="347" spans="1:29" ht="13.5" thickBot="1" x14ac:dyDescent="0.25">
      <c r="E347" s="245" t="str">
        <f>IF(C347+D347=0," ",C347+D347)</f>
        <v xml:space="preserve"> </v>
      </c>
      <c r="H347" s="274" t="str">
        <f>IF(F347+G347=0," ",F347+G347)</f>
        <v xml:space="preserve"> </v>
      </c>
      <c r="K347" s="245" t="str">
        <f>IF(I347+J347=0," ",I347+J347)</f>
        <v xml:space="preserve"> </v>
      </c>
      <c r="N347" s="274" t="str">
        <f>IF(L347+M347=0," ",L347+M347)</f>
        <v xml:space="preserve"> </v>
      </c>
      <c r="Q347" s="245" t="str">
        <f>IF(O347+P347=0," ",O347+P347)</f>
        <v xml:space="preserve"> </v>
      </c>
      <c r="U347" s="241"/>
      <c r="V347" s="246"/>
      <c r="W347" s="245" t="str">
        <f>IF(U347+V347=0," ",U347+V347)</f>
        <v xml:space="preserve"> </v>
      </c>
      <c r="X347" s="246"/>
      <c r="Z347" s="245" t="str">
        <f>IF(X347+Y347=0," ",X347+Y347)</f>
        <v xml:space="preserve"> </v>
      </c>
      <c r="AA347" s="241"/>
      <c r="AB347" s="267"/>
    </row>
    <row r="348" spans="1:29" ht="13.5" thickBot="1" x14ac:dyDescent="0.25">
      <c r="A348" s="249" t="s">
        <v>214</v>
      </c>
      <c r="B348" s="234"/>
      <c r="C348" s="249"/>
      <c r="D348" s="233"/>
      <c r="E348" s="237" t="str">
        <f>IF(C348+D348=0," ",C348+D348)</f>
        <v xml:space="preserve"> </v>
      </c>
      <c r="F348" s="233"/>
      <c r="G348" s="233"/>
      <c r="H348" s="233" t="str">
        <f>IF(F348+G348=0," ",F348+G348)</f>
        <v xml:space="preserve"> </v>
      </c>
      <c r="I348" s="249"/>
      <c r="J348" s="233"/>
      <c r="K348" s="237" t="str">
        <f>IF(I348+J348=0," ",I348+J348)</f>
        <v xml:space="preserve"> </v>
      </c>
      <c r="L348" s="249"/>
      <c r="M348" s="233"/>
      <c r="N348" s="233" t="str">
        <f>IF(L348+M348=0," ",L348+M348)</f>
        <v xml:space="preserve"> </v>
      </c>
      <c r="O348" s="249"/>
      <c r="P348" s="233"/>
      <c r="Q348" s="237" t="str">
        <f>IF(O348+P348=0," ",O348+P348)</f>
        <v xml:space="preserve"> </v>
      </c>
      <c r="R348" s="233"/>
      <c r="S348" s="233"/>
      <c r="T348" s="233"/>
      <c r="U348" s="249"/>
      <c r="V348" s="233"/>
      <c r="W348" s="237" t="str">
        <f>IF(U348+V348=0," ",U348+V348)</f>
        <v xml:space="preserve"> </v>
      </c>
      <c r="X348" s="233"/>
      <c r="Y348" s="233"/>
      <c r="Z348" s="237" t="str">
        <f>IF(X348+Y348=0," ",X348+Y348)</f>
        <v xml:space="preserve"> </v>
      </c>
      <c r="AA348" s="249"/>
      <c r="AB348" s="250"/>
      <c r="AC348" s="257"/>
    </row>
    <row r="349" spans="1:29" x14ac:dyDescent="0.2">
      <c r="A349" s="251" t="s">
        <v>215</v>
      </c>
      <c r="B349" s="264" t="s">
        <v>358</v>
      </c>
      <c r="C349" s="243">
        <v>129</v>
      </c>
      <c r="D349" s="244">
        <v>98</v>
      </c>
      <c r="E349" s="245">
        <v>227</v>
      </c>
      <c r="F349" s="253">
        <v>8</v>
      </c>
      <c r="G349" s="253">
        <v>4</v>
      </c>
      <c r="H349" s="245">
        <v>12</v>
      </c>
      <c r="I349" s="243"/>
      <c r="J349" s="244">
        <v>1</v>
      </c>
      <c r="K349" s="245">
        <v>1</v>
      </c>
      <c r="L349" s="241">
        <v>32</v>
      </c>
      <c r="M349" s="251">
        <v>12</v>
      </c>
      <c r="N349" s="245">
        <v>44</v>
      </c>
      <c r="O349" s="243">
        <v>4</v>
      </c>
      <c r="P349" s="244">
        <v>1</v>
      </c>
      <c r="Q349" s="245">
        <v>5</v>
      </c>
      <c r="T349" s="245"/>
      <c r="U349" s="243">
        <v>15</v>
      </c>
      <c r="V349" s="244">
        <v>14</v>
      </c>
      <c r="W349" s="245">
        <v>29</v>
      </c>
      <c r="X349" s="244">
        <v>34</v>
      </c>
      <c r="Y349" s="244">
        <v>46</v>
      </c>
      <c r="Z349" s="245">
        <v>80</v>
      </c>
      <c r="AA349" s="241">
        <f t="shared" ref="AA349:AB352" si="182">SUM(C349,F349,I349,L349,O349,R349,U349,X349)</f>
        <v>222</v>
      </c>
      <c r="AB349" s="246">
        <f t="shared" si="182"/>
        <v>176</v>
      </c>
      <c r="AC349" s="245">
        <f>SUM(AA349:AB349)</f>
        <v>398</v>
      </c>
    </row>
    <row r="350" spans="1:29" x14ac:dyDescent="0.2">
      <c r="A350" s="251" t="s">
        <v>216</v>
      </c>
      <c r="B350" s="264" t="s">
        <v>359</v>
      </c>
      <c r="C350" s="243"/>
      <c r="D350" s="244"/>
      <c r="E350" s="245">
        <f>SUM(C350:D350)</f>
        <v>0</v>
      </c>
      <c r="F350" s="253"/>
      <c r="G350" s="253"/>
      <c r="H350" s="245">
        <v>0</v>
      </c>
      <c r="I350" s="243"/>
      <c r="J350" s="244"/>
      <c r="K350" s="245">
        <v>0</v>
      </c>
      <c r="N350" s="245">
        <f t="shared" ref="N350" si="183">SUM(L350:M350)</f>
        <v>0</v>
      </c>
      <c r="O350" s="243"/>
      <c r="P350" s="244"/>
      <c r="Q350" s="245">
        <f t="shared" ref="Q350" si="184">SUM(O350:P350)</f>
        <v>0</v>
      </c>
      <c r="T350" s="245">
        <f t="shared" ref="T350" si="185">SUM(R350:S350)</f>
        <v>0</v>
      </c>
      <c r="U350" s="243"/>
      <c r="V350" s="244"/>
      <c r="W350" s="245">
        <f t="shared" ref="W350" si="186">SUM(U350:V350)</f>
        <v>0</v>
      </c>
      <c r="X350" s="244"/>
      <c r="Y350" s="244"/>
      <c r="Z350" s="245">
        <f t="shared" ref="Z350" si="187">SUM(X350:Y350)</f>
        <v>0</v>
      </c>
      <c r="AA350" s="241">
        <f t="shared" ref="AA350:AB351" si="188">C350+F350+I350+L350+O350+R350+U350+X350</f>
        <v>0</v>
      </c>
      <c r="AB350" s="246">
        <f t="shared" si="188"/>
        <v>0</v>
      </c>
      <c r="AC350" s="245">
        <f t="shared" ref="AC350:AC353" si="189">SUM(AA350:AB350)</f>
        <v>0</v>
      </c>
    </row>
    <row r="351" spans="1:29" x14ac:dyDescent="0.2">
      <c r="A351" s="251" t="s">
        <v>217</v>
      </c>
      <c r="B351" s="264" t="s">
        <v>360</v>
      </c>
      <c r="C351" s="243">
        <v>6</v>
      </c>
      <c r="D351" s="244">
        <v>5</v>
      </c>
      <c r="E351" s="245">
        <v>11</v>
      </c>
      <c r="F351" s="253"/>
      <c r="G351" s="253"/>
      <c r="H351" s="245"/>
      <c r="I351" s="243"/>
      <c r="J351" s="244"/>
      <c r="N351" s="245"/>
      <c r="O351" s="243">
        <v>1</v>
      </c>
      <c r="P351" s="244"/>
      <c r="Q351" s="245">
        <v>1</v>
      </c>
      <c r="T351" s="245"/>
      <c r="U351" s="243"/>
      <c r="V351" s="244"/>
      <c r="W351" s="245"/>
      <c r="X351" s="244"/>
      <c r="Y351" s="244"/>
      <c r="AA351" s="241">
        <f t="shared" si="188"/>
        <v>7</v>
      </c>
      <c r="AB351" s="246">
        <f t="shared" si="188"/>
        <v>5</v>
      </c>
      <c r="AC351" s="245">
        <f t="shared" si="189"/>
        <v>12</v>
      </c>
    </row>
    <row r="352" spans="1:29" x14ac:dyDescent="0.2">
      <c r="A352" s="251" t="s">
        <v>218</v>
      </c>
      <c r="B352" s="252">
        <v>7500</v>
      </c>
      <c r="C352" s="243">
        <v>154</v>
      </c>
      <c r="D352" s="244">
        <v>119</v>
      </c>
      <c r="E352" s="245">
        <v>273</v>
      </c>
      <c r="F352" s="253">
        <v>18</v>
      </c>
      <c r="G352" s="253">
        <v>10</v>
      </c>
      <c r="H352" s="245">
        <v>28</v>
      </c>
      <c r="I352" s="243">
        <v>2</v>
      </c>
      <c r="J352" s="244">
        <v>1</v>
      </c>
      <c r="K352" s="245">
        <v>3</v>
      </c>
      <c r="L352" s="241">
        <v>8</v>
      </c>
      <c r="M352" s="251">
        <v>11</v>
      </c>
      <c r="N352" s="245">
        <v>19</v>
      </c>
      <c r="O352" s="243">
        <v>14</v>
      </c>
      <c r="P352" s="244">
        <v>5</v>
      </c>
      <c r="Q352" s="245">
        <v>19</v>
      </c>
      <c r="T352" s="245"/>
      <c r="U352" s="243"/>
      <c r="V352" s="244">
        <v>2</v>
      </c>
      <c r="W352" s="245">
        <v>2</v>
      </c>
      <c r="X352" s="244">
        <v>11</v>
      </c>
      <c r="Y352" s="244">
        <v>3</v>
      </c>
      <c r="Z352" s="245">
        <v>14</v>
      </c>
      <c r="AA352" s="241">
        <f t="shared" si="182"/>
        <v>207</v>
      </c>
      <c r="AB352" s="246">
        <f t="shared" si="182"/>
        <v>151</v>
      </c>
      <c r="AC352" s="245">
        <f t="shared" si="189"/>
        <v>358</v>
      </c>
    </row>
    <row r="353" spans="1:29" ht="13.5" thickBot="1" x14ac:dyDescent="0.25">
      <c r="A353" s="251" t="s">
        <v>274</v>
      </c>
      <c r="B353" s="252">
        <v>7501</v>
      </c>
      <c r="C353" s="243">
        <v>123</v>
      </c>
      <c r="D353" s="244">
        <v>15</v>
      </c>
      <c r="E353" s="245">
        <v>138</v>
      </c>
      <c r="F353" s="253">
        <v>40</v>
      </c>
      <c r="G353" s="253">
        <v>6</v>
      </c>
      <c r="H353" s="245">
        <v>46</v>
      </c>
      <c r="I353" s="243">
        <v>1</v>
      </c>
      <c r="J353" s="244"/>
      <c r="K353" s="245">
        <v>1</v>
      </c>
      <c r="L353" s="241">
        <v>7</v>
      </c>
      <c r="M353" s="251">
        <v>4</v>
      </c>
      <c r="N353" s="245">
        <v>11</v>
      </c>
      <c r="O353" s="243">
        <v>6</v>
      </c>
      <c r="P353" s="244"/>
      <c r="Q353" s="245">
        <v>6</v>
      </c>
      <c r="T353" s="245"/>
      <c r="U353" s="243"/>
      <c r="V353" s="244"/>
      <c r="W353" s="245"/>
      <c r="X353" s="244">
        <v>6</v>
      </c>
      <c r="Y353" s="244"/>
      <c r="Z353" s="245">
        <v>6</v>
      </c>
      <c r="AA353" s="241">
        <f>C353+F353+I353+L353+O353+R353+U353+X353</f>
        <v>183</v>
      </c>
      <c r="AB353" s="246">
        <f>D353+G353+J353+M353+P353+S353+V353+Y353</f>
        <v>25</v>
      </c>
      <c r="AC353" s="245">
        <f t="shared" si="189"/>
        <v>208</v>
      </c>
    </row>
    <row r="354" spans="1:29" ht="13.5" thickBot="1" x14ac:dyDescent="0.25">
      <c r="A354" s="249" t="s">
        <v>219</v>
      </c>
      <c r="B354" s="234"/>
      <c r="C354" s="249">
        <f>SUBTOTAL(9,C349:C353)</f>
        <v>412</v>
      </c>
      <c r="D354" s="233">
        <f t="shared" ref="D354:AB354" si="190">SUBTOTAL(9,D349:D353)</f>
        <v>237</v>
      </c>
      <c r="E354" s="237">
        <f t="shared" si="190"/>
        <v>649</v>
      </c>
      <c r="F354" s="233">
        <f t="shared" si="190"/>
        <v>66</v>
      </c>
      <c r="G354" s="233">
        <f t="shared" si="190"/>
        <v>20</v>
      </c>
      <c r="H354" s="237">
        <f t="shared" si="190"/>
        <v>86</v>
      </c>
      <c r="I354" s="249">
        <f t="shared" si="190"/>
        <v>3</v>
      </c>
      <c r="J354" s="233">
        <f t="shared" si="190"/>
        <v>2</v>
      </c>
      <c r="K354" s="237">
        <f t="shared" si="190"/>
        <v>5</v>
      </c>
      <c r="L354" s="249">
        <f t="shared" si="190"/>
        <v>47</v>
      </c>
      <c r="M354" s="233">
        <f t="shared" si="190"/>
        <v>27</v>
      </c>
      <c r="N354" s="237">
        <f t="shared" si="190"/>
        <v>74</v>
      </c>
      <c r="O354" s="249">
        <f t="shared" si="190"/>
        <v>25</v>
      </c>
      <c r="P354" s="233">
        <f t="shared" si="190"/>
        <v>6</v>
      </c>
      <c r="Q354" s="237">
        <f t="shared" si="190"/>
        <v>31</v>
      </c>
      <c r="R354" s="233">
        <f t="shared" si="190"/>
        <v>0</v>
      </c>
      <c r="S354" s="233">
        <f t="shared" si="190"/>
        <v>0</v>
      </c>
      <c r="T354" s="233">
        <f t="shared" si="190"/>
        <v>0</v>
      </c>
      <c r="U354" s="249">
        <f t="shared" si="190"/>
        <v>15</v>
      </c>
      <c r="V354" s="233">
        <f t="shared" si="190"/>
        <v>16</v>
      </c>
      <c r="W354" s="237">
        <f t="shared" si="190"/>
        <v>31</v>
      </c>
      <c r="X354" s="233">
        <f t="shared" si="190"/>
        <v>51</v>
      </c>
      <c r="Y354" s="233">
        <f t="shared" si="190"/>
        <v>49</v>
      </c>
      <c r="Z354" s="237">
        <f t="shared" si="190"/>
        <v>100</v>
      </c>
      <c r="AA354" s="249">
        <f t="shared" si="190"/>
        <v>619</v>
      </c>
      <c r="AB354" s="250">
        <f t="shared" si="190"/>
        <v>357</v>
      </c>
      <c r="AC354" s="257">
        <f>SUBTOTAL(9,AC349:AC353)</f>
        <v>976</v>
      </c>
    </row>
    <row r="355" spans="1:29" ht="13.5" thickBot="1" x14ac:dyDescent="0.25">
      <c r="E355" s="245" t="str">
        <f>IF(C355+D355=0," ",C355+D355)</f>
        <v xml:space="preserve"> </v>
      </c>
      <c r="H355" s="274" t="str">
        <f>IF(F355+G355=0," ",F355+G355)</f>
        <v xml:space="preserve"> </v>
      </c>
      <c r="K355" s="245" t="str">
        <f>IF(I355+J355=0," ",I355+J355)</f>
        <v xml:space="preserve"> </v>
      </c>
      <c r="N355" s="274" t="str">
        <f>IF(L355+M355=0," ",L355+M355)</f>
        <v xml:space="preserve"> </v>
      </c>
      <c r="Q355" s="245" t="str">
        <f>IF(O355+P355=0," ",O355+P355)</f>
        <v xml:space="preserve"> </v>
      </c>
      <c r="U355" s="241"/>
      <c r="V355" s="246"/>
      <c r="W355" s="245" t="str">
        <f>IF(U355+V355=0," ",U355+V355)</f>
        <v xml:space="preserve"> </v>
      </c>
      <c r="X355" s="246"/>
      <c r="Z355" s="245" t="str">
        <f>IF(X355+Y355=0," ",X355+Y355)</f>
        <v xml:space="preserve"> </v>
      </c>
      <c r="AA355" s="261"/>
      <c r="AB355" s="339"/>
      <c r="AC355" s="340"/>
    </row>
    <row r="356" spans="1:29" ht="13.5" thickBot="1" x14ac:dyDescent="0.25">
      <c r="A356" s="341" t="s">
        <v>220</v>
      </c>
      <c r="B356" s="342"/>
      <c r="C356" s="341">
        <f>C354+C346+C340+C322+C282+C249+C227+C198</f>
        <v>7219</v>
      </c>
      <c r="D356" s="343">
        <f t="shared" ref="D356:AB356" si="191">D354+D346+D340+D322+D282+D249+D227+D198</f>
        <v>5396</v>
      </c>
      <c r="E356" s="344">
        <f t="shared" si="191"/>
        <v>12615</v>
      </c>
      <c r="F356" s="341">
        <f t="shared" si="191"/>
        <v>966</v>
      </c>
      <c r="G356" s="343">
        <f t="shared" si="191"/>
        <v>516</v>
      </c>
      <c r="H356" s="344">
        <f t="shared" si="191"/>
        <v>1482</v>
      </c>
      <c r="I356" s="341">
        <f t="shared" si="191"/>
        <v>104</v>
      </c>
      <c r="J356" s="343">
        <f t="shared" si="191"/>
        <v>65</v>
      </c>
      <c r="K356" s="344">
        <f t="shared" si="191"/>
        <v>169</v>
      </c>
      <c r="L356" s="341">
        <f t="shared" si="191"/>
        <v>499</v>
      </c>
      <c r="M356" s="343">
        <f t="shared" si="191"/>
        <v>402</v>
      </c>
      <c r="N356" s="344">
        <f t="shared" si="191"/>
        <v>901</v>
      </c>
      <c r="O356" s="341">
        <f t="shared" si="191"/>
        <v>303</v>
      </c>
      <c r="P356" s="343">
        <f t="shared" si="191"/>
        <v>213</v>
      </c>
      <c r="Q356" s="344">
        <f t="shared" si="191"/>
        <v>516</v>
      </c>
      <c r="R356" s="341">
        <f t="shared" si="191"/>
        <v>18</v>
      </c>
      <c r="S356" s="343">
        <f t="shared" si="191"/>
        <v>12</v>
      </c>
      <c r="T356" s="344">
        <f t="shared" si="191"/>
        <v>30</v>
      </c>
      <c r="U356" s="341">
        <f t="shared" si="191"/>
        <v>139</v>
      </c>
      <c r="V356" s="343">
        <f t="shared" si="191"/>
        <v>191</v>
      </c>
      <c r="W356" s="344">
        <f t="shared" si="191"/>
        <v>330</v>
      </c>
      <c r="X356" s="343">
        <f t="shared" si="191"/>
        <v>393</v>
      </c>
      <c r="Y356" s="343">
        <f t="shared" si="191"/>
        <v>358</v>
      </c>
      <c r="Z356" s="344">
        <f t="shared" si="191"/>
        <v>751</v>
      </c>
      <c r="AA356" s="343">
        <f t="shared" si="191"/>
        <v>9641</v>
      </c>
      <c r="AB356" s="343">
        <f t="shared" si="191"/>
        <v>7153</v>
      </c>
      <c r="AC356" s="344">
        <f>AC354+AC346+AC340+AC322+AC282+AC249+AC227+AC198</f>
        <v>16793</v>
      </c>
    </row>
    <row r="357" spans="1:29" x14ac:dyDescent="0.2">
      <c r="A357" s="251" t="s">
        <v>362</v>
      </c>
      <c r="E357" s="277"/>
    </row>
  </sheetData>
  <sheetProtection insertColumns="0" insertRows="0" selectLockedCells="1"/>
  <mergeCells count="14">
    <mergeCell ref="A284:AC284"/>
    <mergeCell ref="A324:AC324"/>
    <mergeCell ref="R1:T1"/>
    <mergeCell ref="U1:W1"/>
    <mergeCell ref="X1:Z1"/>
    <mergeCell ref="AA1:AC1"/>
    <mergeCell ref="A3:AC3"/>
    <mergeCell ref="A229:AC229"/>
    <mergeCell ref="B1:B2"/>
    <mergeCell ref="C1:E1"/>
    <mergeCell ref="F1:H1"/>
    <mergeCell ref="I1:K1"/>
    <mergeCell ref="L1:N1"/>
    <mergeCell ref="O1:Q1"/>
  </mergeCells>
  <pageMargins left="0.2" right="0.2" top="0.82" bottom="0.5" header="0.37" footer="0.5"/>
  <pageSetup scale="48" fitToHeight="5" orientation="landscape" horizontalDpi="1200" verticalDpi="1200" r:id="rId1"/>
  <headerFooter alignWithMargins="0">
    <oddHeader>&amp;C&amp;"Arial,Bold"&amp;12 FALL 2009 ENROLLMENT BY PROGRAMS, GENDER AND ETHNICITY</oddHeader>
    <oddFooter>&amp;ROIRA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3"/>
  <sheetViews>
    <sheetView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 x14ac:dyDescent="0.2"/>
  <cols>
    <col min="1" max="1" width="32" style="35" customWidth="1"/>
    <col min="2" max="2" width="7.42578125" style="36" customWidth="1"/>
    <col min="3" max="3" width="6.7109375" style="20" customWidth="1"/>
    <col min="4" max="4" width="6.7109375" style="25" customWidth="1"/>
    <col min="5" max="5" width="6.7109375" style="24" customWidth="1"/>
    <col min="6" max="7" width="6.7109375" style="35" customWidth="1"/>
    <col min="8" max="8" width="6.7109375" style="65" customWidth="1"/>
    <col min="9" max="9" width="6.7109375" style="20" customWidth="1"/>
    <col min="10" max="10" width="6.7109375" style="25" customWidth="1"/>
    <col min="11" max="11" width="6.7109375" style="24" customWidth="1"/>
    <col min="12" max="12" width="6.7109375" style="20" customWidth="1"/>
    <col min="13" max="13" width="6.7109375" style="35" customWidth="1"/>
    <col min="14" max="14" width="6.7109375" style="65" customWidth="1"/>
    <col min="15" max="15" width="6.7109375" style="20" customWidth="1"/>
    <col min="16" max="16" width="6.7109375" style="25" customWidth="1"/>
    <col min="17" max="17" width="6.7109375" style="24" customWidth="1"/>
    <col min="18" max="20" width="6.7109375" style="25" customWidth="1"/>
    <col min="21" max="22" width="6.7109375" style="35" customWidth="1"/>
    <col min="23" max="23" width="6.7109375" style="65" customWidth="1"/>
    <col min="24" max="24" width="6.7109375" style="20" customWidth="1"/>
    <col min="25" max="25" width="6.7109375" style="25" customWidth="1"/>
    <col min="26" max="26" width="6.7109375" style="24" customWidth="1"/>
    <col min="27" max="27" width="6.7109375" style="35" customWidth="1"/>
    <col min="28" max="28" width="6.7109375" style="167" customWidth="1"/>
    <col min="29" max="29" width="6.7109375" style="168" customWidth="1"/>
    <col min="30" max="16384" width="9.140625" style="2"/>
  </cols>
  <sheetData>
    <row r="1" spans="1:29" x14ac:dyDescent="0.2">
      <c r="A1" s="1"/>
      <c r="B1" s="558" t="s">
        <v>0</v>
      </c>
      <c r="C1" s="548" t="s">
        <v>1</v>
      </c>
      <c r="D1" s="549"/>
      <c r="E1" s="550"/>
      <c r="F1" s="551" t="s">
        <v>2</v>
      </c>
      <c r="G1" s="551"/>
      <c r="H1" s="551"/>
      <c r="I1" s="548" t="s">
        <v>3</v>
      </c>
      <c r="J1" s="549"/>
      <c r="K1" s="550"/>
      <c r="L1" s="551" t="s">
        <v>4</v>
      </c>
      <c r="M1" s="551"/>
      <c r="N1" s="551"/>
      <c r="O1" s="548" t="s">
        <v>5</v>
      </c>
      <c r="P1" s="549"/>
      <c r="Q1" s="550"/>
      <c r="R1" s="548" t="s">
        <v>6</v>
      </c>
      <c r="S1" s="549"/>
      <c r="T1" s="550"/>
      <c r="U1" s="551" t="s">
        <v>7</v>
      </c>
      <c r="V1" s="551"/>
      <c r="W1" s="551"/>
      <c r="X1" s="548" t="s">
        <v>8</v>
      </c>
      <c r="Y1" s="549"/>
      <c r="Z1" s="550"/>
      <c r="AA1" s="548" t="s">
        <v>9</v>
      </c>
      <c r="AB1" s="549"/>
      <c r="AC1" s="550"/>
    </row>
    <row r="2" spans="1:29" ht="24.75" thickBot="1" x14ac:dyDescent="0.25">
      <c r="A2" s="1"/>
      <c r="B2" s="559"/>
      <c r="C2" s="3" t="s">
        <v>10</v>
      </c>
      <c r="D2" s="4" t="s">
        <v>11</v>
      </c>
      <c r="E2" s="5" t="s">
        <v>9</v>
      </c>
      <c r="F2" s="6" t="s">
        <v>10</v>
      </c>
      <c r="G2" s="6" t="s">
        <v>12</v>
      </c>
      <c r="H2" s="6" t="s">
        <v>9</v>
      </c>
      <c r="I2" s="7" t="s">
        <v>10</v>
      </c>
      <c r="J2" s="8" t="s">
        <v>12</v>
      </c>
      <c r="K2" s="9" t="s">
        <v>9</v>
      </c>
      <c r="L2" s="3" t="s">
        <v>10</v>
      </c>
      <c r="M2" s="10" t="s">
        <v>12</v>
      </c>
      <c r="N2" s="10" t="s">
        <v>9</v>
      </c>
      <c r="O2" s="3" t="s">
        <v>10</v>
      </c>
      <c r="P2" s="4" t="s">
        <v>12</v>
      </c>
      <c r="Q2" s="5" t="s">
        <v>9</v>
      </c>
      <c r="R2" s="3" t="s">
        <v>10</v>
      </c>
      <c r="S2" s="4" t="s">
        <v>12</v>
      </c>
      <c r="T2" s="5" t="s">
        <v>9</v>
      </c>
      <c r="U2" s="10" t="s">
        <v>10</v>
      </c>
      <c r="V2" s="10" t="s">
        <v>12</v>
      </c>
      <c r="W2" s="10" t="s">
        <v>9</v>
      </c>
      <c r="X2" s="7" t="s">
        <v>10</v>
      </c>
      <c r="Y2" s="8" t="s">
        <v>12</v>
      </c>
      <c r="Z2" s="9" t="s">
        <v>9</v>
      </c>
      <c r="AA2" s="10" t="s">
        <v>10</v>
      </c>
      <c r="AB2" s="11" t="s">
        <v>12</v>
      </c>
      <c r="AC2" s="12" t="s">
        <v>9</v>
      </c>
    </row>
    <row r="3" spans="1:29" ht="13.5" thickBot="1" x14ac:dyDescent="0.25">
      <c r="A3" s="552" t="s">
        <v>13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4"/>
    </row>
    <row r="4" spans="1:29" ht="13.5" thickBot="1" x14ac:dyDescent="0.25">
      <c r="A4" s="13"/>
      <c r="B4" s="14"/>
      <c r="C4" s="15"/>
      <c r="D4" s="16"/>
      <c r="E4" s="32"/>
      <c r="F4" s="16"/>
      <c r="G4" s="16"/>
      <c r="H4" s="13"/>
      <c r="I4" s="15"/>
      <c r="J4" s="16"/>
      <c r="K4" s="32"/>
      <c r="L4" s="15"/>
      <c r="M4" s="16"/>
      <c r="N4" s="13"/>
      <c r="O4" s="15"/>
      <c r="P4" s="16"/>
      <c r="Q4" s="13"/>
      <c r="R4" s="15"/>
      <c r="S4" s="16"/>
      <c r="T4" s="17"/>
      <c r="U4" s="16"/>
      <c r="V4" s="16"/>
      <c r="W4" s="13"/>
      <c r="X4" s="15"/>
      <c r="Y4" s="16"/>
      <c r="Z4" s="32"/>
      <c r="AA4" s="15"/>
      <c r="AB4" s="18"/>
      <c r="AC4" s="19"/>
    </row>
    <row r="5" spans="1:29" ht="12.75" customHeight="1" x14ac:dyDescent="0.2">
      <c r="A5" s="20" t="s">
        <v>14</v>
      </c>
      <c r="B5" s="21">
        <v>1055</v>
      </c>
      <c r="C5" s="22">
        <v>20</v>
      </c>
      <c r="D5" s="23">
        <v>4</v>
      </c>
      <c r="E5" s="24">
        <v>24</v>
      </c>
      <c r="F5" s="23">
        <v>1</v>
      </c>
      <c r="G5" s="23"/>
      <c r="H5" s="24">
        <v>1</v>
      </c>
      <c r="I5" s="22"/>
      <c r="J5" s="23"/>
      <c r="L5" s="20">
        <v>1</v>
      </c>
      <c r="M5" s="25"/>
      <c r="N5" s="24">
        <v>1</v>
      </c>
      <c r="O5" s="22">
        <v>1</v>
      </c>
      <c r="P5" s="23">
        <v>1</v>
      </c>
      <c r="Q5" s="24">
        <v>2</v>
      </c>
      <c r="R5" s="20"/>
      <c r="T5" s="24"/>
      <c r="U5" s="28">
        <v>1</v>
      </c>
      <c r="V5" s="23"/>
      <c r="W5" s="24">
        <v>1</v>
      </c>
      <c r="X5" s="22"/>
      <c r="Y5" s="23"/>
      <c r="AA5" s="20">
        <f>C5+F5+I5+L5+O5+R5+U5+X5</f>
        <v>24</v>
      </c>
      <c r="AB5" s="25">
        <f>D5+G5+J5+M5+P5+S5+V5+Y5</f>
        <v>5</v>
      </c>
      <c r="AC5" s="24">
        <f>SUM(AA5:AB5)</f>
        <v>29</v>
      </c>
    </row>
    <row r="6" spans="1:29" ht="12.75" customHeight="1" x14ac:dyDescent="0.2">
      <c r="A6" s="20" t="s">
        <v>15</v>
      </c>
      <c r="B6" s="21">
        <v>1070</v>
      </c>
      <c r="C6" s="22">
        <v>12</v>
      </c>
      <c r="D6" s="23">
        <v>4</v>
      </c>
      <c r="E6" s="24">
        <v>16</v>
      </c>
      <c r="F6" s="23">
        <v>4</v>
      </c>
      <c r="G6" s="23">
        <v>4</v>
      </c>
      <c r="H6" s="24">
        <v>8</v>
      </c>
      <c r="I6" s="22">
        <v>1</v>
      </c>
      <c r="J6" s="23"/>
      <c r="K6" s="24">
        <v>1</v>
      </c>
      <c r="L6" s="20">
        <v>1</v>
      </c>
      <c r="M6" s="25"/>
      <c r="N6" s="24">
        <v>1</v>
      </c>
      <c r="O6" s="22"/>
      <c r="P6" s="23"/>
      <c r="R6" s="20"/>
      <c r="T6" s="24"/>
      <c r="U6" s="22"/>
      <c r="V6" s="23"/>
      <c r="W6" s="24"/>
      <c r="X6" s="22">
        <v>2</v>
      </c>
      <c r="Y6" s="23"/>
      <c r="Z6" s="24">
        <v>2</v>
      </c>
      <c r="AA6" s="20">
        <f t="shared" ref="AA6:AA23" si="0">C6+F6+I6+L6+O6+R6+U6+X6</f>
        <v>20</v>
      </c>
      <c r="AB6" s="25">
        <f t="shared" ref="AB6:AB23" si="1">D6+G6+J6+M6+P6+S6+V6+Y6</f>
        <v>8</v>
      </c>
      <c r="AC6" s="24">
        <f t="shared" ref="AC6:AC23" si="2">SUM(AA6:AB6)</f>
        <v>28</v>
      </c>
    </row>
    <row r="7" spans="1:29" ht="12.75" customHeight="1" x14ac:dyDescent="0.2">
      <c r="A7" s="20" t="s">
        <v>16</v>
      </c>
      <c r="B7" s="21">
        <v>1071</v>
      </c>
      <c r="C7" s="22">
        <v>16</v>
      </c>
      <c r="D7" s="23">
        <v>4</v>
      </c>
      <c r="E7" s="24">
        <v>20</v>
      </c>
      <c r="F7" s="23"/>
      <c r="G7" s="23"/>
      <c r="H7" s="24"/>
      <c r="I7" s="22"/>
      <c r="J7" s="23"/>
      <c r="L7" s="20">
        <v>1</v>
      </c>
      <c r="M7" s="25"/>
      <c r="N7" s="24">
        <v>1</v>
      </c>
      <c r="O7" s="22">
        <v>1</v>
      </c>
      <c r="P7" s="23"/>
      <c r="Q7" s="24">
        <v>1</v>
      </c>
      <c r="R7" s="20">
        <v>1</v>
      </c>
      <c r="T7" s="24">
        <v>1</v>
      </c>
      <c r="U7" s="22"/>
      <c r="V7" s="23"/>
      <c r="W7" s="24"/>
      <c r="X7" s="22">
        <v>1</v>
      </c>
      <c r="Y7" s="23">
        <v>2</v>
      </c>
      <c r="Z7" s="24">
        <v>3</v>
      </c>
      <c r="AA7" s="20">
        <f t="shared" si="0"/>
        <v>20</v>
      </c>
      <c r="AB7" s="25">
        <f t="shared" si="1"/>
        <v>6</v>
      </c>
      <c r="AC7" s="24">
        <f t="shared" si="2"/>
        <v>26</v>
      </c>
    </row>
    <row r="8" spans="1:29" ht="12.75" customHeight="1" x14ac:dyDescent="0.2">
      <c r="A8" s="20" t="s">
        <v>17</v>
      </c>
      <c r="B8" s="21">
        <v>1072</v>
      </c>
      <c r="C8" s="22"/>
      <c r="D8" s="23"/>
      <c r="F8" s="23"/>
      <c r="G8" s="23"/>
      <c r="H8" s="24"/>
      <c r="I8" s="22"/>
      <c r="J8" s="23"/>
      <c r="M8" s="25"/>
      <c r="N8" s="24"/>
      <c r="O8" s="22"/>
      <c r="P8" s="23"/>
      <c r="R8" s="20"/>
      <c r="T8" s="24"/>
      <c r="U8" s="22"/>
      <c r="V8" s="23"/>
      <c r="W8" s="24"/>
      <c r="X8" s="22">
        <v>1</v>
      </c>
      <c r="Y8" s="23"/>
      <c r="Z8" s="24">
        <v>1</v>
      </c>
      <c r="AA8" s="20">
        <f t="shared" si="0"/>
        <v>1</v>
      </c>
      <c r="AB8" s="25">
        <f t="shared" si="1"/>
        <v>0</v>
      </c>
      <c r="AC8" s="24">
        <f t="shared" si="2"/>
        <v>1</v>
      </c>
    </row>
    <row r="9" spans="1:29" ht="12.75" customHeight="1" x14ac:dyDescent="0.2">
      <c r="A9" s="20" t="s">
        <v>18</v>
      </c>
      <c r="B9" s="21">
        <v>1075</v>
      </c>
      <c r="C9" s="22">
        <v>18</v>
      </c>
      <c r="D9" s="23">
        <v>3</v>
      </c>
      <c r="E9" s="24">
        <v>21</v>
      </c>
      <c r="F9" s="23"/>
      <c r="G9" s="23">
        <v>3</v>
      </c>
      <c r="H9" s="24">
        <v>3</v>
      </c>
      <c r="I9" s="22"/>
      <c r="J9" s="23"/>
      <c r="M9" s="25"/>
      <c r="N9" s="24"/>
      <c r="O9" s="22">
        <v>2</v>
      </c>
      <c r="P9" s="23"/>
      <c r="Q9" s="24">
        <v>2</v>
      </c>
      <c r="R9" s="20"/>
      <c r="T9" s="24"/>
      <c r="U9" s="22"/>
      <c r="V9" s="23"/>
      <c r="W9" s="24"/>
      <c r="X9" s="22">
        <v>2</v>
      </c>
      <c r="Y9" s="23"/>
      <c r="Z9" s="24">
        <v>2</v>
      </c>
      <c r="AA9" s="20">
        <f t="shared" si="0"/>
        <v>22</v>
      </c>
      <c r="AB9" s="25">
        <f t="shared" si="1"/>
        <v>6</v>
      </c>
      <c r="AC9" s="24">
        <f t="shared" si="2"/>
        <v>28</v>
      </c>
    </row>
    <row r="10" spans="1:29" ht="12.75" customHeight="1" x14ac:dyDescent="0.2">
      <c r="A10" s="20" t="s">
        <v>19</v>
      </c>
      <c r="B10" s="21">
        <v>1076</v>
      </c>
      <c r="C10" s="22">
        <v>2</v>
      </c>
      <c r="D10" s="23"/>
      <c r="E10" s="24">
        <v>2</v>
      </c>
      <c r="F10" s="23">
        <v>1</v>
      </c>
      <c r="G10" s="23"/>
      <c r="H10" s="24">
        <v>1</v>
      </c>
      <c r="I10" s="22">
        <v>1</v>
      </c>
      <c r="J10" s="23"/>
      <c r="K10" s="24">
        <v>1</v>
      </c>
      <c r="M10" s="25"/>
      <c r="N10" s="24"/>
      <c r="O10" s="22"/>
      <c r="P10" s="23">
        <v>1</v>
      </c>
      <c r="Q10" s="24">
        <v>1</v>
      </c>
      <c r="R10" s="20"/>
      <c r="T10" s="24"/>
      <c r="U10" s="22"/>
      <c r="V10" s="23"/>
      <c r="W10" s="24"/>
      <c r="X10" s="22"/>
      <c r="Y10" s="23"/>
      <c r="AA10" s="20">
        <f t="shared" si="0"/>
        <v>4</v>
      </c>
      <c r="AB10" s="25">
        <f t="shared" si="1"/>
        <v>1</v>
      </c>
      <c r="AC10" s="24">
        <f t="shared" si="2"/>
        <v>5</v>
      </c>
    </row>
    <row r="11" spans="1:29" ht="12.75" customHeight="1" x14ac:dyDescent="0.2">
      <c r="A11" s="20" t="s">
        <v>20</v>
      </c>
      <c r="B11" s="21">
        <v>1077</v>
      </c>
      <c r="C11" s="22"/>
      <c r="D11" s="23">
        <v>2</v>
      </c>
      <c r="E11" s="24">
        <v>2</v>
      </c>
      <c r="F11" s="23"/>
      <c r="G11" s="23"/>
      <c r="H11" s="24"/>
      <c r="I11" s="22"/>
      <c r="J11" s="23"/>
      <c r="M11" s="25"/>
      <c r="N11" s="24"/>
      <c r="O11" s="22"/>
      <c r="P11" s="23"/>
      <c r="R11" s="20"/>
      <c r="T11" s="24"/>
      <c r="U11" s="22"/>
      <c r="V11" s="23"/>
      <c r="W11" s="24"/>
      <c r="X11" s="22"/>
      <c r="Y11" s="23"/>
      <c r="AA11" s="20">
        <f t="shared" si="0"/>
        <v>0</v>
      </c>
      <c r="AB11" s="25">
        <f t="shared" si="1"/>
        <v>2</v>
      </c>
      <c r="AC11" s="24">
        <f t="shared" si="2"/>
        <v>2</v>
      </c>
    </row>
    <row r="12" spans="1:29" ht="12.75" customHeight="1" x14ac:dyDescent="0.2">
      <c r="A12" s="20" t="s">
        <v>21</v>
      </c>
      <c r="B12" s="21">
        <v>1080</v>
      </c>
      <c r="C12" s="22">
        <v>4</v>
      </c>
      <c r="D12" s="23">
        <v>1</v>
      </c>
      <c r="E12" s="24">
        <v>5</v>
      </c>
      <c r="F12" s="23"/>
      <c r="G12" s="23">
        <v>1</v>
      </c>
      <c r="H12" s="24">
        <v>1</v>
      </c>
      <c r="I12" s="22"/>
      <c r="J12" s="23"/>
      <c r="M12" s="25"/>
      <c r="N12" s="24"/>
      <c r="O12" s="22"/>
      <c r="P12" s="23"/>
      <c r="R12" s="20"/>
      <c r="T12" s="24"/>
      <c r="U12" s="22"/>
      <c r="V12" s="23"/>
      <c r="W12" s="24"/>
      <c r="X12" s="22"/>
      <c r="Y12" s="23"/>
      <c r="AA12" s="20">
        <f t="shared" si="0"/>
        <v>4</v>
      </c>
      <c r="AB12" s="25">
        <f t="shared" si="1"/>
        <v>2</v>
      </c>
      <c r="AC12" s="24">
        <f t="shared" si="2"/>
        <v>6</v>
      </c>
    </row>
    <row r="13" spans="1:29" ht="12.75" customHeight="1" x14ac:dyDescent="0.2">
      <c r="A13" s="20" t="s">
        <v>22</v>
      </c>
      <c r="B13" s="21">
        <v>1081</v>
      </c>
      <c r="C13" s="22">
        <v>4</v>
      </c>
      <c r="D13" s="23"/>
      <c r="E13" s="24">
        <v>4</v>
      </c>
      <c r="F13" s="23"/>
      <c r="G13" s="23"/>
      <c r="H13" s="24"/>
      <c r="I13" s="22"/>
      <c r="J13" s="23"/>
      <c r="M13" s="25"/>
      <c r="N13" s="24"/>
      <c r="O13" s="22"/>
      <c r="P13" s="23"/>
      <c r="R13" s="20"/>
      <c r="T13" s="24"/>
      <c r="U13" s="22"/>
      <c r="V13" s="23"/>
      <c r="W13" s="24"/>
      <c r="X13" s="22"/>
      <c r="Y13" s="23"/>
      <c r="AA13" s="20">
        <f t="shared" si="0"/>
        <v>4</v>
      </c>
      <c r="AB13" s="25">
        <f t="shared" si="1"/>
        <v>0</v>
      </c>
      <c r="AC13" s="24">
        <f t="shared" si="2"/>
        <v>4</v>
      </c>
    </row>
    <row r="14" spans="1:29" ht="12.75" customHeight="1" x14ac:dyDescent="0.2">
      <c r="A14" s="20" t="s">
        <v>238</v>
      </c>
      <c r="B14" s="21">
        <v>1082</v>
      </c>
      <c r="C14" s="22">
        <v>2</v>
      </c>
      <c r="D14" s="23"/>
      <c r="E14" s="24">
        <v>2</v>
      </c>
      <c r="F14" s="23"/>
      <c r="G14" s="23"/>
      <c r="H14" s="24"/>
      <c r="I14" s="22"/>
      <c r="J14" s="23"/>
      <c r="M14" s="25"/>
      <c r="N14" s="24"/>
      <c r="O14" s="22"/>
      <c r="P14" s="23"/>
      <c r="R14" s="20"/>
      <c r="T14" s="24"/>
      <c r="U14" s="22"/>
      <c r="V14" s="23"/>
      <c r="W14" s="24"/>
      <c r="X14" s="22">
        <v>1</v>
      </c>
      <c r="Y14" s="23"/>
      <c r="Z14" s="24">
        <v>1</v>
      </c>
      <c r="AA14" s="20">
        <f t="shared" si="0"/>
        <v>3</v>
      </c>
      <c r="AB14" s="25">
        <f t="shared" si="1"/>
        <v>0</v>
      </c>
      <c r="AC14" s="24">
        <f t="shared" si="2"/>
        <v>3</v>
      </c>
    </row>
    <row r="15" spans="1:29" ht="12.75" customHeight="1" x14ac:dyDescent="0.2">
      <c r="A15" s="20" t="s">
        <v>23</v>
      </c>
      <c r="B15" s="21">
        <v>1085</v>
      </c>
      <c r="C15" s="22">
        <v>20</v>
      </c>
      <c r="D15" s="23">
        <v>3</v>
      </c>
      <c r="E15" s="24">
        <v>23</v>
      </c>
      <c r="F15" s="23"/>
      <c r="G15" s="23">
        <v>1</v>
      </c>
      <c r="H15" s="24">
        <v>1</v>
      </c>
      <c r="I15" s="22">
        <v>1</v>
      </c>
      <c r="J15" s="23"/>
      <c r="K15" s="24">
        <v>1</v>
      </c>
      <c r="L15" s="20">
        <v>1</v>
      </c>
      <c r="M15" s="25"/>
      <c r="N15" s="24">
        <v>1</v>
      </c>
      <c r="O15" s="22">
        <v>1</v>
      </c>
      <c r="P15" s="23"/>
      <c r="Q15" s="24">
        <v>1</v>
      </c>
      <c r="R15" s="20"/>
      <c r="T15" s="24"/>
      <c r="U15" s="22"/>
      <c r="V15" s="23"/>
      <c r="W15" s="24"/>
      <c r="X15" s="22"/>
      <c r="Y15" s="23"/>
      <c r="AA15" s="20">
        <f t="shared" si="0"/>
        <v>23</v>
      </c>
      <c r="AB15" s="25">
        <f t="shared" si="1"/>
        <v>4</v>
      </c>
      <c r="AC15" s="24">
        <f t="shared" si="2"/>
        <v>27</v>
      </c>
    </row>
    <row r="16" spans="1:29" ht="12.75" customHeight="1" x14ac:dyDescent="0.2">
      <c r="A16" s="20" t="s">
        <v>24</v>
      </c>
      <c r="B16" s="21">
        <v>1086</v>
      </c>
      <c r="C16" s="22">
        <v>5</v>
      </c>
      <c r="D16" s="23"/>
      <c r="E16" s="24">
        <v>5</v>
      </c>
      <c r="F16" s="23"/>
      <c r="G16" s="23"/>
      <c r="H16" s="24"/>
      <c r="I16" s="22"/>
      <c r="J16" s="23"/>
      <c r="M16" s="25"/>
      <c r="N16" s="24"/>
      <c r="O16" s="22"/>
      <c r="P16" s="23">
        <v>1</v>
      </c>
      <c r="Q16" s="24">
        <v>1</v>
      </c>
      <c r="R16" s="20"/>
      <c r="T16" s="24"/>
      <c r="U16" s="22"/>
      <c r="V16" s="23"/>
      <c r="W16" s="24"/>
      <c r="X16" s="22"/>
      <c r="Y16" s="23"/>
      <c r="AA16" s="20">
        <f t="shared" si="0"/>
        <v>5</v>
      </c>
      <c r="AB16" s="25">
        <f t="shared" si="1"/>
        <v>1</v>
      </c>
      <c r="AC16" s="24">
        <f t="shared" si="2"/>
        <v>6</v>
      </c>
    </row>
    <row r="17" spans="1:29" ht="12.75" customHeight="1" x14ac:dyDescent="0.2">
      <c r="A17" s="20" t="s">
        <v>25</v>
      </c>
      <c r="B17" s="21">
        <v>1087</v>
      </c>
      <c r="C17" s="22">
        <v>2</v>
      </c>
      <c r="D17" s="23"/>
      <c r="E17" s="24">
        <v>2</v>
      </c>
      <c r="F17" s="23"/>
      <c r="G17" s="23"/>
      <c r="H17" s="24"/>
      <c r="I17" s="22"/>
      <c r="J17" s="23"/>
      <c r="M17" s="25"/>
      <c r="N17" s="24"/>
      <c r="O17" s="22"/>
      <c r="P17" s="23"/>
      <c r="R17" s="20">
        <v>1</v>
      </c>
      <c r="T17" s="24">
        <v>1</v>
      </c>
      <c r="U17" s="22"/>
      <c r="V17" s="23"/>
      <c r="W17" s="24"/>
      <c r="X17" s="22"/>
      <c r="Y17" s="23"/>
      <c r="AA17" s="20">
        <f t="shared" si="0"/>
        <v>3</v>
      </c>
      <c r="AB17" s="25">
        <f t="shared" si="1"/>
        <v>0</v>
      </c>
      <c r="AC17" s="24">
        <f t="shared" si="2"/>
        <v>3</v>
      </c>
    </row>
    <row r="18" spans="1:29" ht="12.75" customHeight="1" x14ac:dyDescent="0.2">
      <c r="A18" s="20" t="s">
        <v>26</v>
      </c>
      <c r="B18" s="21">
        <v>1090</v>
      </c>
      <c r="C18" s="22">
        <v>1</v>
      </c>
      <c r="D18" s="23">
        <v>4</v>
      </c>
      <c r="E18" s="24">
        <v>5</v>
      </c>
      <c r="F18" s="23">
        <v>1</v>
      </c>
      <c r="G18" s="23">
        <v>2</v>
      </c>
      <c r="H18" s="24">
        <v>3</v>
      </c>
      <c r="I18" s="22"/>
      <c r="J18" s="23"/>
      <c r="L18" s="20">
        <v>1</v>
      </c>
      <c r="M18" s="25"/>
      <c r="N18" s="24">
        <v>1</v>
      </c>
      <c r="O18" s="22"/>
      <c r="P18" s="23"/>
      <c r="R18" s="20"/>
      <c r="T18" s="24"/>
      <c r="U18" s="22"/>
      <c r="V18" s="23"/>
      <c r="W18" s="24"/>
      <c r="X18" s="22">
        <v>1</v>
      </c>
      <c r="Y18" s="23">
        <v>1</v>
      </c>
      <c r="Z18" s="24">
        <v>2</v>
      </c>
      <c r="AA18" s="20">
        <f t="shared" si="0"/>
        <v>4</v>
      </c>
      <c r="AB18" s="25">
        <f t="shared" si="1"/>
        <v>7</v>
      </c>
      <c r="AC18" s="24">
        <f t="shared" si="2"/>
        <v>11</v>
      </c>
    </row>
    <row r="19" spans="1:29" ht="12.75" customHeight="1" x14ac:dyDescent="0.2">
      <c r="A19" s="25" t="s">
        <v>27</v>
      </c>
      <c r="B19" s="21">
        <v>1091</v>
      </c>
      <c r="C19" s="22">
        <v>1</v>
      </c>
      <c r="D19" s="23"/>
      <c r="E19" s="24">
        <v>1</v>
      </c>
      <c r="F19" s="23"/>
      <c r="G19" s="23"/>
      <c r="H19" s="24"/>
      <c r="I19" s="22"/>
      <c r="J19" s="23">
        <v>1</v>
      </c>
      <c r="K19" s="24">
        <v>1</v>
      </c>
      <c r="M19" s="25"/>
      <c r="N19" s="24"/>
      <c r="O19" s="22"/>
      <c r="P19" s="23"/>
      <c r="R19" s="20"/>
      <c r="T19" s="24"/>
      <c r="U19" s="22"/>
      <c r="V19" s="23"/>
      <c r="W19" s="24"/>
      <c r="X19" s="22"/>
      <c r="Y19" s="23"/>
      <c r="AA19" s="20">
        <f t="shared" si="0"/>
        <v>1</v>
      </c>
      <c r="AB19" s="25">
        <f t="shared" si="1"/>
        <v>1</v>
      </c>
      <c r="AC19" s="24">
        <f t="shared" si="2"/>
        <v>2</v>
      </c>
    </row>
    <row r="20" spans="1:29" ht="12.75" customHeight="1" x14ac:dyDescent="0.2">
      <c r="A20" s="25" t="s">
        <v>28</v>
      </c>
      <c r="B20" s="21">
        <v>1092</v>
      </c>
      <c r="C20" s="22"/>
      <c r="D20" s="23"/>
      <c r="F20" s="23"/>
      <c r="G20" s="23"/>
      <c r="H20" s="24"/>
      <c r="I20" s="22"/>
      <c r="J20" s="23"/>
      <c r="M20" s="25"/>
      <c r="N20" s="24"/>
      <c r="O20" s="22"/>
      <c r="P20" s="23"/>
      <c r="R20" s="20"/>
      <c r="T20" s="24"/>
      <c r="U20" s="22"/>
      <c r="V20" s="23"/>
      <c r="W20" s="24"/>
      <c r="X20" s="22"/>
      <c r="Y20" s="23"/>
      <c r="AA20" s="20">
        <f t="shared" si="0"/>
        <v>0</v>
      </c>
      <c r="AB20" s="25">
        <f t="shared" si="1"/>
        <v>0</v>
      </c>
      <c r="AC20" s="24">
        <f t="shared" si="2"/>
        <v>0</v>
      </c>
    </row>
    <row r="21" spans="1:29" ht="12.75" customHeight="1" x14ac:dyDescent="0.2">
      <c r="A21" s="25" t="s">
        <v>265</v>
      </c>
      <c r="B21" s="21">
        <v>1093</v>
      </c>
      <c r="C21" s="22">
        <v>1</v>
      </c>
      <c r="D21" s="23"/>
      <c r="E21" s="24">
        <v>1</v>
      </c>
      <c r="F21" s="23"/>
      <c r="G21" s="23"/>
      <c r="H21" s="24"/>
      <c r="I21" s="22"/>
      <c r="J21" s="23"/>
      <c r="M21" s="25"/>
      <c r="N21" s="24"/>
      <c r="O21" s="22"/>
      <c r="P21" s="23"/>
      <c r="R21" s="20"/>
      <c r="T21" s="24"/>
      <c r="U21" s="22"/>
      <c r="V21" s="23"/>
      <c r="W21" s="24"/>
      <c r="X21" s="22"/>
      <c r="Y21" s="23"/>
      <c r="AA21" s="20">
        <f t="shared" si="0"/>
        <v>1</v>
      </c>
      <c r="AB21" s="25">
        <f t="shared" si="1"/>
        <v>0</v>
      </c>
      <c r="AC21" s="24">
        <f t="shared" si="2"/>
        <v>1</v>
      </c>
    </row>
    <row r="22" spans="1:29" ht="12.75" customHeight="1" x14ac:dyDescent="0.2">
      <c r="A22" s="25" t="s">
        <v>239</v>
      </c>
      <c r="B22" s="21">
        <v>1095</v>
      </c>
      <c r="C22" s="22">
        <v>26</v>
      </c>
      <c r="D22" s="23">
        <v>22</v>
      </c>
      <c r="E22" s="24">
        <v>48</v>
      </c>
      <c r="F22" s="23">
        <v>3</v>
      </c>
      <c r="G22" s="23">
        <v>4</v>
      </c>
      <c r="H22" s="24">
        <v>7</v>
      </c>
      <c r="I22" s="22">
        <v>1</v>
      </c>
      <c r="J22" s="23"/>
      <c r="K22" s="24">
        <v>1</v>
      </c>
      <c r="L22" s="20">
        <v>4</v>
      </c>
      <c r="M22" s="25">
        <v>4</v>
      </c>
      <c r="N22" s="24">
        <v>8</v>
      </c>
      <c r="O22" s="22">
        <v>1</v>
      </c>
      <c r="P22" s="23">
        <v>2</v>
      </c>
      <c r="Q22" s="24">
        <v>3</v>
      </c>
      <c r="R22" s="20"/>
      <c r="T22" s="24"/>
      <c r="U22" s="22">
        <v>1</v>
      </c>
      <c r="V22" s="23"/>
      <c r="W22" s="24">
        <v>1</v>
      </c>
      <c r="X22" s="22">
        <v>3</v>
      </c>
      <c r="Y22" s="23">
        <v>2</v>
      </c>
      <c r="Z22" s="24">
        <v>5</v>
      </c>
      <c r="AA22" s="20">
        <f t="shared" si="0"/>
        <v>39</v>
      </c>
      <c r="AB22" s="25">
        <f t="shared" si="1"/>
        <v>34</v>
      </c>
      <c r="AC22" s="24">
        <f t="shared" si="2"/>
        <v>73</v>
      </c>
    </row>
    <row r="23" spans="1:29" ht="12.75" customHeight="1" thickBot="1" x14ac:dyDescent="0.25">
      <c r="A23" s="25" t="s">
        <v>240</v>
      </c>
      <c r="B23" s="21">
        <v>1096</v>
      </c>
      <c r="C23" s="22">
        <v>52</v>
      </c>
      <c r="D23" s="23">
        <v>15</v>
      </c>
      <c r="E23" s="24">
        <v>67</v>
      </c>
      <c r="F23" s="23">
        <v>2</v>
      </c>
      <c r="G23" s="23">
        <v>4</v>
      </c>
      <c r="H23" s="24">
        <v>6</v>
      </c>
      <c r="I23" s="22">
        <v>1</v>
      </c>
      <c r="J23" s="23"/>
      <c r="K23" s="24">
        <v>1</v>
      </c>
      <c r="L23" s="20">
        <v>2</v>
      </c>
      <c r="M23" s="25">
        <v>1</v>
      </c>
      <c r="N23" s="24">
        <v>3</v>
      </c>
      <c r="O23" s="22">
        <v>4</v>
      </c>
      <c r="P23" s="23">
        <v>1</v>
      </c>
      <c r="Q23" s="24">
        <v>5</v>
      </c>
      <c r="R23" s="20"/>
      <c r="T23" s="24"/>
      <c r="U23" s="30"/>
      <c r="V23" s="23">
        <v>1</v>
      </c>
      <c r="W23" s="24">
        <v>1</v>
      </c>
      <c r="X23" s="22">
        <v>3</v>
      </c>
      <c r="Y23" s="23">
        <v>1</v>
      </c>
      <c r="Z23" s="24">
        <v>4</v>
      </c>
      <c r="AA23" s="20">
        <f t="shared" si="0"/>
        <v>64</v>
      </c>
      <c r="AB23" s="25">
        <f t="shared" si="1"/>
        <v>23</v>
      </c>
      <c r="AC23" s="24">
        <f t="shared" si="2"/>
        <v>87</v>
      </c>
    </row>
    <row r="24" spans="1:29" ht="12.75" customHeight="1" thickBot="1" x14ac:dyDescent="0.25">
      <c r="A24" s="13" t="s">
        <v>29</v>
      </c>
      <c r="B24" s="14"/>
      <c r="C24" s="31">
        <f>SUM(C5:C23)</f>
        <v>186</v>
      </c>
      <c r="D24" s="13">
        <f t="shared" ref="D24:L24" si="3">SUM(D5:D23)</f>
        <v>62</v>
      </c>
      <c r="E24" s="32">
        <f t="shared" ref="E24:E64" si="4">SUM(C24:D24)</f>
        <v>248</v>
      </c>
      <c r="F24" s="13">
        <f>SUM(F5:F23)</f>
        <v>12</v>
      </c>
      <c r="G24" s="13">
        <f t="shared" si="3"/>
        <v>19</v>
      </c>
      <c r="H24" s="13">
        <f>SUM(H5:H23)</f>
        <v>31</v>
      </c>
      <c r="I24" s="31">
        <f t="shared" si="3"/>
        <v>5</v>
      </c>
      <c r="J24" s="13">
        <f t="shared" si="3"/>
        <v>1</v>
      </c>
      <c r="K24" s="32">
        <f>SUM(K5:K23)</f>
        <v>6</v>
      </c>
      <c r="L24" s="31">
        <f t="shared" si="3"/>
        <v>11</v>
      </c>
      <c r="M24" s="13">
        <f>SUM(M5:M23)</f>
        <v>5</v>
      </c>
      <c r="N24" s="13">
        <f>SUM(N5:N23)</f>
        <v>16</v>
      </c>
      <c r="O24" s="31">
        <f t="shared" ref="O24:Y24" si="5">SUM(O5:O23)</f>
        <v>10</v>
      </c>
      <c r="P24" s="13">
        <f t="shared" si="5"/>
        <v>6</v>
      </c>
      <c r="Q24" s="13">
        <f>SUM(Q5:Q23)</f>
        <v>16</v>
      </c>
      <c r="R24" s="31">
        <f t="shared" si="5"/>
        <v>2</v>
      </c>
      <c r="S24" s="13">
        <f t="shared" si="5"/>
        <v>0</v>
      </c>
      <c r="T24" s="13">
        <f>SUM(T5:T23)</f>
        <v>2</v>
      </c>
      <c r="U24" s="13">
        <f t="shared" si="5"/>
        <v>2</v>
      </c>
      <c r="V24" s="13">
        <f t="shared" si="5"/>
        <v>1</v>
      </c>
      <c r="W24" s="13">
        <f>SUM(W5:W23)</f>
        <v>3</v>
      </c>
      <c r="X24" s="31">
        <f t="shared" si="5"/>
        <v>14</v>
      </c>
      <c r="Y24" s="13">
        <f t="shared" si="5"/>
        <v>6</v>
      </c>
      <c r="Z24" s="13">
        <f>SUM(Z5:Z23)</f>
        <v>20</v>
      </c>
      <c r="AA24" s="31">
        <f>SUM(AA5:AA23)</f>
        <v>242</v>
      </c>
      <c r="AB24" s="33">
        <f t="shared" ref="AB24:AC24" si="6">SUM(AB5:AB23)</f>
        <v>100</v>
      </c>
      <c r="AC24" s="32">
        <f t="shared" si="6"/>
        <v>342</v>
      </c>
    </row>
    <row r="25" spans="1:29" x14ac:dyDescent="0.2">
      <c r="C25" s="37"/>
      <c r="D25" s="38"/>
      <c r="E25" s="41"/>
      <c r="F25" s="40"/>
      <c r="G25" s="40"/>
      <c r="H25" s="41" t="str">
        <f>IF(F25+G25=0," ",F25+G25)</f>
        <v xml:space="preserve"> </v>
      </c>
      <c r="I25" s="37"/>
      <c r="J25" s="38"/>
      <c r="K25" s="41" t="str">
        <f>IF(I25+J25=0," ",I25+J25)</f>
        <v xml:space="preserve"> </v>
      </c>
      <c r="L25" s="37"/>
      <c r="M25" s="40"/>
      <c r="N25" s="60" t="str">
        <f>IF(L25+M25=0," ",L25+M25)</f>
        <v xml:space="preserve"> </v>
      </c>
      <c r="O25" s="37"/>
      <c r="P25" s="38"/>
      <c r="Q25" s="59" t="str">
        <f>IF(O25+P25=0," ",O25+P25)</f>
        <v xml:space="preserve"> </v>
      </c>
      <c r="R25" s="42"/>
      <c r="S25" s="43"/>
      <c r="T25" s="44"/>
      <c r="U25" s="40"/>
      <c r="V25" s="40"/>
      <c r="W25" s="60" t="str">
        <f>IF(U25+V25=0," ",U25+V25)</f>
        <v xml:space="preserve"> </v>
      </c>
      <c r="X25" s="37"/>
      <c r="Y25" s="38"/>
      <c r="Z25" s="41" t="str">
        <f>IF(X25+Y25=0," ",X25+Y25)</f>
        <v xml:space="preserve"> </v>
      </c>
      <c r="AA25" s="37"/>
      <c r="AB25" s="45"/>
      <c r="AC25" s="46"/>
    </row>
    <row r="26" spans="1:29" x14ac:dyDescent="0.2">
      <c r="A26" s="35" t="s">
        <v>30</v>
      </c>
      <c r="B26" s="36">
        <v>1105</v>
      </c>
      <c r="C26" s="22">
        <v>375</v>
      </c>
      <c r="D26" s="23">
        <v>266</v>
      </c>
      <c r="E26" s="24">
        <v>641</v>
      </c>
      <c r="F26" s="47">
        <v>56</v>
      </c>
      <c r="G26" s="47">
        <v>14</v>
      </c>
      <c r="H26" s="24">
        <v>70</v>
      </c>
      <c r="I26" s="22">
        <v>7</v>
      </c>
      <c r="J26" s="23">
        <v>5</v>
      </c>
      <c r="K26" s="24">
        <v>12</v>
      </c>
      <c r="L26" s="20">
        <v>34</v>
      </c>
      <c r="M26" s="35">
        <v>34</v>
      </c>
      <c r="N26" s="24">
        <v>68</v>
      </c>
      <c r="O26" s="22">
        <v>18</v>
      </c>
      <c r="P26" s="23">
        <v>9</v>
      </c>
      <c r="Q26" s="24">
        <v>27</v>
      </c>
      <c r="R26" s="20">
        <v>1</v>
      </c>
      <c r="T26" s="24">
        <v>1</v>
      </c>
      <c r="U26" s="47">
        <v>1</v>
      </c>
      <c r="V26" s="47">
        <v>4</v>
      </c>
      <c r="W26" s="24">
        <v>5</v>
      </c>
      <c r="X26" s="22">
        <v>18</v>
      </c>
      <c r="Y26" s="23">
        <v>12</v>
      </c>
      <c r="Z26" s="24">
        <v>30</v>
      </c>
      <c r="AA26" s="20">
        <f t="shared" ref="AA26:AA33" si="7">C26+F26+I26+L26+O26+R26+U26+X26</f>
        <v>510</v>
      </c>
      <c r="AB26" s="25">
        <f t="shared" ref="AB26:AB33" si="8">D26+G26+J26+M26+P26+S26+V26+Y26</f>
        <v>344</v>
      </c>
      <c r="AC26" s="24">
        <f t="shared" ref="AC26:AC33" si="9">SUM(AA26:AB26)</f>
        <v>854</v>
      </c>
    </row>
    <row r="27" spans="1:29" x14ac:dyDescent="0.2">
      <c r="A27" s="35" t="s">
        <v>241</v>
      </c>
      <c r="B27" s="36">
        <v>1108</v>
      </c>
      <c r="C27" s="22">
        <v>59</v>
      </c>
      <c r="D27" s="23">
        <v>35</v>
      </c>
      <c r="E27" s="24">
        <v>94</v>
      </c>
      <c r="F27" s="47">
        <v>7</v>
      </c>
      <c r="G27" s="47">
        <v>3</v>
      </c>
      <c r="H27" s="24">
        <v>10</v>
      </c>
      <c r="I27" s="22"/>
      <c r="J27" s="23">
        <v>1</v>
      </c>
      <c r="K27" s="24">
        <v>1</v>
      </c>
      <c r="L27" s="20">
        <v>8</v>
      </c>
      <c r="M27" s="35">
        <v>5</v>
      </c>
      <c r="N27" s="24">
        <v>13</v>
      </c>
      <c r="O27" s="22">
        <v>4</v>
      </c>
      <c r="P27" s="23">
        <v>2</v>
      </c>
      <c r="Q27" s="24">
        <v>6</v>
      </c>
      <c r="R27" s="20"/>
      <c r="T27" s="24"/>
      <c r="U27" s="47">
        <v>1</v>
      </c>
      <c r="V27" s="47">
        <v>1</v>
      </c>
      <c r="W27" s="24">
        <v>2</v>
      </c>
      <c r="X27" s="22">
        <v>2</v>
      </c>
      <c r="Y27" s="23">
        <v>2</v>
      </c>
      <c r="Z27" s="24">
        <v>4</v>
      </c>
      <c r="AA27" s="20">
        <f t="shared" si="7"/>
        <v>81</v>
      </c>
      <c r="AB27" s="25">
        <f t="shared" si="8"/>
        <v>49</v>
      </c>
      <c r="AC27" s="24">
        <f t="shared" si="9"/>
        <v>130</v>
      </c>
    </row>
    <row r="28" spans="1:29" x14ac:dyDescent="0.2">
      <c r="A28" s="35" t="s">
        <v>266</v>
      </c>
      <c r="B28" s="36">
        <v>1109</v>
      </c>
      <c r="C28" s="22">
        <v>31</v>
      </c>
      <c r="D28" s="23">
        <v>20</v>
      </c>
      <c r="E28" s="24">
        <v>51</v>
      </c>
      <c r="F28" s="47">
        <v>1</v>
      </c>
      <c r="G28" s="47"/>
      <c r="H28" s="24">
        <v>1</v>
      </c>
      <c r="I28" s="22"/>
      <c r="J28" s="23"/>
      <c r="L28" s="20">
        <v>2</v>
      </c>
      <c r="M28" s="35">
        <v>3</v>
      </c>
      <c r="N28" s="24">
        <v>5</v>
      </c>
      <c r="O28" s="22">
        <v>1</v>
      </c>
      <c r="P28" s="23"/>
      <c r="Q28" s="24">
        <v>1</v>
      </c>
      <c r="R28" s="20"/>
      <c r="T28" s="24"/>
      <c r="U28" s="47"/>
      <c r="V28" s="47">
        <v>1</v>
      </c>
      <c r="W28" s="24">
        <v>1</v>
      </c>
      <c r="X28" s="22">
        <v>4</v>
      </c>
      <c r="Y28" s="23">
        <v>2</v>
      </c>
      <c r="Z28" s="24">
        <v>6</v>
      </c>
      <c r="AA28" s="20">
        <f t="shared" si="7"/>
        <v>39</v>
      </c>
      <c r="AB28" s="25">
        <f t="shared" si="8"/>
        <v>26</v>
      </c>
      <c r="AC28" s="24">
        <f t="shared" si="9"/>
        <v>65</v>
      </c>
    </row>
    <row r="29" spans="1:29" ht="25.5" x14ac:dyDescent="0.2">
      <c r="A29" s="48" t="s">
        <v>31</v>
      </c>
      <c r="B29" s="36">
        <v>1120</v>
      </c>
      <c r="C29" s="22">
        <v>1</v>
      </c>
      <c r="D29" s="23"/>
      <c r="E29" s="24">
        <v>1</v>
      </c>
      <c r="F29" s="47"/>
      <c r="G29" s="47"/>
      <c r="H29" s="24"/>
      <c r="I29" s="22"/>
      <c r="J29" s="23"/>
      <c r="N29" s="24"/>
      <c r="O29" s="22">
        <v>1</v>
      </c>
      <c r="P29" s="23"/>
      <c r="Q29" s="24">
        <v>1</v>
      </c>
      <c r="R29" s="20"/>
      <c r="T29" s="24"/>
      <c r="U29" s="47"/>
      <c r="V29" s="47"/>
      <c r="W29" s="24"/>
      <c r="X29" s="22"/>
      <c r="Y29" s="23"/>
      <c r="AA29" s="20">
        <f t="shared" si="7"/>
        <v>2</v>
      </c>
      <c r="AB29" s="25">
        <f t="shared" si="8"/>
        <v>0</v>
      </c>
      <c r="AC29" s="24">
        <f t="shared" si="9"/>
        <v>2</v>
      </c>
    </row>
    <row r="30" spans="1:29" ht="13.5" customHeight="1" x14ac:dyDescent="0.2">
      <c r="A30" s="48" t="s">
        <v>32</v>
      </c>
      <c r="B30" s="49">
        <v>1125</v>
      </c>
      <c r="C30" s="22">
        <v>2</v>
      </c>
      <c r="D30" s="23">
        <v>2</v>
      </c>
      <c r="E30" s="24">
        <v>4</v>
      </c>
      <c r="F30" s="47"/>
      <c r="G30" s="47"/>
      <c r="H30" s="24"/>
      <c r="I30" s="22">
        <v>1</v>
      </c>
      <c r="J30" s="23"/>
      <c r="K30" s="24">
        <v>1</v>
      </c>
      <c r="L30" s="20">
        <v>1</v>
      </c>
      <c r="N30" s="24">
        <v>1</v>
      </c>
      <c r="O30" s="22"/>
      <c r="P30" s="23"/>
      <c r="R30" s="20"/>
      <c r="T30" s="24"/>
      <c r="U30" s="47"/>
      <c r="V30" s="47"/>
      <c r="W30" s="24"/>
      <c r="X30" s="22"/>
      <c r="Y30" s="23"/>
      <c r="AA30" s="20">
        <f t="shared" si="7"/>
        <v>4</v>
      </c>
      <c r="AB30" s="25">
        <f t="shared" si="8"/>
        <v>2</v>
      </c>
      <c r="AC30" s="24">
        <f t="shared" si="9"/>
        <v>6</v>
      </c>
    </row>
    <row r="31" spans="1:29" ht="13.5" customHeight="1" x14ac:dyDescent="0.2">
      <c r="A31" s="48" t="s">
        <v>33</v>
      </c>
      <c r="B31" s="49">
        <v>1130</v>
      </c>
      <c r="C31" s="22">
        <v>1</v>
      </c>
      <c r="D31" s="23">
        <v>1</v>
      </c>
      <c r="E31" s="24">
        <v>2</v>
      </c>
      <c r="F31" s="47"/>
      <c r="G31" s="47"/>
      <c r="H31" s="24"/>
      <c r="I31" s="22"/>
      <c r="J31" s="23"/>
      <c r="N31" s="24"/>
      <c r="O31" s="22"/>
      <c r="P31" s="23"/>
      <c r="R31" s="20"/>
      <c r="T31" s="24"/>
      <c r="U31" s="47"/>
      <c r="V31" s="47"/>
      <c r="W31" s="24"/>
      <c r="X31" s="22"/>
      <c r="Y31" s="23"/>
      <c r="AA31" s="20">
        <f t="shared" si="7"/>
        <v>1</v>
      </c>
      <c r="AB31" s="25">
        <f t="shared" si="8"/>
        <v>1</v>
      </c>
      <c r="AC31" s="24">
        <f t="shared" si="9"/>
        <v>2</v>
      </c>
    </row>
    <row r="32" spans="1:29" ht="14.25" customHeight="1" x14ac:dyDescent="0.2">
      <c r="A32" s="35" t="s">
        <v>34</v>
      </c>
      <c r="B32" s="36">
        <v>1140</v>
      </c>
      <c r="C32" s="22">
        <v>12</v>
      </c>
      <c r="D32" s="23">
        <v>6</v>
      </c>
      <c r="E32" s="24">
        <v>18</v>
      </c>
      <c r="F32" s="47"/>
      <c r="G32" s="47"/>
      <c r="H32" s="24"/>
      <c r="I32" s="22">
        <v>1</v>
      </c>
      <c r="J32" s="23"/>
      <c r="K32" s="24">
        <v>1</v>
      </c>
      <c r="N32" s="24"/>
      <c r="O32" s="22"/>
      <c r="P32" s="23"/>
      <c r="R32" s="20"/>
      <c r="T32" s="24"/>
      <c r="U32" s="47"/>
      <c r="V32" s="47"/>
      <c r="W32" s="24"/>
      <c r="X32" s="22">
        <v>1</v>
      </c>
      <c r="Y32" s="23">
        <v>1</v>
      </c>
      <c r="Z32" s="24">
        <v>2</v>
      </c>
      <c r="AA32" s="20">
        <f t="shared" si="7"/>
        <v>14</v>
      </c>
      <c r="AB32" s="25">
        <f t="shared" si="8"/>
        <v>7</v>
      </c>
      <c r="AC32" s="24">
        <f t="shared" si="9"/>
        <v>21</v>
      </c>
    </row>
    <row r="33" spans="1:29" ht="14.25" customHeight="1" thickBot="1" x14ac:dyDescent="0.25">
      <c r="A33" s="35" t="s">
        <v>267</v>
      </c>
      <c r="B33" s="36">
        <v>1141</v>
      </c>
      <c r="C33" s="22"/>
      <c r="D33" s="23">
        <v>1</v>
      </c>
      <c r="E33" s="24">
        <v>1</v>
      </c>
      <c r="F33" s="47"/>
      <c r="G33" s="47"/>
      <c r="H33" s="26"/>
      <c r="I33" s="22"/>
      <c r="J33" s="23"/>
      <c r="N33" s="26"/>
      <c r="O33" s="22"/>
      <c r="P33" s="23"/>
      <c r="Q33" s="26"/>
      <c r="R33" s="20"/>
      <c r="T33" s="24"/>
      <c r="U33" s="47"/>
      <c r="V33" s="47"/>
      <c r="W33" s="26"/>
      <c r="X33" s="22"/>
      <c r="Y33" s="23"/>
      <c r="AA33" s="20">
        <f t="shared" si="7"/>
        <v>0</v>
      </c>
      <c r="AB33" s="25">
        <f t="shared" si="8"/>
        <v>1</v>
      </c>
      <c r="AC33" s="24">
        <f t="shared" si="9"/>
        <v>1</v>
      </c>
    </row>
    <row r="34" spans="1:29" ht="13.5" thickBot="1" x14ac:dyDescent="0.25">
      <c r="A34" s="31" t="s">
        <v>35</v>
      </c>
      <c r="B34" s="14"/>
      <c r="C34" s="31">
        <f>SUM(C26:C33)</f>
        <v>481</v>
      </c>
      <c r="D34" s="13">
        <f>SUM(D26:D33)</f>
        <v>331</v>
      </c>
      <c r="E34" s="32">
        <f t="shared" si="4"/>
        <v>812</v>
      </c>
      <c r="F34" s="13">
        <f>SUM(F26:F33)</f>
        <v>64</v>
      </c>
      <c r="G34" s="13">
        <f>SUM(G26:G33)</f>
        <v>17</v>
      </c>
      <c r="H34" s="13">
        <f t="shared" ref="H34:Z34" si="10">SUM(H26:H32)</f>
        <v>81</v>
      </c>
      <c r="I34" s="31">
        <f>SUM(I26:I33)</f>
        <v>9</v>
      </c>
      <c r="J34" s="13">
        <f>SUM(J26:J33)</f>
        <v>6</v>
      </c>
      <c r="K34" s="32">
        <f t="shared" si="10"/>
        <v>15</v>
      </c>
      <c r="L34" s="31">
        <f>SUM(L26:L33)</f>
        <v>45</v>
      </c>
      <c r="M34" s="13">
        <f>SUM(M26:M33)</f>
        <v>42</v>
      </c>
      <c r="N34" s="13">
        <f t="shared" si="10"/>
        <v>87</v>
      </c>
      <c r="O34" s="31">
        <f>SUM(O26:O33)</f>
        <v>24</v>
      </c>
      <c r="P34" s="13">
        <f>SUM(P26:P33)</f>
        <v>11</v>
      </c>
      <c r="Q34" s="13">
        <f t="shared" si="10"/>
        <v>35</v>
      </c>
      <c r="R34" s="31">
        <f>SUM(R26:R33)</f>
        <v>1</v>
      </c>
      <c r="S34" s="13">
        <f>SUM(S26:S33)</f>
        <v>0</v>
      </c>
      <c r="T34" s="32">
        <f>SUM(T26:T33)</f>
        <v>1</v>
      </c>
      <c r="U34" s="13">
        <f>SUM(U26:U33)</f>
        <v>2</v>
      </c>
      <c r="V34" s="13">
        <f>SUM(V26:V33)</f>
        <v>6</v>
      </c>
      <c r="W34" s="13">
        <f t="shared" si="10"/>
        <v>8</v>
      </c>
      <c r="X34" s="31">
        <f>SUM(X26:X33)</f>
        <v>25</v>
      </c>
      <c r="Y34" s="13">
        <f>SUM(Y26:Y33)</f>
        <v>17</v>
      </c>
      <c r="Z34" s="32">
        <f t="shared" si="10"/>
        <v>42</v>
      </c>
      <c r="AA34" s="31">
        <f>SUM(AA26:AA33)</f>
        <v>651</v>
      </c>
      <c r="AB34" s="33">
        <f>SUM(AB26:AB33)</f>
        <v>430</v>
      </c>
      <c r="AC34" s="34">
        <f>SUM(AC26:AC33)</f>
        <v>1081</v>
      </c>
    </row>
    <row r="35" spans="1:29" ht="13.5" thickBot="1" x14ac:dyDescent="0.25">
      <c r="C35" s="37"/>
      <c r="D35" s="38"/>
      <c r="E35" s="41"/>
      <c r="F35" s="40"/>
      <c r="G35" s="40"/>
      <c r="H35" s="41" t="str">
        <f>IF(F35+G35=0," ",F35+G35)</f>
        <v xml:space="preserve"> </v>
      </c>
      <c r="I35" s="37"/>
      <c r="J35" s="38"/>
      <c r="K35" s="41" t="str">
        <f>IF(I35+J35=0," ",I35+J35)</f>
        <v xml:space="preserve"> </v>
      </c>
      <c r="L35" s="37"/>
      <c r="M35" s="40"/>
      <c r="N35" s="60" t="str">
        <f>IF(L35+M35=0," ",L35+M35)</f>
        <v xml:space="preserve"> </v>
      </c>
      <c r="O35" s="37"/>
      <c r="P35" s="38"/>
      <c r="Q35" s="59" t="str">
        <f>IF(O35+P35=0," ",O35+P35)</f>
        <v xml:space="preserve"> </v>
      </c>
      <c r="R35" s="37"/>
      <c r="S35" s="38"/>
      <c r="T35" s="39"/>
      <c r="U35" s="40"/>
      <c r="V35" s="40"/>
      <c r="W35" s="60" t="str">
        <f>IF(U35+V35=0," ",U35+V35)</f>
        <v xml:space="preserve"> </v>
      </c>
      <c r="X35" s="37"/>
      <c r="Y35" s="38"/>
      <c r="Z35" s="41" t="str">
        <f>IF(X35+Y35=0," ",X35+Y35)</f>
        <v xml:space="preserve"> </v>
      </c>
      <c r="AA35" s="37"/>
      <c r="AB35" s="45"/>
      <c r="AC35" s="46"/>
    </row>
    <row r="36" spans="1:29" s="76" customFormat="1" ht="13.5" thickBot="1" x14ac:dyDescent="0.25">
      <c r="A36" s="13" t="s">
        <v>36</v>
      </c>
      <c r="B36" s="93">
        <v>1225</v>
      </c>
      <c r="C36" s="54">
        <v>34</v>
      </c>
      <c r="D36" s="54">
        <v>34</v>
      </c>
      <c r="E36" s="32">
        <v>68</v>
      </c>
      <c r="F36" s="54">
        <v>3</v>
      </c>
      <c r="G36" s="54">
        <v>3</v>
      </c>
      <c r="H36" s="32">
        <v>6</v>
      </c>
      <c r="I36" s="54"/>
      <c r="J36" s="54"/>
      <c r="K36" s="32"/>
      <c r="L36" s="13">
        <v>6</v>
      </c>
      <c r="M36" s="13">
        <v>3</v>
      </c>
      <c r="N36" s="32">
        <v>9</v>
      </c>
      <c r="O36" s="54">
        <v>1</v>
      </c>
      <c r="P36" s="54">
        <v>2</v>
      </c>
      <c r="Q36" s="32">
        <v>3</v>
      </c>
      <c r="R36" s="13"/>
      <c r="S36" s="13"/>
      <c r="T36" s="32"/>
      <c r="U36" s="54">
        <v>1</v>
      </c>
      <c r="V36" s="54">
        <v>1</v>
      </c>
      <c r="W36" s="32">
        <v>2</v>
      </c>
      <c r="X36" s="54">
        <v>3</v>
      </c>
      <c r="Y36" s="54">
        <v>5</v>
      </c>
      <c r="Z36" s="32">
        <v>8</v>
      </c>
      <c r="AA36" s="13">
        <f>C36+F36+I36+L36+O36+R36+U36+X36</f>
        <v>48</v>
      </c>
      <c r="AB36" s="13">
        <f>D36+G36+J36+M36+P36+S36+V36+Y36</f>
        <v>48</v>
      </c>
      <c r="AC36" s="32">
        <f>SUM(AA36:AB36)</f>
        <v>96</v>
      </c>
    </row>
    <row r="37" spans="1:29" x14ac:dyDescent="0.2">
      <c r="C37" s="56"/>
      <c r="D37" s="57"/>
      <c r="F37" s="58"/>
      <c r="G37" s="58"/>
      <c r="H37" s="24"/>
      <c r="I37" s="57"/>
      <c r="J37" s="57"/>
      <c r="K37" s="59"/>
      <c r="L37" s="37"/>
      <c r="M37" s="40"/>
      <c r="N37" s="60"/>
      <c r="O37" s="56"/>
      <c r="P37" s="57"/>
      <c r="Q37" s="59"/>
      <c r="R37" s="62"/>
      <c r="S37" s="59"/>
      <c r="T37" s="41"/>
      <c r="U37" s="58"/>
      <c r="V37" s="58"/>
      <c r="W37" s="41"/>
      <c r="X37" s="57"/>
      <c r="Y37" s="57"/>
      <c r="Z37" s="41"/>
      <c r="AA37" s="37"/>
      <c r="AB37" s="45"/>
      <c r="AC37" s="64"/>
    </row>
    <row r="38" spans="1:29" ht="15" customHeight="1" x14ac:dyDescent="0.2">
      <c r="A38" s="35" t="s">
        <v>37</v>
      </c>
      <c r="B38" s="36">
        <v>1230</v>
      </c>
      <c r="C38" s="22">
        <v>20</v>
      </c>
      <c r="D38" s="23">
        <v>27</v>
      </c>
      <c r="E38" s="24">
        <v>47</v>
      </c>
      <c r="F38" s="22">
        <v>1</v>
      </c>
      <c r="G38" s="23"/>
      <c r="H38" s="24">
        <v>1</v>
      </c>
      <c r="I38" s="47"/>
      <c r="J38" s="47"/>
      <c r="L38" s="20">
        <v>1</v>
      </c>
      <c r="M38" s="25"/>
      <c r="N38" s="24">
        <v>1</v>
      </c>
      <c r="O38" s="22">
        <v>2</v>
      </c>
      <c r="P38" s="47">
        <v>3</v>
      </c>
      <c r="Q38" s="24">
        <v>5</v>
      </c>
      <c r="R38" s="20">
        <v>1</v>
      </c>
      <c r="T38" s="24">
        <v>1</v>
      </c>
      <c r="U38" s="23">
        <v>1</v>
      </c>
      <c r="V38" s="23">
        <v>1</v>
      </c>
      <c r="W38" s="24">
        <v>2</v>
      </c>
      <c r="X38" s="47">
        <v>1</v>
      </c>
      <c r="Y38" s="47">
        <v>3</v>
      </c>
      <c r="Z38" s="24">
        <v>4</v>
      </c>
      <c r="AA38" s="20">
        <f t="shared" ref="AA38:AA44" si="11">C38+F38+I38+L38+O38+R38+U38+X38</f>
        <v>27</v>
      </c>
      <c r="AB38" s="25">
        <f t="shared" ref="AB38:AB44" si="12">D38+G38+J38+M38+P38+S38+V38+Y38</f>
        <v>34</v>
      </c>
      <c r="AC38" s="24">
        <f t="shared" ref="AC38:AC44" si="13">SUM(AA38:AB38)</f>
        <v>61</v>
      </c>
    </row>
    <row r="39" spans="1:29" x14ac:dyDescent="0.2">
      <c r="A39" s="35" t="s">
        <v>38</v>
      </c>
      <c r="B39" s="36" t="s">
        <v>39</v>
      </c>
      <c r="C39" s="22">
        <v>5</v>
      </c>
      <c r="D39" s="23">
        <v>1</v>
      </c>
      <c r="E39" s="24">
        <v>6</v>
      </c>
      <c r="F39" s="47"/>
      <c r="G39" s="47"/>
      <c r="H39" s="24"/>
      <c r="I39" s="22"/>
      <c r="J39" s="23"/>
      <c r="N39" s="24"/>
      <c r="O39" s="22"/>
      <c r="P39" s="23"/>
      <c r="R39" s="20"/>
      <c r="T39" s="24"/>
      <c r="U39" s="47"/>
      <c r="V39" s="47"/>
      <c r="W39" s="24"/>
      <c r="X39" s="22"/>
      <c r="Y39" s="23"/>
      <c r="AA39" s="20">
        <f t="shared" si="11"/>
        <v>5</v>
      </c>
      <c r="AB39" s="25">
        <f t="shared" si="12"/>
        <v>1</v>
      </c>
      <c r="AC39" s="24">
        <f t="shared" si="13"/>
        <v>6</v>
      </c>
    </row>
    <row r="40" spans="1:29" x14ac:dyDescent="0.2">
      <c r="A40" s="35" t="s">
        <v>242</v>
      </c>
      <c r="B40" s="36">
        <v>1245</v>
      </c>
      <c r="C40" s="22"/>
      <c r="D40" s="23"/>
      <c r="F40" s="47"/>
      <c r="G40" s="47"/>
      <c r="H40" s="24"/>
      <c r="I40" s="22"/>
      <c r="J40" s="23"/>
      <c r="N40" s="24"/>
      <c r="O40" s="22"/>
      <c r="P40" s="23"/>
      <c r="R40" s="20"/>
      <c r="T40" s="24"/>
      <c r="U40" s="47"/>
      <c r="V40" s="47"/>
      <c r="W40" s="24"/>
      <c r="X40" s="22"/>
      <c r="Y40" s="23"/>
      <c r="AA40" s="20">
        <f t="shared" si="11"/>
        <v>0</v>
      </c>
      <c r="AB40" s="25">
        <f t="shared" si="12"/>
        <v>0</v>
      </c>
      <c r="AC40" s="24">
        <f t="shared" si="13"/>
        <v>0</v>
      </c>
    </row>
    <row r="41" spans="1:29" x14ac:dyDescent="0.2">
      <c r="A41" s="35" t="s">
        <v>243</v>
      </c>
      <c r="B41" s="36">
        <v>1251</v>
      </c>
      <c r="C41" s="22">
        <v>1</v>
      </c>
      <c r="D41" s="23"/>
      <c r="E41" s="24">
        <v>1</v>
      </c>
      <c r="F41" s="47"/>
      <c r="G41" s="47"/>
      <c r="H41" s="24"/>
      <c r="I41" s="22"/>
      <c r="J41" s="23"/>
      <c r="N41" s="24"/>
      <c r="O41" s="22"/>
      <c r="P41" s="23"/>
      <c r="R41" s="20"/>
      <c r="T41" s="24"/>
      <c r="U41" s="47"/>
      <c r="V41" s="47"/>
      <c r="W41" s="24"/>
      <c r="X41" s="22"/>
      <c r="Y41" s="23"/>
      <c r="AA41" s="20">
        <f t="shared" si="11"/>
        <v>1</v>
      </c>
      <c r="AB41" s="25">
        <f t="shared" si="12"/>
        <v>0</v>
      </c>
      <c r="AC41" s="24">
        <f t="shared" si="13"/>
        <v>1</v>
      </c>
    </row>
    <row r="42" spans="1:29" x14ac:dyDescent="0.2">
      <c r="A42" s="35" t="s">
        <v>221</v>
      </c>
      <c r="B42" s="36">
        <v>1252</v>
      </c>
      <c r="C42" s="22">
        <v>32</v>
      </c>
      <c r="D42" s="23">
        <v>39</v>
      </c>
      <c r="E42" s="24">
        <v>71</v>
      </c>
      <c r="F42" s="47">
        <v>1</v>
      </c>
      <c r="G42" s="47">
        <v>2</v>
      </c>
      <c r="H42" s="24">
        <v>3</v>
      </c>
      <c r="I42" s="22"/>
      <c r="J42" s="23"/>
      <c r="M42" s="35">
        <v>2</v>
      </c>
      <c r="N42" s="24">
        <v>2</v>
      </c>
      <c r="O42" s="22">
        <v>1</v>
      </c>
      <c r="P42" s="23"/>
      <c r="Q42" s="24">
        <v>1</v>
      </c>
      <c r="R42" s="20"/>
      <c r="T42" s="24"/>
      <c r="U42" s="47">
        <v>1</v>
      </c>
      <c r="V42" s="47"/>
      <c r="W42" s="24">
        <v>1</v>
      </c>
      <c r="X42" s="22">
        <v>2</v>
      </c>
      <c r="Y42" s="23"/>
      <c r="Z42" s="24">
        <v>2</v>
      </c>
      <c r="AA42" s="20">
        <f t="shared" si="11"/>
        <v>37</v>
      </c>
      <c r="AB42" s="25">
        <f t="shared" si="12"/>
        <v>43</v>
      </c>
      <c r="AC42" s="24">
        <f t="shared" si="13"/>
        <v>80</v>
      </c>
    </row>
    <row r="43" spans="1:29" x14ac:dyDescent="0.2">
      <c r="A43" s="35" t="s">
        <v>222</v>
      </c>
      <c r="B43" s="36">
        <v>1257</v>
      </c>
      <c r="C43" s="22">
        <v>5</v>
      </c>
      <c r="D43" s="23">
        <v>3</v>
      </c>
      <c r="E43" s="24">
        <v>8</v>
      </c>
      <c r="F43" s="47">
        <v>2</v>
      </c>
      <c r="G43" s="47"/>
      <c r="H43" s="24">
        <v>2</v>
      </c>
      <c r="I43" s="22"/>
      <c r="J43" s="23"/>
      <c r="N43" s="24"/>
      <c r="O43" s="22">
        <v>1</v>
      </c>
      <c r="P43" s="23"/>
      <c r="Q43" s="24">
        <v>1</v>
      </c>
      <c r="R43" s="20"/>
      <c r="T43" s="24"/>
      <c r="U43" s="47"/>
      <c r="V43" s="47"/>
      <c r="W43" s="24"/>
      <c r="X43" s="22"/>
      <c r="Y43" s="23"/>
      <c r="AA43" s="20">
        <f t="shared" si="11"/>
        <v>8</v>
      </c>
      <c r="AB43" s="25">
        <f t="shared" si="12"/>
        <v>3</v>
      </c>
      <c r="AC43" s="24">
        <f t="shared" si="13"/>
        <v>11</v>
      </c>
    </row>
    <row r="44" spans="1:29" ht="13.5" thickBot="1" x14ac:dyDescent="0.25">
      <c r="A44" s="35" t="s">
        <v>40</v>
      </c>
      <c r="B44" s="36" t="s">
        <v>41</v>
      </c>
      <c r="C44" s="22">
        <v>13</v>
      </c>
      <c r="D44" s="23">
        <v>6</v>
      </c>
      <c r="E44" s="24">
        <v>19</v>
      </c>
      <c r="F44" s="47">
        <v>1</v>
      </c>
      <c r="G44" s="47"/>
      <c r="H44" s="24">
        <v>1</v>
      </c>
      <c r="I44" s="22"/>
      <c r="J44" s="23"/>
      <c r="M44" s="35">
        <v>1</v>
      </c>
      <c r="N44" s="24">
        <v>1</v>
      </c>
      <c r="O44" s="22">
        <v>1</v>
      </c>
      <c r="P44" s="23">
        <v>1</v>
      </c>
      <c r="Q44" s="24">
        <v>2</v>
      </c>
      <c r="R44" s="71"/>
      <c r="S44" s="70"/>
      <c r="T44" s="24"/>
      <c r="U44" s="47"/>
      <c r="V44" s="47"/>
      <c r="W44" s="24"/>
      <c r="X44" s="22"/>
      <c r="Y44" s="23">
        <v>2</v>
      </c>
      <c r="Z44" s="24">
        <v>2</v>
      </c>
      <c r="AA44" s="20">
        <f t="shared" si="11"/>
        <v>15</v>
      </c>
      <c r="AB44" s="25">
        <f t="shared" si="12"/>
        <v>10</v>
      </c>
      <c r="AC44" s="24">
        <f t="shared" si="13"/>
        <v>25</v>
      </c>
    </row>
    <row r="45" spans="1:29" ht="13.5" thickBot="1" x14ac:dyDescent="0.25">
      <c r="A45" s="31" t="s">
        <v>42</v>
      </c>
      <c r="B45" s="14"/>
      <c r="C45" s="31">
        <f t="shared" ref="C45:Z45" si="14">SUM(C38:C44)</f>
        <v>76</v>
      </c>
      <c r="D45" s="13">
        <f t="shared" si="14"/>
        <v>76</v>
      </c>
      <c r="E45" s="32">
        <f t="shared" si="4"/>
        <v>152</v>
      </c>
      <c r="F45" s="31">
        <f t="shared" si="14"/>
        <v>5</v>
      </c>
      <c r="G45" s="13">
        <f t="shared" si="14"/>
        <v>2</v>
      </c>
      <c r="H45" s="32">
        <f t="shared" si="14"/>
        <v>7</v>
      </c>
      <c r="I45" s="31">
        <f t="shared" si="14"/>
        <v>0</v>
      </c>
      <c r="J45" s="13">
        <f t="shared" si="14"/>
        <v>0</v>
      </c>
      <c r="K45" s="32">
        <f t="shared" si="14"/>
        <v>0</v>
      </c>
      <c r="L45" s="31">
        <f t="shared" si="14"/>
        <v>1</v>
      </c>
      <c r="M45" s="13">
        <f t="shared" si="14"/>
        <v>3</v>
      </c>
      <c r="N45" s="32">
        <f t="shared" si="14"/>
        <v>4</v>
      </c>
      <c r="O45" s="31">
        <f t="shared" si="14"/>
        <v>5</v>
      </c>
      <c r="P45" s="13">
        <f t="shared" si="14"/>
        <v>4</v>
      </c>
      <c r="Q45" s="13">
        <f t="shared" si="14"/>
        <v>9</v>
      </c>
      <c r="R45" s="31">
        <f t="shared" si="14"/>
        <v>1</v>
      </c>
      <c r="S45" s="13">
        <f t="shared" si="14"/>
        <v>0</v>
      </c>
      <c r="T45" s="13">
        <f t="shared" si="14"/>
        <v>1</v>
      </c>
      <c r="U45" s="31">
        <f t="shared" si="14"/>
        <v>2</v>
      </c>
      <c r="V45" s="13">
        <f t="shared" si="14"/>
        <v>1</v>
      </c>
      <c r="W45" s="32">
        <f t="shared" si="14"/>
        <v>3</v>
      </c>
      <c r="X45" s="31">
        <f t="shared" si="14"/>
        <v>3</v>
      </c>
      <c r="Y45" s="13">
        <f t="shared" si="14"/>
        <v>5</v>
      </c>
      <c r="Z45" s="32">
        <f t="shared" si="14"/>
        <v>8</v>
      </c>
      <c r="AA45" s="31">
        <f>SUM(AA38:AA44)</f>
        <v>93</v>
      </c>
      <c r="AB45" s="13">
        <f>SUM(AB38:AB44)</f>
        <v>91</v>
      </c>
      <c r="AC45" s="34">
        <f>SUM(AC38:AC44)</f>
        <v>184</v>
      </c>
    </row>
    <row r="46" spans="1:29" x14ac:dyDescent="0.2">
      <c r="C46" s="37"/>
      <c r="D46" s="38"/>
      <c r="F46" s="40"/>
      <c r="G46" s="40"/>
      <c r="H46" s="24"/>
      <c r="I46" s="37"/>
      <c r="J46" s="38"/>
      <c r="K46" s="41" t="str">
        <f>IF(I46+J46=0," ",I46+J46)</f>
        <v xml:space="preserve"> </v>
      </c>
      <c r="L46" s="37"/>
      <c r="M46" s="40"/>
      <c r="N46" s="60" t="str">
        <f>IF(L46+M46=0," ",L46+M46)</f>
        <v xml:space="preserve"> </v>
      </c>
      <c r="O46" s="37"/>
      <c r="P46" s="38"/>
      <c r="Q46" s="59" t="str">
        <f>IF(O46+P46=0," ",O46+P46)</f>
        <v xml:space="preserve"> </v>
      </c>
      <c r="R46" s="37"/>
      <c r="S46" s="38"/>
      <c r="T46" s="39"/>
      <c r="U46" s="40"/>
      <c r="V46" s="40"/>
      <c r="W46" s="60" t="str">
        <f>IF(U46+V46=0," ",U46+V46)</f>
        <v xml:space="preserve"> </v>
      </c>
      <c r="X46" s="37"/>
      <c r="Y46" s="38"/>
      <c r="Z46" s="41" t="str">
        <f>IF(X46+Y46=0," ",X46+Y46)</f>
        <v xml:space="preserve"> </v>
      </c>
      <c r="AA46" s="37"/>
      <c r="AB46" s="45"/>
      <c r="AC46" s="46"/>
    </row>
    <row r="47" spans="1:29" x14ac:dyDescent="0.2">
      <c r="A47" s="35" t="s">
        <v>43</v>
      </c>
      <c r="B47" s="36">
        <v>2705</v>
      </c>
      <c r="C47" s="22">
        <v>269</v>
      </c>
      <c r="D47" s="23">
        <v>168</v>
      </c>
      <c r="E47" s="24">
        <v>437</v>
      </c>
      <c r="F47" s="47">
        <v>56</v>
      </c>
      <c r="G47" s="47">
        <v>52</v>
      </c>
      <c r="H47" s="24">
        <v>108</v>
      </c>
      <c r="I47" s="22">
        <v>4</v>
      </c>
      <c r="J47" s="23">
        <v>2</v>
      </c>
      <c r="K47" s="24">
        <v>6</v>
      </c>
      <c r="L47" s="20">
        <v>8</v>
      </c>
      <c r="M47" s="35">
        <v>5</v>
      </c>
      <c r="N47" s="24">
        <v>13</v>
      </c>
      <c r="O47" s="22">
        <v>10</v>
      </c>
      <c r="P47" s="23">
        <v>12</v>
      </c>
      <c r="Q47" s="24">
        <v>22</v>
      </c>
      <c r="R47" s="27"/>
      <c r="S47" s="26"/>
      <c r="T47" s="24"/>
      <c r="U47" s="47"/>
      <c r="V47" s="47">
        <v>1</v>
      </c>
      <c r="W47" s="24">
        <v>1</v>
      </c>
      <c r="X47" s="22">
        <v>9</v>
      </c>
      <c r="Y47" s="23">
        <v>6</v>
      </c>
      <c r="Z47" s="24">
        <v>15</v>
      </c>
      <c r="AA47" s="20">
        <f t="shared" ref="AA47:AA50" si="15">C47+F47+I47+L47+O47+R47+U47+X47</f>
        <v>356</v>
      </c>
      <c r="AB47" s="25">
        <f t="shared" ref="AB47:AB50" si="16">D47+G47+J47+M47+P47+S47+V47+Y47</f>
        <v>246</v>
      </c>
      <c r="AC47" s="24">
        <f t="shared" ref="AC47:AC50" si="17">SUM(AA47:AB47)</f>
        <v>602</v>
      </c>
    </row>
    <row r="48" spans="1:29" x14ac:dyDescent="0.2">
      <c r="A48" s="35" t="s">
        <v>270</v>
      </c>
      <c r="B48" s="36">
        <v>2715</v>
      </c>
      <c r="C48" s="22"/>
      <c r="D48" s="23">
        <v>1</v>
      </c>
      <c r="E48" s="24">
        <v>1</v>
      </c>
      <c r="F48" s="47"/>
      <c r="G48" s="47"/>
      <c r="H48" s="24"/>
      <c r="I48" s="22"/>
      <c r="J48" s="23"/>
      <c r="N48" s="24"/>
      <c r="O48" s="22"/>
      <c r="P48" s="23"/>
      <c r="R48" s="27"/>
      <c r="S48" s="26"/>
      <c r="T48" s="24"/>
      <c r="U48" s="47"/>
      <c r="V48" s="47"/>
      <c r="W48" s="24"/>
      <c r="X48" s="22"/>
      <c r="Y48" s="23"/>
      <c r="AA48" s="20">
        <f t="shared" si="15"/>
        <v>0</v>
      </c>
      <c r="AB48" s="25">
        <f t="shared" si="16"/>
        <v>1</v>
      </c>
      <c r="AC48" s="24">
        <f t="shared" si="17"/>
        <v>1</v>
      </c>
    </row>
    <row r="49" spans="1:29" x14ac:dyDescent="0.2">
      <c r="A49" s="35" t="s">
        <v>44</v>
      </c>
      <c r="B49" s="36">
        <v>2725</v>
      </c>
      <c r="C49" s="22"/>
      <c r="D49" s="23">
        <v>1</v>
      </c>
      <c r="E49" s="24">
        <v>1</v>
      </c>
      <c r="F49" s="47"/>
      <c r="G49" s="47"/>
      <c r="H49" s="24"/>
      <c r="I49" s="22"/>
      <c r="J49" s="23"/>
      <c r="N49" s="24"/>
      <c r="O49" s="22"/>
      <c r="P49" s="23"/>
      <c r="R49" s="20"/>
      <c r="T49" s="24"/>
      <c r="U49" s="47"/>
      <c r="V49" s="47"/>
      <c r="W49" s="24"/>
      <c r="X49" s="22"/>
      <c r="Y49" s="23"/>
      <c r="AA49" s="20">
        <f t="shared" si="15"/>
        <v>0</v>
      </c>
      <c r="AB49" s="25">
        <f t="shared" si="16"/>
        <v>1</v>
      </c>
      <c r="AC49" s="24">
        <f t="shared" si="17"/>
        <v>1</v>
      </c>
    </row>
    <row r="50" spans="1:29" ht="13.5" thickBot="1" x14ac:dyDescent="0.25">
      <c r="A50" s="35" t="s">
        <v>45</v>
      </c>
      <c r="B50" s="36">
        <v>2735</v>
      </c>
      <c r="C50" s="22">
        <v>72</v>
      </c>
      <c r="D50" s="23">
        <v>52</v>
      </c>
      <c r="E50" s="24">
        <v>124</v>
      </c>
      <c r="F50" s="47">
        <v>15</v>
      </c>
      <c r="G50" s="47">
        <v>5</v>
      </c>
      <c r="H50" s="24">
        <v>20</v>
      </c>
      <c r="I50" s="22">
        <v>4</v>
      </c>
      <c r="J50" s="23">
        <v>1</v>
      </c>
      <c r="K50" s="24">
        <v>5</v>
      </c>
      <c r="L50" s="20">
        <v>2</v>
      </c>
      <c r="M50" s="35">
        <v>3</v>
      </c>
      <c r="N50" s="24">
        <v>5</v>
      </c>
      <c r="O50" s="22">
        <v>2</v>
      </c>
      <c r="P50" s="23">
        <v>2</v>
      </c>
      <c r="Q50" s="24">
        <v>4</v>
      </c>
      <c r="R50" s="20">
        <v>1</v>
      </c>
      <c r="T50" s="24">
        <v>1</v>
      </c>
      <c r="U50" s="47">
        <v>1</v>
      </c>
      <c r="V50" s="47"/>
      <c r="W50" s="24">
        <v>1</v>
      </c>
      <c r="X50" s="22">
        <v>5</v>
      </c>
      <c r="Y50" s="23">
        <v>4</v>
      </c>
      <c r="Z50" s="24">
        <v>9</v>
      </c>
      <c r="AA50" s="20">
        <f t="shared" si="15"/>
        <v>102</v>
      </c>
      <c r="AB50" s="25">
        <f t="shared" si="16"/>
        <v>67</v>
      </c>
      <c r="AC50" s="24">
        <f t="shared" si="17"/>
        <v>169</v>
      </c>
    </row>
    <row r="51" spans="1:29" ht="13.5" thickBot="1" x14ac:dyDescent="0.25">
      <c r="A51" s="31" t="s">
        <v>46</v>
      </c>
      <c r="B51" s="14"/>
      <c r="C51" s="31">
        <f t="shared" ref="C51:AC51" si="18">SUM(C47:C50)</f>
        <v>341</v>
      </c>
      <c r="D51" s="13">
        <f t="shared" si="18"/>
        <v>222</v>
      </c>
      <c r="E51" s="32">
        <f t="shared" si="4"/>
        <v>563</v>
      </c>
      <c r="F51" s="13">
        <f t="shared" si="18"/>
        <v>71</v>
      </c>
      <c r="G51" s="13">
        <f t="shared" si="18"/>
        <v>57</v>
      </c>
      <c r="H51" s="13">
        <f t="shared" si="18"/>
        <v>128</v>
      </c>
      <c r="I51" s="31">
        <f t="shared" si="18"/>
        <v>8</v>
      </c>
      <c r="J51" s="13">
        <f t="shared" si="18"/>
        <v>3</v>
      </c>
      <c r="K51" s="32">
        <f t="shared" si="18"/>
        <v>11</v>
      </c>
      <c r="L51" s="31">
        <f t="shared" si="18"/>
        <v>10</v>
      </c>
      <c r="M51" s="13">
        <f t="shared" si="18"/>
        <v>8</v>
      </c>
      <c r="N51" s="13">
        <f t="shared" si="18"/>
        <v>18</v>
      </c>
      <c r="O51" s="31">
        <f t="shared" si="18"/>
        <v>12</v>
      </c>
      <c r="P51" s="13">
        <f t="shared" si="18"/>
        <v>14</v>
      </c>
      <c r="Q51" s="13">
        <f t="shared" si="18"/>
        <v>26</v>
      </c>
      <c r="R51" s="31">
        <f t="shared" si="18"/>
        <v>1</v>
      </c>
      <c r="S51" s="13">
        <f t="shared" si="18"/>
        <v>0</v>
      </c>
      <c r="T51" s="13">
        <f t="shared" si="18"/>
        <v>1</v>
      </c>
      <c r="U51" s="31">
        <f t="shared" si="18"/>
        <v>1</v>
      </c>
      <c r="V51" s="13">
        <f t="shared" si="18"/>
        <v>1</v>
      </c>
      <c r="W51" s="13">
        <f t="shared" si="18"/>
        <v>2</v>
      </c>
      <c r="X51" s="31">
        <f t="shared" si="18"/>
        <v>14</v>
      </c>
      <c r="Y51" s="13">
        <f t="shared" si="18"/>
        <v>10</v>
      </c>
      <c r="Z51" s="32">
        <f t="shared" si="18"/>
        <v>24</v>
      </c>
      <c r="AA51" s="31">
        <f>SUM(AA47:AA50)</f>
        <v>458</v>
      </c>
      <c r="AB51" s="33">
        <f>SUM(AB47:AB50)</f>
        <v>315</v>
      </c>
      <c r="AC51" s="34">
        <f t="shared" si="18"/>
        <v>773</v>
      </c>
    </row>
    <row r="52" spans="1:29" x14ac:dyDescent="0.2">
      <c r="C52" s="37"/>
      <c r="D52" s="38"/>
      <c r="E52" s="24">
        <f t="shared" si="4"/>
        <v>0</v>
      </c>
      <c r="F52" s="40"/>
      <c r="G52" s="40"/>
      <c r="H52" s="24"/>
      <c r="I52" s="37"/>
      <c r="J52" s="38"/>
      <c r="K52" s="41"/>
      <c r="L52" s="37"/>
      <c r="M52" s="40"/>
      <c r="N52" s="60"/>
      <c r="O52" s="37"/>
      <c r="P52" s="38"/>
      <c r="Q52" s="59"/>
      <c r="R52" s="37"/>
      <c r="S52" s="38"/>
      <c r="T52" s="39"/>
      <c r="U52" s="40"/>
      <c r="V52" s="40"/>
      <c r="W52" s="60"/>
      <c r="X52" s="37"/>
      <c r="Y52" s="38"/>
      <c r="Z52" s="41"/>
      <c r="AA52" s="37"/>
      <c r="AB52" s="45"/>
      <c r="AC52" s="46"/>
    </row>
    <row r="53" spans="1:29" ht="13.5" customHeight="1" x14ac:dyDescent="0.2">
      <c r="A53" s="35" t="s">
        <v>47</v>
      </c>
      <c r="B53" s="36">
        <v>1405</v>
      </c>
      <c r="C53" s="22">
        <v>120</v>
      </c>
      <c r="D53" s="23">
        <v>45</v>
      </c>
      <c r="E53" s="24">
        <v>165</v>
      </c>
      <c r="F53" s="47">
        <v>12</v>
      </c>
      <c r="G53" s="47">
        <v>2</v>
      </c>
      <c r="H53" s="24">
        <v>14</v>
      </c>
      <c r="I53" s="22">
        <v>4</v>
      </c>
      <c r="J53" s="23">
        <v>2</v>
      </c>
      <c r="K53" s="24">
        <v>6</v>
      </c>
      <c r="L53" s="20">
        <v>4</v>
      </c>
      <c r="M53" s="35">
        <v>2</v>
      </c>
      <c r="N53" s="24">
        <v>6</v>
      </c>
      <c r="O53" s="22">
        <v>4</v>
      </c>
      <c r="P53" s="23"/>
      <c r="Q53" s="24">
        <v>4</v>
      </c>
      <c r="R53" s="20"/>
      <c r="T53" s="24"/>
      <c r="U53" s="47"/>
      <c r="V53" s="47"/>
      <c r="W53" s="24"/>
      <c r="X53" s="22">
        <v>8</v>
      </c>
      <c r="Y53" s="23">
        <v>4</v>
      </c>
      <c r="Z53" s="24">
        <v>12</v>
      </c>
      <c r="AA53" s="20">
        <f t="shared" ref="AA53:AA58" si="19">C53+F53+I53+L53+O53+R53+U53+X53</f>
        <v>152</v>
      </c>
      <c r="AB53" s="25">
        <f t="shared" ref="AB53:AB58" si="20">D53+G53+J53+M53+P53+S53+V53+Y53</f>
        <v>55</v>
      </c>
      <c r="AC53" s="24">
        <f t="shared" ref="AC53:AC58" si="21">SUM(AA53:AB53)</f>
        <v>207</v>
      </c>
    </row>
    <row r="54" spans="1:29" ht="13.5" customHeight="1" x14ac:dyDescent="0.2">
      <c r="A54" s="35" t="s">
        <v>244</v>
      </c>
      <c r="B54" s="36">
        <v>1410</v>
      </c>
      <c r="C54" s="22">
        <v>1</v>
      </c>
      <c r="D54" s="23"/>
      <c r="E54" s="24">
        <v>1</v>
      </c>
      <c r="F54" s="47"/>
      <c r="G54" s="47"/>
      <c r="H54" s="24"/>
      <c r="I54" s="22"/>
      <c r="J54" s="23"/>
      <c r="N54" s="24"/>
      <c r="O54" s="22"/>
      <c r="P54" s="23"/>
      <c r="R54" s="20"/>
      <c r="T54" s="24"/>
      <c r="U54" s="47"/>
      <c r="V54" s="47"/>
      <c r="W54" s="24"/>
      <c r="X54" s="22"/>
      <c r="Y54" s="23"/>
      <c r="AA54" s="20">
        <f t="shared" si="19"/>
        <v>1</v>
      </c>
      <c r="AB54" s="25">
        <f t="shared" si="20"/>
        <v>0</v>
      </c>
      <c r="AC54" s="24">
        <f t="shared" si="21"/>
        <v>1</v>
      </c>
    </row>
    <row r="55" spans="1:29" ht="13.5" customHeight="1" x14ac:dyDescent="0.2">
      <c r="A55" s="35" t="s">
        <v>245</v>
      </c>
      <c r="B55" s="36">
        <v>1420</v>
      </c>
      <c r="C55" s="22">
        <v>27</v>
      </c>
      <c r="D55" s="23">
        <v>18</v>
      </c>
      <c r="E55" s="24">
        <v>45</v>
      </c>
      <c r="F55" s="47">
        <v>7</v>
      </c>
      <c r="G55" s="47">
        <v>4</v>
      </c>
      <c r="H55" s="24">
        <v>11</v>
      </c>
      <c r="I55" s="22">
        <v>2</v>
      </c>
      <c r="J55" s="23">
        <v>1</v>
      </c>
      <c r="K55" s="24">
        <v>3</v>
      </c>
      <c r="L55" s="20">
        <v>2</v>
      </c>
      <c r="N55" s="24">
        <v>2</v>
      </c>
      <c r="O55" s="22">
        <v>1</v>
      </c>
      <c r="P55" s="23"/>
      <c r="Q55" s="24">
        <v>1</v>
      </c>
      <c r="R55" s="20"/>
      <c r="T55" s="24"/>
      <c r="U55" s="47">
        <v>1</v>
      </c>
      <c r="V55" s="47">
        <v>1</v>
      </c>
      <c r="W55" s="24">
        <v>2</v>
      </c>
      <c r="X55" s="22">
        <v>4</v>
      </c>
      <c r="Y55" s="23">
        <v>3</v>
      </c>
      <c r="Z55" s="24">
        <v>7</v>
      </c>
      <c r="AA55" s="20">
        <f t="shared" si="19"/>
        <v>44</v>
      </c>
      <c r="AB55" s="25">
        <f t="shared" si="20"/>
        <v>27</v>
      </c>
      <c r="AC55" s="24">
        <f t="shared" si="21"/>
        <v>71</v>
      </c>
    </row>
    <row r="56" spans="1:29" ht="12.75" customHeight="1" x14ac:dyDescent="0.2">
      <c r="A56" s="35" t="s">
        <v>48</v>
      </c>
      <c r="B56" s="36">
        <v>1430</v>
      </c>
      <c r="C56" s="22">
        <v>64</v>
      </c>
      <c r="D56" s="23">
        <v>24</v>
      </c>
      <c r="E56" s="24">
        <v>88</v>
      </c>
      <c r="F56" s="47">
        <v>4</v>
      </c>
      <c r="G56" s="47">
        <v>2</v>
      </c>
      <c r="H56" s="24">
        <v>6</v>
      </c>
      <c r="I56" s="22"/>
      <c r="J56" s="23"/>
      <c r="L56" s="20">
        <v>2</v>
      </c>
      <c r="N56" s="24">
        <v>2</v>
      </c>
      <c r="O56" s="22">
        <v>1</v>
      </c>
      <c r="P56" s="23">
        <v>1</v>
      </c>
      <c r="Q56" s="24">
        <v>2</v>
      </c>
      <c r="R56" s="20"/>
      <c r="T56" s="24"/>
      <c r="U56" s="47"/>
      <c r="V56" s="47"/>
      <c r="W56" s="24"/>
      <c r="X56" s="22">
        <v>3</v>
      </c>
      <c r="Y56" s="23">
        <v>1</v>
      </c>
      <c r="Z56" s="24">
        <v>4</v>
      </c>
      <c r="AA56" s="20">
        <f t="shared" si="19"/>
        <v>74</v>
      </c>
      <c r="AB56" s="25">
        <f t="shared" si="20"/>
        <v>28</v>
      </c>
      <c r="AC56" s="24">
        <f t="shared" si="21"/>
        <v>102</v>
      </c>
    </row>
    <row r="57" spans="1:29" ht="14.25" customHeight="1" x14ac:dyDescent="0.2">
      <c r="A57" s="35" t="s">
        <v>49</v>
      </c>
      <c r="B57" s="36">
        <v>1431</v>
      </c>
      <c r="C57" s="22">
        <v>2</v>
      </c>
      <c r="D57" s="23">
        <v>2</v>
      </c>
      <c r="E57" s="24">
        <v>4</v>
      </c>
      <c r="F57" s="47"/>
      <c r="G57" s="47"/>
      <c r="H57" s="24"/>
      <c r="I57" s="22"/>
      <c r="J57" s="23"/>
      <c r="N57" s="24"/>
      <c r="O57" s="22"/>
      <c r="P57" s="23"/>
      <c r="R57" s="20"/>
      <c r="T57" s="24"/>
      <c r="U57" s="47"/>
      <c r="V57" s="47"/>
      <c r="W57" s="24"/>
      <c r="X57" s="22">
        <v>2</v>
      </c>
      <c r="Y57" s="23"/>
      <c r="Z57" s="24">
        <v>2</v>
      </c>
      <c r="AA57" s="20">
        <f t="shared" si="19"/>
        <v>4</v>
      </c>
      <c r="AB57" s="25">
        <f t="shared" si="20"/>
        <v>2</v>
      </c>
      <c r="AC57" s="24">
        <f t="shared" si="21"/>
        <v>6</v>
      </c>
    </row>
    <row r="58" spans="1:29" ht="14.25" customHeight="1" thickBot="1" x14ac:dyDescent="0.25">
      <c r="A58" s="35" t="s">
        <v>50</v>
      </c>
      <c r="B58" s="36">
        <v>1450</v>
      </c>
      <c r="C58" s="22">
        <v>18</v>
      </c>
      <c r="D58" s="23">
        <v>33</v>
      </c>
      <c r="E58" s="24">
        <v>51</v>
      </c>
      <c r="F58" s="47">
        <v>2</v>
      </c>
      <c r="G58" s="47">
        <v>7</v>
      </c>
      <c r="H58" s="24">
        <v>9</v>
      </c>
      <c r="I58" s="22">
        <v>1</v>
      </c>
      <c r="J58" s="23"/>
      <c r="K58" s="24">
        <v>1</v>
      </c>
      <c r="L58" s="20">
        <v>1</v>
      </c>
      <c r="N58" s="24">
        <v>1</v>
      </c>
      <c r="O58" s="22">
        <v>2</v>
      </c>
      <c r="P58" s="23"/>
      <c r="Q58" s="24">
        <v>2</v>
      </c>
      <c r="R58" s="20"/>
      <c r="T58" s="24"/>
      <c r="U58" s="47"/>
      <c r="V58" s="47"/>
      <c r="W58" s="24"/>
      <c r="X58" s="22">
        <v>3</v>
      </c>
      <c r="Y58" s="23">
        <v>1</v>
      </c>
      <c r="Z58" s="24">
        <v>4</v>
      </c>
      <c r="AA58" s="20">
        <f t="shared" si="19"/>
        <v>27</v>
      </c>
      <c r="AB58" s="25">
        <f t="shared" si="20"/>
        <v>41</v>
      </c>
      <c r="AC58" s="24">
        <f t="shared" si="21"/>
        <v>68</v>
      </c>
    </row>
    <row r="59" spans="1:29" ht="13.5" thickBot="1" x14ac:dyDescent="0.25">
      <c r="A59" s="31" t="s">
        <v>51</v>
      </c>
      <c r="B59" s="14"/>
      <c r="C59" s="31">
        <f t="shared" ref="C59:Z59" si="22">SUM(C53:C58)</f>
        <v>232</v>
      </c>
      <c r="D59" s="13">
        <f t="shared" si="22"/>
        <v>122</v>
      </c>
      <c r="E59" s="32">
        <f t="shared" si="4"/>
        <v>354</v>
      </c>
      <c r="F59" s="31">
        <f t="shared" si="22"/>
        <v>25</v>
      </c>
      <c r="G59" s="13">
        <f t="shared" si="22"/>
        <v>15</v>
      </c>
      <c r="H59" s="32">
        <f t="shared" si="22"/>
        <v>40</v>
      </c>
      <c r="I59" s="31">
        <f t="shared" si="22"/>
        <v>7</v>
      </c>
      <c r="J59" s="13">
        <f t="shared" si="22"/>
        <v>3</v>
      </c>
      <c r="K59" s="32">
        <f t="shared" si="22"/>
        <v>10</v>
      </c>
      <c r="L59" s="31">
        <f t="shared" si="22"/>
        <v>9</v>
      </c>
      <c r="M59" s="13">
        <f t="shared" si="22"/>
        <v>2</v>
      </c>
      <c r="N59" s="32">
        <f t="shared" si="22"/>
        <v>11</v>
      </c>
      <c r="O59" s="31">
        <f t="shared" si="22"/>
        <v>8</v>
      </c>
      <c r="P59" s="13">
        <f t="shared" si="22"/>
        <v>1</v>
      </c>
      <c r="Q59" s="13">
        <f t="shared" si="22"/>
        <v>9</v>
      </c>
      <c r="R59" s="31">
        <f t="shared" si="22"/>
        <v>0</v>
      </c>
      <c r="S59" s="13">
        <f t="shared" si="22"/>
        <v>0</v>
      </c>
      <c r="T59" s="13">
        <f t="shared" si="22"/>
        <v>0</v>
      </c>
      <c r="U59" s="13">
        <f t="shared" si="22"/>
        <v>1</v>
      </c>
      <c r="V59" s="13">
        <f t="shared" si="22"/>
        <v>1</v>
      </c>
      <c r="W59" s="32">
        <f t="shared" si="22"/>
        <v>2</v>
      </c>
      <c r="X59" s="31">
        <f t="shared" si="22"/>
        <v>20</v>
      </c>
      <c r="Y59" s="13">
        <f t="shared" si="22"/>
        <v>9</v>
      </c>
      <c r="Z59" s="32">
        <f t="shared" si="22"/>
        <v>29</v>
      </c>
      <c r="AA59" s="31">
        <f>SUM(AA53:AA58)</f>
        <v>302</v>
      </c>
      <c r="AB59" s="33">
        <f>SUM(AB53:AB58)</f>
        <v>153</v>
      </c>
      <c r="AC59" s="34">
        <f>SUM(AC53:AC58)</f>
        <v>455</v>
      </c>
    </row>
    <row r="60" spans="1:29" x14ac:dyDescent="0.2">
      <c r="C60" s="37"/>
      <c r="D60" s="38"/>
      <c r="E60" s="41"/>
      <c r="F60" s="40"/>
      <c r="G60" s="40"/>
      <c r="H60" s="41" t="str">
        <f>IF(F60+G60=0," ",F60+G60)</f>
        <v xml:space="preserve"> </v>
      </c>
      <c r="I60" s="37"/>
      <c r="J60" s="38"/>
      <c r="K60" s="41" t="str">
        <f>IF(I60+J60=0," ",I60+J60)</f>
        <v xml:space="preserve"> </v>
      </c>
      <c r="L60" s="37"/>
      <c r="M60" s="40"/>
      <c r="N60" s="63" t="str">
        <f>IF(L60+M60=0," ",L60+M60)</f>
        <v xml:space="preserve"> </v>
      </c>
      <c r="O60" s="37"/>
      <c r="P60" s="38"/>
      <c r="Q60" s="59" t="str">
        <f>IF(O60+P60=0," ",O60+P60)</f>
        <v xml:space="preserve"> </v>
      </c>
      <c r="R60" s="37"/>
      <c r="S60" s="38"/>
      <c r="T60" s="39"/>
      <c r="U60" s="40"/>
      <c r="V60" s="40"/>
      <c r="W60" s="60" t="str">
        <f>IF(U60+V60=0," ",U60+V60)</f>
        <v xml:space="preserve"> </v>
      </c>
      <c r="X60" s="37"/>
      <c r="Y60" s="38"/>
      <c r="Z60" s="41" t="str">
        <f>IF(X60+Y60=0," ",X60+Y60)</f>
        <v xml:space="preserve"> </v>
      </c>
      <c r="AA60" s="37"/>
      <c r="AB60" s="45"/>
      <c r="AC60" s="46"/>
    </row>
    <row r="61" spans="1:29" ht="13.5" customHeight="1" x14ac:dyDescent="0.2">
      <c r="A61" s="35" t="s">
        <v>52</v>
      </c>
      <c r="B61" s="36">
        <v>1505</v>
      </c>
      <c r="C61" s="22">
        <v>39</v>
      </c>
      <c r="D61" s="23">
        <v>62</v>
      </c>
      <c r="E61" s="24">
        <v>101</v>
      </c>
      <c r="F61" s="47">
        <v>2</v>
      </c>
      <c r="G61" s="47">
        <v>5</v>
      </c>
      <c r="H61" s="24">
        <v>7</v>
      </c>
      <c r="I61" s="22"/>
      <c r="J61" s="23">
        <v>2</v>
      </c>
      <c r="K61" s="24">
        <v>2</v>
      </c>
      <c r="L61" s="20">
        <v>2</v>
      </c>
      <c r="M61" s="35">
        <v>2</v>
      </c>
      <c r="N61" s="24">
        <v>4</v>
      </c>
      <c r="O61" s="22">
        <v>1</v>
      </c>
      <c r="P61" s="23">
        <v>2</v>
      </c>
      <c r="Q61" s="24">
        <v>3</v>
      </c>
      <c r="R61" s="20"/>
      <c r="T61" s="24"/>
      <c r="U61" s="47"/>
      <c r="V61" s="47">
        <v>1</v>
      </c>
      <c r="W61" s="24">
        <v>1</v>
      </c>
      <c r="X61" s="22">
        <v>1</v>
      </c>
      <c r="Y61" s="23">
        <v>3</v>
      </c>
      <c r="Z61" s="24">
        <v>4</v>
      </c>
      <c r="AA61" s="20">
        <f t="shared" ref="AA61:AA63" si="23">C61+F61+I61+L61+O61+R61+U61+X61</f>
        <v>45</v>
      </c>
      <c r="AB61" s="25">
        <f t="shared" ref="AB61:AB63" si="24">D61+G61+J61+M61+P61+S61+V61+Y61</f>
        <v>77</v>
      </c>
      <c r="AC61" s="24">
        <f>SUM(AA61:AB61)</f>
        <v>122</v>
      </c>
    </row>
    <row r="62" spans="1:29" ht="13.5" customHeight="1" x14ac:dyDescent="0.2">
      <c r="A62" s="35" t="s">
        <v>53</v>
      </c>
      <c r="B62" s="36">
        <v>1515</v>
      </c>
      <c r="C62" s="22">
        <v>40</v>
      </c>
      <c r="D62" s="23">
        <v>63</v>
      </c>
      <c r="E62" s="24">
        <v>103</v>
      </c>
      <c r="F62" s="47">
        <v>2</v>
      </c>
      <c r="G62" s="47">
        <v>1</v>
      </c>
      <c r="H62" s="24">
        <v>3</v>
      </c>
      <c r="I62" s="22"/>
      <c r="J62" s="23">
        <v>3</v>
      </c>
      <c r="K62" s="24">
        <v>3</v>
      </c>
      <c r="L62" s="20">
        <v>1</v>
      </c>
      <c r="M62" s="35">
        <v>2</v>
      </c>
      <c r="N62" s="24">
        <v>3</v>
      </c>
      <c r="O62" s="22"/>
      <c r="P62" s="23">
        <v>1</v>
      </c>
      <c r="Q62" s="24">
        <v>1</v>
      </c>
      <c r="R62" s="20"/>
      <c r="T62" s="24"/>
      <c r="U62" s="47"/>
      <c r="V62" s="47"/>
      <c r="W62" s="24"/>
      <c r="X62" s="22">
        <v>5</v>
      </c>
      <c r="Y62" s="23">
        <v>5</v>
      </c>
      <c r="Z62" s="24">
        <v>10</v>
      </c>
      <c r="AA62" s="20">
        <f t="shared" si="23"/>
        <v>48</v>
      </c>
      <c r="AB62" s="25">
        <f t="shared" si="24"/>
        <v>75</v>
      </c>
      <c r="AC62" s="24">
        <f>SUM(AA62:AB62)</f>
        <v>123</v>
      </c>
    </row>
    <row r="63" spans="1:29" ht="15" customHeight="1" thickBot="1" x14ac:dyDescent="0.25">
      <c r="A63" s="35" t="s">
        <v>54</v>
      </c>
      <c r="B63" s="36">
        <v>1516</v>
      </c>
      <c r="C63" s="22">
        <v>1</v>
      </c>
      <c r="D63" s="23">
        <v>9</v>
      </c>
      <c r="E63" s="24">
        <v>10</v>
      </c>
      <c r="F63" s="47"/>
      <c r="G63" s="47"/>
      <c r="H63" s="24"/>
      <c r="I63" s="22"/>
      <c r="J63" s="23">
        <v>1</v>
      </c>
      <c r="K63" s="24">
        <v>1</v>
      </c>
      <c r="N63" s="24"/>
      <c r="O63" s="22"/>
      <c r="P63" s="23"/>
      <c r="R63" s="20"/>
      <c r="T63" s="24"/>
      <c r="U63" s="47"/>
      <c r="V63" s="47"/>
      <c r="W63" s="24"/>
      <c r="X63" s="22"/>
      <c r="Y63" s="23"/>
      <c r="AA63" s="20">
        <f t="shared" si="23"/>
        <v>1</v>
      </c>
      <c r="AB63" s="25">
        <f t="shared" si="24"/>
        <v>10</v>
      </c>
      <c r="AC63" s="24">
        <f t="shared" ref="AC63" si="25">SUM(AA63:AB63)</f>
        <v>11</v>
      </c>
    </row>
    <row r="64" spans="1:29" ht="13.5" thickBot="1" x14ac:dyDescent="0.25">
      <c r="A64" s="31" t="s">
        <v>55</v>
      </c>
      <c r="B64" s="14"/>
      <c r="C64" s="31">
        <f>SUM(C61:C63)</f>
        <v>80</v>
      </c>
      <c r="D64" s="13">
        <f>SUM(D61:D63)</f>
        <v>134</v>
      </c>
      <c r="E64" s="32">
        <f t="shared" si="4"/>
        <v>214</v>
      </c>
      <c r="F64" s="13">
        <f t="shared" ref="F64:Z64" si="26">SUM(F61:F63)</f>
        <v>4</v>
      </c>
      <c r="G64" s="13">
        <f t="shared" si="26"/>
        <v>6</v>
      </c>
      <c r="H64" s="13">
        <f t="shared" si="26"/>
        <v>10</v>
      </c>
      <c r="I64" s="31">
        <f t="shared" si="26"/>
        <v>0</v>
      </c>
      <c r="J64" s="13">
        <f t="shared" si="26"/>
        <v>6</v>
      </c>
      <c r="K64" s="32">
        <f t="shared" si="26"/>
        <v>6</v>
      </c>
      <c r="L64" s="31">
        <f t="shared" si="26"/>
        <v>3</v>
      </c>
      <c r="M64" s="13">
        <f t="shared" si="26"/>
        <v>4</v>
      </c>
      <c r="N64" s="13">
        <f t="shared" si="26"/>
        <v>7</v>
      </c>
      <c r="O64" s="31">
        <f t="shared" si="26"/>
        <v>1</v>
      </c>
      <c r="P64" s="13">
        <f t="shared" si="26"/>
        <v>3</v>
      </c>
      <c r="Q64" s="13">
        <f t="shared" si="26"/>
        <v>4</v>
      </c>
      <c r="R64" s="31">
        <f t="shared" si="26"/>
        <v>0</v>
      </c>
      <c r="S64" s="13">
        <f t="shared" si="26"/>
        <v>0</v>
      </c>
      <c r="T64" s="13">
        <f t="shared" si="26"/>
        <v>0</v>
      </c>
      <c r="U64" s="13">
        <f t="shared" si="26"/>
        <v>0</v>
      </c>
      <c r="V64" s="13">
        <f t="shared" si="26"/>
        <v>1</v>
      </c>
      <c r="W64" s="13">
        <f t="shared" si="26"/>
        <v>1</v>
      </c>
      <c r="X64" s="31">
        <f t="shared" si="26"/>
        <v>6</v>
      </c>
      <c r="Y64" s="13">
        <f t="shared" si="26"/>
        <v>8</v>
      </c>
      <c r="Z64" s="32">
        <f t="shared" si="26"/>
        <v>14</v>
      </c>
      <c r="AA64" s="31">
        <f>SUM(AA61:AA63)</f>
        <v>94</v>
      </c>
      <c r="AB64" s="33">
        <f>SUM(AB61:AB63)</f>
        <v>162</v>
      </c>
      <c r="AC64" s="34">
        <f>SUM(AC61:AC63)</f>
        <v>256</v>
      </c>
    </row>
    <row r="65" spans="1:29" ht="12" customHeight="1" x14ac:dyDescent="0.2">
      <c r="C65" s="37"/>
      <c r="D65" s="38"/>
      <c r="E65" s="41"/>
      <c r="F65" s="40"/>
      <c r="G65" s="40"/>
      <c r="H65" s="41" t="str">
        <f>IF(F65+G65=0," ",F65+G65)</f>
        <v xml:space="preserve"> </v>
      </c>
      <c r="I65" s="37"/>
      <c r="J65" s="38"/>
      <c r="K65" s="41" t="str">
        <f>IF(I65+J65=0," ",I65+J65)</f>
        <v xml:space="preserve"> </v>
      </c>
      <c r="L65" s="37"/>
      <c r="M65" s="40"/>
      <c r="N65" s="60" t="str">
        <f>IF(L65+M65=0," ",L65+M65)</f>
        <v xml:space="preserve"> </v>
      </c>
      <c r="O65" s="37"/>
      <c r="P65" s="38"/>
      <c r="Q65" s="59" t="str">
        <f>IF(O65+P65=0," ",O65+P65)</f>
        <v xml:space="preserve"> </v>
      </c>
      <c r="R65" s="62"/>
      <c r="S65" s="59"/>
      <c r="T65" s="41"/>
      <c r="U65" s="40"/>
      <c r="V65" s="40"/>
      <c r="W65" s="60" t="str">
        <f>IF(U65+V65=0," ",U65+V65)</f>
        <v xml:space="preserve"> </v>
      </c>
      <c r="X65" s="37"/>
      <c r="Y65" s="38"/>
      <c r="Z65" s="41" t="str">
        <f>IF(X65+Y65=0," ",X65+Y65)</f>
        <v xml:space="preserve"> </v>
      </c>
      <c r="AA65" s="37"/>
      <c r="AB65" s="45"/>
      <c r="AC65" s="46"/>
    </row>
    <row r="66" spans="1:29" x14ac:dyDescent="0.2">
      <c r="A66" s="35" t="s">
        <v>56</v>
      </c>
      <c r="B66" s="36">
        <v>1600</v>
      </c>
      <c r="C66" s="22">
        <v>2</v>
      </c>
      <c r="D66" s="23">
        <v>2</v>
      </c>
      <c r="E66" s="24">
        <v>4</v>
      </c>
      <c r="F66" s="47"/>
      <c r="G66" s="47"/>
      <c r="H66" s="24"/>
      <c r="I66" s="22"/>
      <c r="J66" s="23"/>
      <c r="N66" s="24"/>
      <c r="O66" s="22"/>
      <c r="P66" s="23"/>
      <c r="R66" s="20"/>
      <c r="T66" s="24"/>
      <c r="U66" s="47"/>
      <c r="V66" s="47"/>
      <c r="W66" s="24"/>
      <c r="X66" s="22"/>
      <c r="Y66" s="23"/>
      <c r="AA66" s="20">
        <f t="shared" ref="AA66:AA69" si="27">C66+F66+I66+L66+O66+R66+U66+X66</f>
        <v>2</v>
      </c>
      <c r="AB66" s="25">
        <f t="shared" ref="AB66:AB69" si="28">D66+G66+J66+M66+P66+S66+V66+Y66</f>
        <v>2</v>
      </c>
      <c r="AC66" s="24">
        <f t="shared" ref="AC66:AC69" si="29">SUM(AA66:AB66)</f>
        <v>4</v>
      </c>
    </row>
    <row r="67" spans="1:29" x14ac:dyDescent="0.2">
      <c r="A67" s="35" t="s">
        <v>57</v>
      </c>
      <c r="B67" s="36">
        <v>1610</v>
      </c>
      <c r="C67" s="22">
        <v>2</v>
      </c>
      <c r="D67" s="23">
        <v>1</v>
      </c>
      <c r="E67" s="24">
        <v>3</v>
      </c>
      <c r="F67" s="47">
        <v>1</v>
      </c>
      <c r="G67" s="47"/>
      <c r="H67" s="24">
        <v>1</v>
      </c>
      <c r="I67" s="22"/>
      <c r="J67" s="23"/>
      <c r="N67" s="24"/>
      <c r="O67" s="22"/>
      <c r="P67" s="23"/>
      <c r="R67" s="20"/>
      <c r="T67" s="24"/>
      <c r="U67" s="47"/>
      <c r="V67" s="47"/>
      <c r="W67" s="24"/>
      <c r="X67" s="22"/>
      <c r="Y67" s="23">
        <v>1</v>
      </c>
      <c r="Z67" s="24">
        <v>1</v>
      </c>
      <c r="AA67" s="20">
        <f t="shared" si="27"/>
        <v>3</v>
      </c>
      <c r="AB67" s="25">
        <f t="shared" si="28"/>
        <v>2</v>
      </c>
      <c r="AC67" s="24">
        <f t="shared" si="29"/>
        <v>5</v>
      </c>
    </row>
    <row r="68" spans="1:29" ht="13.5" customHeight="1" x14ac:dyDescent="0.2">
      <c r="A68" s="35" t="s">
        <v>58</v>
      </c>
      <c r="B68" s="36">
        <v>1615</v>
      </c>
      <c r="C68" s="22">
        <v>2</v>
      </c>
      <c r="D68" s="23">
        <v>2</v>
      </c>
      <c r="E68" s="24">
        <v>4</v>
      </c>
      <c r="F68" s="47"/>
      <c r="G68" s="47">
        <v>1</v>
      </c>
      <c r="H68" s="24">
        <v>1</v>
      </c>
      <c r="I68" s="22"/>
      <c r="J68" s="23"/>
      <c r="M68" s="35">
        <v>1</v>
      </c>
      <c r="N68" s="24">
        <v>1</v>
      </c>
      <c r="O68" s="22"/>
      <c r="P68" s="23"/>
      <c r="R68" s="20"/>
      <c r="T68" s="24"/>
      <c r="U68" s="47"/>
      <c r="V68" s="47"/>
      <c r="W68" s="24"/>
      <c r="X68" s="22"/>
      <c r="Y68" s="23"/>
      <c r="AA68" s="20">
        <f t="shared" si="27"/>
        <v>2</v>
      </c>
      <c r="AB68" s="25">
        <f t="shared" si="28"/>
        <v>4</v>
      </c>
      <c r="AC68" s="24">
        <f t="shared" si="29"/>
        <v>6</v>
      </c>
    </row>
    <row r="69" spans="1:29" ht="13.5" customHeight="1" thickBot="1" x14ac:dyDescent="0.25">
      <c r="A69" s="35" t="s">
        <v>59</v>
      </c>
      <c r="B69" s="36">
        <v>1625</v>
      </c>
      <c r="C69" s="22">
        <v>1</v>
      </c>
      <c r="D69" s="23"/>
      <c r="E69" s="24">
        <v>1</v>
      </c>
      <c r="F69" s="47">
        <v>1</v>
      </c>
      <c r="G69" s="47"/>
      <c r="H69" s="24">
        <v>1</v>
      </c>
      <c r="I69" s="22"/>
      <c r="J69" s="23"/>
      <c r="N69" s="24"/>
      <c r="O69" s="22"/>
      <c r="P69" s="23"/>
      <c r="R69" s="20"/>
      <c r="T69" s="24"/>
      <c r="U69" s="47"/>
      <c r="V69" s="47"/>
      <c r="W69" s="24"/>
      <c r="X69" s="22"/>
      <c r="Y69" s="23"/>
      <c r="AA69" s="20">
        <f t="shared" si="27"/>
        <v>2</v>
      </c>
      <c r="AB69" s="25">
        <f t="shared" si="28"/>
        <v>0</v>
      </c>
      <c r="AC69" s="24">
        <f t="shared" si="29"/>
        <v>2</v>
      </c>
    </row>
    <row r="70" spans="1:29" ht="13.5" thickBot="1" x14ac:dyDescent="0.25">
      <c r="A70" s="31" t="s">
        <v>60</v>
      </c>
      <c r="B70" s="14"/>
      <c r="C70" s="31">
        <f t="shared" ref="C70:Z70" si="30">SUM(C66:C69)</f>
        <v>7</v>
      </c>
      <c r="D70" s="13">
        <f t="shared" si="30"/>
        <v>5</v>
      </c>
      <c r="E70" s="32">
        <f t="shared" ref="E70:E132" si="31">SUM(C70:D70)</f>
        <v>12</v>
      </c>
      <c r="F70" s="13">
        <f t="shared" si="30"/>
        <v>2</v>
      </c>
      <c r="G70" s="13">
        <f t="shared" si="30"/>
        <v>1</v>
      </c>
      <c r="H70" s="13">
        <f t="shared" si="30"/>
        <v>3</v>
      </c>
      <c r="I70" s="31">
        <f t="shared" si="30"/>
        <v>0</v>
      </c>
      <c r="J70" s="13">
        <f t="shared" si="30"/>
        <v>0</v>
      </c>
      <c r="K70" s="32">
        <f t="shared" si="30"/>
        <v>0</v>
      </c>
      <c r="L70" s="31">
        <f t="shared" si="30"/>
        <v>0</v>
      </c>
      <c r="M70" s="13">
        <f t="shared" si="30"/>
        <v>1</v>
      </c>
      <c r="N70" s="13">
        <f t="shared" si="30"/>
        <v>1</v>
      </c>
      <c r="O70" s="31">
        <f t="shared" si="30"/>
        <v>0</v>
      </c>
      <c r="P70" s="13">
        <f t="shared" si="30"/>
        <v>0</v>
      </c>
      <c r="Q70" s="13">
        <f t="shared" si="30"/>
        <v>0</v>
      </c>
      <c r="R70" s="31">
        <f t="shared" si="30"/>
        <v>0</v>
      </c>
      <c r="S70" s="13">
        <f t="shared" si="30"/>
        <v>0</v>
      </c>
      <c r="T70" s="13">
        <f t="shared" si="30"/>
        <v>0</v>
      </c>
      <c r="U70" s="13">
        <f t="shared" si="30"/>
        <v>0</v>
      </c>
      <c r="V70" s="13">
        <f t="shared" si="30"/>
        <v>0</v>
      </c>
      <c r="W70" s="13">
        <f t="shared" si="30"/>
        <v>0</v>
      </c>
      <c r="X70" s="31">
        <f t="shared" si="30"/>
        <v>0</v>
      </c>
      <c r="Y70" s="13">
        <f t="shared" si="30"/>
        <v>1</v>
      </c>
      <c r="Z70" s="32">
        <f t="shared" si="30"/>
        <v>1</v>
      </c>
      <c r="AA70" s="31">
        <f>SUM(AA66:AA69)</f>
        <v>9</v>
      </c>
      <c r="AB70" s="33">
        <f>SUM(AB66:AB69)</f>
        <v>8</v>
      </c>
      <c r="AC70" s="34">
        <f>SUM(AC66:AC69)</f>
        <v>17</v>
      </c>
    </row>
    <row r="71" spans="1:29" ht="13.5" customHeight="1" x14ac:dyDescent="0.2">
      <c r="A71" s="66"/>
      <c r="B71" s="67"/>
      <c r="C71" s="42"/>
      <c r="D71" s="43"/>
      <c r="E71" s="63"/>
      <c r="F71" s="43"/>
      <c r="G71" s="43"/>
      <c r="H71" s="41" t="str">
        <f>IF(F71+G71=0," ",F71+G71)</f>
        <v xml:space="preserve"> </v>
      </c>
      <c r="I71" s="42"/>
      <c r="J71" s="43"/>
      <c r="K71" s="63" t="str">
        <f>IF(I71+J71=0," ",I71+J71)</f>
        <v xml:space="preserve"> </v>
      </c>
      <c r="L71" s="42"/>
      <c r="M71" s="43"/>
      <c r="N71" s="61" t="str">
        <f>IF(L71+M71=0," ",L71+M71)</f>
        <v xml:space="preserve"> </v>
      </c>
      <c r="O71" s="42"/>
      <c r="P71" s="43"/>
      <c r="Q71" s="61" t="str">
        <f>IF(O71+P71=0," ",O71+P71)</f>
        <v xml:space="preserve"> </v>
      </c>
      <c r="R71" s="42"/>
      <c r="S71" s="43"/>
      <c r="T71" s="44"/>
      <c r="U71" s="43"/>
      <c r="V71" s="43"/>
      <c r="W71" s="61" t="str">
        <f>IF(U71+V71=0," ",U71+V71)</f>
        <v xml:space="preserve"> </v>
      </c>
      <c r="X71" s="42"/>
      <c r="Y71" s="43"/>
      <c r="Z71" s="63" t="str">
        <f>IF(X71+Y71=0," ",X71+Y71)</f>
        <v xml:space="preserve"> </v>
      </c>
      <c r="AA71" s="42"/>
      <c r="AB71" s="68"/>
      <c r="AC71" s="69"/>
    </row>
    <row r="72" spans="1:29" ht="13.5" customHeight="1" thickBot="1" x14ac:dyDescent="0.25">
      <c r="A72" s="25" t="s">
        <v>61</v>
      </c>
      <c r="B72" s="49">
        <v>1705</v>
      </c>
      <c r="C72" s="20">
        <v>35</v>
      </c>
      <c r="D72" s="25">
        <v>4</v>
      </c>
      <c r="E72" s="24">
        <v>39</v>
      </c>
      <c r="F72" s="25">
        <v>1</v>
      </c>
      <c r="G72" s="25"/>
      <c r="H72" s="24">
        <v>1</v>
      </c>
      <c r="I72" s="20">
        <v>1</v>
      </c>
      <c r="K72" s="24">
        <v>1</v>
      </c>
      <c r="M72" s="25"/>
      <c r="N72" s="24"/>
      <c r="P72" s="25">
        <v>1</v>
      </c>
      <c r="Q72" s="24">
        <v>1</v>
      </c>
      <c r="R72" s="20"/>
      <c r="T72" s="24"/>
      <c r="U72" s="25">
        <v>1</v>
      </c>
      <c r="V72" s="25"/>
      <c r="W72" s="24">
        <v>1</v>
      </c>
      <c r="X72" s="20">
        <v>1</v>
      </c>
      <c r="Z72" s="24">
        <v>1</v>
      </c>
      <c r="AA72" s="20">
        <f>C72+F72+I72+L72+O72+R72+U72+X72</f>
        <v>39</v>
      </c>
      <c r="AB72" s="80">
        <f>D72+G72+J72+M72+P72+S72+V72+Y72</f>
        <v>5</v>
      </c>
      <c r="AC72" s="24">
        <f t="shared" ref="AC72" si="32">SUM(AA72:AB72)</f>
        <v>44</v>
      </c>
    </row>
    <row r="73" spans="1:29" ht="13.5" thickBot="1" x14ac:dyDescent="0.25">
      <c r="A73" s="31" t="s">
        <v>62</v>
      </c>
      <c r="B73" s="14"/>
      <c r="C73" s="72">
        <f t="shared" ref="C73:AB73" si="33">SUM(C72:C72)</f>
        <v>35</v>
      </c>
      <c r="D73" s="73">
        <f t="shared" si="33"/>
        <v>4</v>
      </c>
      <c r="E73" s="73">
        <f t="shared" si="31"/>
        <v>39</v>
      </c>
      <c r="F73" s="72">
        <f t="shared" si="33"/>
        <v>1</v>
      </c>
      <c r="G73" s="73">
        <f t="shared" si="33"/>
        <v>0</v>
      </c>
      <c r="H73" s="73">
        <f t="shared" si="33"/>
        <v>1</v>
      </c>
      <c r="I73" s="72">
        <f t="shared" si="33"/>
        <v>1</v>
      </c>
      <c r="J73" s="73">
        <f t="shared" si="33"/>
        <v>0</v>
      </c>
      <c r="K73" s="73">
        <f t="shared" si="33"/>
        <v>1</v>
      </c>
      <c r="L73" s="72">
        <f t="shared" si="33"/>
        <v>0</v>
      </c>
      <c r="M73" s="73">
        <f t="shared" si="33"/>
        <v>0</v>
      </c>
      <c r="N73" s="73">
        <f t="shared" si="33"/>
        <v>0</v>
      </c>
      <c r="O73" s="72">
        <f t="shared" si="33"/>
        <v>0</v>
      </c>
      <c r="P73" s="73">
        <f t="shared" si="33"/>
        <v>1</v>
      </c>
      <c r="Q73" s="73">
        <f t="shared" si="33"/>
        <v>1</v>
      </c>
      <c r="R73" s="72">
        <f t="shared" si="33"/>
        <v>0</v>
      </c>
      <c r="S73" s="73">
        <f t="shared" si="33"/>
        <v>0</v>
      </c>
      <c r="T73" s="74">
        <f t="shared" si="33"/>
        <v>0</v>
      </c>
      <c r="U73" s="73">
        <f t="shared" si="33"/>
        <v>1</v>
      </c>
      <c r="V73" s="73">
        <f t="shared" si="33"/>
        <v>0</v>
      </c>
      <c r="W73" s="73">
        <f t="shared" si="33"/>
        <v>1</v>
      </c>
      <c r="X73" s="72">
        <f t="shared" si="33"/>
        <v>1</v>
      </c>
      <c r="Y73" s="73">
        <f t="shared" si="33"/>
        <v>0</v>
      </c>
      <c r="Z73" s="74">
        <f t="shared" si="33"/>
        <v>1</v>
      </c>
      <c r="AA73" s="31">
        <f t="shared" si="33"/>
        <v>39</v>
      </c>
      <c r="AB73" s="33">
        <f t="shared" si="33"/>
        <v>5</v>
      </c>
      <c r="AC73" s="74">
        <f>SUM(AC72:AC72)</f>
        <v>44</v>
      </c>
    </row>
    <row r="74" spans="1:29" ht="13.5" thickBot="1" x14ac:dyDescent="0.25">
      <c r="C74" s="37"/>
      <c r="D74" s="38"/>
      <c r="E74" s="41"/>
      <c r="F74" s="40"/>
      <c r="G74" s="40"/>
      <c r="H74" s="41" t="str">
        <f>IF(F74+G74=0," ",F74+G74)</f>
        <v xml:space="preserve"> </v>
      </c>
      <c r="I74" s="37"/>
      <c r="J74" s="38"/>
      <c r="K74" s="41" t="str">
        <f>IF(I74+J74=0," ",I74+J74)</f>
        <v xml:space="preserve"> </v>
      </c>
      <c r="L74" s="37"/>
      <c r="M74" s="40"/>
      <c r="N74" s="60" t="str">
        <f>IF(L74+M74=0," ",L74+M74)</f>
        <v xml:space="preserve"> </v>
      </c>
      <c r="O74" s="37"/>
      <c r="P74" s="38"/>
      <c r="Q74" s="59" t="str">
        <f>IF(O74+P74=0," ",O74+P74)</f>
        <v xml:space="preserve"> </v>
      </c>
      <c r="R74" s="37"/>
      <c r="S74" s="38"/>
      <c r="T74" s="39"/>
      <c r="U74" s="40"/>
      <c r="V74" s="40"/>
      <c r="W74" s="60" t="str">
        <f>IF(U74+V74=0," ",U74+V74)</f>
        <v xml:space="preserve"> </v>
      </c>
      <c r="X74" s="37"/>
      <c r="Y74" s="38"/>
      <c r="Z74" s="41" t="str">
        <f>IF(X74+Y74=0," ",X74+Y74)</f>
        <v xml:space="preserve"> </v>
      </c>
      <c r="AA74" s="37"/>
      <c r="AB74" s="45"/>
      <c r="AC74" s="46"/>
    </row>
    <row r="75" spans="1:29" ht="13.5" thickBot="1" x14ac:dyDescent="0.25">
      <c r="A75" s="13" t="s">
        <v>223</v>
      </c>
      <c r="B75" s="14">
        <v>1700</v>
      </c>
      <c r="C75" s="31">
        <v>15</v>
      </c>
      <c r="D75" s="13">
        <v>3</v>
      </c>
      <c r="E75" s="32">
        <v>18</v>
      </c>
      <c r="F75" s="13">
        <v>1</v>
      </c>
      <c r="G75" s="13">
        <v>2</v>
      </c>
      <c r="H75" s="32">
        <v>3</v>
      </c>
      <c r="I75" s="31"/>
      <c r="J75" s="13"/>
      <c r="K75" s="32"/>
      <c r="L75" s="31"/>
      <c r="M75" s="13"/>
      <c r="N75" s="13"/>
      <c r="O75" s="31">
        <v>1</v>
      </c>
      <c r="P75" s="13"/>
      <c r="Q75" s="13">
        <v>1</v>
      </c>
      <c r="R75" s="31"/>
      <c r="S75" s="13"/>
      <c r="T75" s="32"/>
      <c r="U75" s="13"/>
      <c r="V75" s="13"/>
      <c r="W75" s="13"/>
      <c r="X75" s="31"/>
      <c r="Y75" s="13"/>
      <c r="Z75" s="32"/>
      <c r="AA75" s="31">
        <f>SUM(C75,F75,I75,L75,O75,R75,U75,X75)</f>
        <v>17</v>
      </c>
      <c r="AB75" s="33">
        <f>SUM(D75,G75,J75,M75,P75,S75,V75,Y75)</f>
        <v>5</v>
      </c>
      <c r="AC75" s="34">
        <f>SUM(AA75:AB75)</f>
        <v>22</v>
      </c>
    </row>
    <row r="76" spans="1:29" x14ac:dyDescent="0.2">
      <c r="C76" s="37"/>
      <c r="D76" s="38"/>
      <c r="E76" s="41"/>
      <c r="F76" s="40"/>
      <c r="G76" s="40"/>
      <c r="H76" s="41"/>
      <c r="I76" s="37"/>
      <c r="J76" s="38"/>
      <c r="K76" s="41"/>
      <c r="L76" s="37"/>
      <c r="M76" s="40"/>
      <c r="N76" s="60"/>
      <c r="O76" s="37"/>
      <c r="P76" s="38"/>
      <c r="Q76" s="59"/>
      <c r="R76" s="37"/>
      <c r="S76" s="38"/>
      <c r="T76" s="39"/>
      <c r="U76" s="40"/>
      <c r="V76" s="40"/>
      <c r="W76" s="60"/>
      <c r="X76" s="37"/>
      <c r="Y76" s="38"/>
      <c r="Z76" s="41"/>
      <c r="AA76" s="37"/>
      <c r="AB76" s="45"/>
      <c r="AC76" s="46"/>
    </row>
    <row r="77" spans="1:29" x14ac:dyDescent="0.2">
      <c r="A77" s="35" t="s">
        <v>63</v>
      </c>
      <c r="B77" s="36">
        <v>1805</v>
      </c>
      <c r="C77" s="22">
        <v>18</v>
      </c>
      <c r="D77" s="23">
        <v>23</v>
      </c>
      <c r="E77" s="24">
        <v>41</v>
      </c>
      <c r="F77" s="47"/>
      <c r="G77" s="47">
        <v>2</v>
      </c>
      <c r="H77" s="24">
        <v>2</v>
      </c>
      <c r="I77" s="22"/>
      <c r="J77" s="23">
        <v>1</v>
      </c>
      <c r="K77" s="24">
        <v>1</v>
      </c>
      <c r="L77" s="20">
        <v>1</v>
      </c>
      <c r="M77" s="35">
        <v>1</v>
      </c>
      <c r="N77" s="24">
        <v>2</v>
      </c>
      <c r="O77" s="22"/>
      <c r="P77" s="23">
        <v>1</v>
      </c>
      <c r="Q77" s="24">
        <v>1</v>
      </c>
      <c r="R77" s="20"/>
      <c r="T77" s="24"/>
      <c r="U77" s="47"/>
      <c r="V77" s="47"/>
      <c r="W77" s="24"/>
      <c r="X77" s="22"/>
      <c r="Y77" s="23">
        <v>3</v>
      </c>
      <c r="Z77" s="24">
        <v>3</v>
      </c>
      <c r="AA77" s="20">
        <f t="shared" ref="AA77:AA81" si="34">C77+F77+I77+L77+O77+R77+U77+X77</f>
        <v>19</v>
      </c>
      <c r="AB77" s="25">
        <f t="shared" ref="AB77:AB81" si="35">D77+G77+J77+M77+P77+S77+V77+Y77</f>
        <v>31</v>
      </c>
      <c r="AC77" s="24">
        <f t="shared" ref="AC77:AC81" si="36">SUM(AA77:AB77)</f>
        <v>50</v>
      </c>
    </row>
    <row r="78" spans="1:29" ht="12.75" customHeight="1" x14ac:dyDescent="0.2">
      <c r="A78" s="35" t="s">
        <v>64</v>
      </c>
      <c r="B78" s="36">
        <v>1825</v>
      </c>
      <c r="C78" s="22">
        <v>27</v>
      </c>
      <c r="D78" s="23">
        <v>18</v>
      </c>
      <c r="E78" s="24">
        <v>45</v>
      </c>
      <c r="F78" s="47"/>
      <c r="G78" s="47">
        <v>1</v>
      </c>
      <c r="H78" s="24">
        <v>1</v>
      </c>
      <c r="I78" s="22"/>
      <c r="J78" s="23"/>
      <c r="L78" s="20">
        <v>1</v>
      </c>
      <c r="M78" s="35">
        <v>1</v>
      </c>
      <c r="N78" s="24">
        <v>2</v>
      </c>
      <c r="O78" s="22">
        <v>1</v>
      </c>
      <c r="P78" s="23"/>
      <c r="Q78" s="24">
        <v>1</v>
      </c>
      <c r="R78" s="20"/>
      <c r="T78" s="24"/>
      <c r="U78" s="47"/>
      <c r="V78" s="47">
        <v>1</v>
      </c>
      <c r="W78" s="24">
        <v>1</v>
      </c>
      <c r="X78" s="22"/>
      <c r="Y78" s="23">
        <v>1</v>
      </c>
      <c r="Z78" s="24">
        <v>1</v>
      </c>
      <c r="AA78" s="20">
        <f t="shared" si="34"/>
        <v>29</v>
      </c>
      <c r="AB78" s="25">
        <f t="shared" si="35"/>
        <v>22</v>
      </c>
      <c r="AC78" s="24">
        <f t="shared" si="36"/>
        <v>51</v>
      </c>
    </row>
    <row r="79" spans="1:29" ht="12.75" customHeight="1" x14ac:dyDescent="0.2">
      <c r="A79" s="35" t="s">
        <v>65</v>
      </c>
      <c r="B79" s="36">
        <v>1826</v>
      </c>
      <c r="C79" s="22">
        <v>2</v>
      </c>
      <c r="D79" s="23"/>
      <c r="E79" s="24">
        <v>2</v>
      </c>
      <c r="F79" s="47"/>
      <c r="G79" s="47"/>
      <c r="H79" s="24"/>
      <c r="I79" s="22"/>
      <c r="J79" s="23"/>
      <c r="N79" s="24"/>
      <c r="O79" s="22"/>
      <c r="P79" s="23"/>
      <c r="R79" s="20"/>
      <c r="T79" s="24"/>
      <c r="U79" s="47"/>
      <c r="V79" s="47"/>
      <c r="W79" s="24"/>
      <c r="X79" s="22"/>
      <c r="Y79" s="23"/>
      <c r="AA79" s="20">
        <f t="shared" si="34"/>
        <v>2</v>
      </c>
      <c r="AB79" s="25">
        <f t="shared" si="35"/>
        <v>0</v>
      </c>
      <c r="AC79" s="24">
        <f t="shared" si="36"/>
        <v>2</v>
      </c>
    </row>
    <row r="80" spans="1:29" x14ac:dyDescent="0.2">
      <c r="A80" s="35" t="s">
        <v>66</v>
      </c>
      <c r="B80" s="36">
        <v>1835</v>
      </c>
      <c r="C80" s="22">
        <v>1</v>
      </c>
      <c r="D80" s="23"/>
      <c r="E80" s="24">
        <v>1</v>
      </c>
      <c r="F80" s="47"/>
      <c r="G80" s="47"/>
      <c r="H80" s="24"/>
      <c r="I80" s="22"/>
      <c r="J80" s="23"/>
      <c r="N80" s="24"/>
      <c r="O80" s="22"/>
      <c r="P80" s="23"/>
      <c r="R80" s="20"/>
      <c r="T80" s="24"/>
      <c r="U80" s="47"/>
      <c r="V80" s="47"/>
      <c r="W80" s="24"/>
      <c r="X80" s="22"/>
      <c r="Y80" s="23"/>
      <c r="AA80" s="20">
        <f t="shared" si="34"/>
        <v>1</v>
      </c>
      <c r="AB80" s="25">
        <f t="shared" si="35"/>
        <v>0</v>
      </c>
      <c r="AC80" s="24">
        <f t="shared" si="36"/>
        <v>1</v>
      </c>
    </row>
    <row r="81" spans="1:29" ht="13.5" thickBot="1" x14ac:dyDescent="0.25">
      <c r="A81" s="35" t="s">
        <v>67</v>
      </c>
      <c r="B81" s="36">
        <v>1905</v>
      </c>
      <c r="C81" s="22">
        <v>25</v>
      </c>
      <c r="D81" s="23">
        <v>24</v>
      </c>
      <c r="E81" s="24">
        <v>49</v>
      </c>
      <c r="F81" s="47"/>
      <c r="G81" s="47"/>
      <c r="H81" s="24"/>
      <c r="I81" s="22"/>
      <c r="J81" s="23"/>
      <c r="L81" s="20">
        <v>2</v>
      </c>
      <c r="M81" s="35">
        <v>1</v>
      </c>
      <c r="N81" s="24">
        <v>3</v>
      </c>
      <c r="O81" s="22"/>
      <c r="P81" s="23">
        <v>1</v>
      </c>
      <c r="Q81" s="24">
        <v>1</v>
      </c>
      <c r="R81" s="20"/>
      <c r="T81" s="24"/>
      <c r="U81" s="47"/>
      <c r="V81" s="47">
        <v>1</v>
      </c>
      <c r="W81" s="24">
        <v>1</v>
      </c>
      <c r="X81" s="22"/>
      <c r="Y81" s="23">
        <v>1</v>
      </c>
      <c r="Z81" s="24">
        <v>1</v>
      </c>
      <c r="AA81" s="20">
        <f t="shared" si="34"/>
        <v>27</v>
      </c>
      <c r="AB81" s="25">
        <f t="shared" si="35"/>
        <v>28</v>
      </c>
      <c r="AC81" s="24">
        <f t="shared" si="36"/>
        <v>55</v>
      </c>
    </row>
    <row r="82" spans="1:29" ht="13.5" thickBot="1" x14ac:dyDescent="0.25">
      <c r="A82" s="31" t="s">
        <v>68</v>
      </c>
      <c r="B82" s="14"/>
      <c r="C82" s="13">
        <f>SUM(C77:C81)</f>
        <v>73</v>
      </c>
      <c r="D82" s="13">
        <f t="shared" ref="D82:Z82" si="37">SUM(D77:D81)</f>
        <v>65</v>
      </c>
      <c r="E82" s="32">
        <f t="shared" si="31"/>
        <v>138</v>
      </c>
      <c r="F82" s="13">
        <f t="shared" si="37"/>
        <v>0</v>
      </c>
      <c r="G82" s="13">
        <f t="shared" si="37"/>
        <v>3</v>
      </c>
      <c r="H82" s="32">
        <f t="shared" si="37"/>
        <v>3</v>
      </c>
      <c r="I82" s="13">
        <f t="shared" si="37"/>
        <v>0</v>
      </c>
      <c r="J82" s="13">
        <f t="shared" si="37"/>
        <v>1</v>
      </c>
      <c r="K82" s="32">
        <f t="shared" si="37"/>
        <v>1</v>
      </c>
      <c r="L82" s="13">
        <f t="shared" si="37"/>
        <v>4</v>
      </c>
      <c r="M82" s="13">
        <f t="shared" si="37"/>
        <v>3</v>
      </c>
      <c r="N82" s="32">
        <f t="shared" si="37"/>
        <v>7</v>
      </c>
      <c r="O82" s="13">
        <f t="shared" si="37"/>
        <v>1</v>
      </c>
      <c r="P82" s="13">
        <f t="shared" si="37"/>
        <v>2</v>
      </c>
      <c r="Q82" s="32">
        <f t="shared" si="37"/>
        <v>3</v>
      </c>
      <c r="R82" s="13">
        <f t="shared" si="37"/>
        <v>0</v>
      </c>
      <c r="S82" s="13">
        <f t="shared" si="37"/>
        <v>0</v>
      </c>
      <c r="T82" s="32">
        <f t="shared" si="37"/>
        <v>0</v>
      </c>
      <c r="U82" s="13">
        <f t="shared" si="37"/>
        <v>0</v>
      </c>
      <c r="V82" s="13">
        <f t="shared" si="37"/>
        <v>2</v>
      </c>
      <c r="W82" s="32">
        <f t="shared" si="37"/>
        <v>2</v>
      </c>
      <c r="X82" s="13">
        <f t="shared" si="37"/>
        <v>0</v>
      </c>
      <c r="Y82" s="13">
        <f t="shared" si="37"/>
        <v>5</v>
      </c>
      <c r="Z82" s="32">
        <f t="shared" si="37"/>
        <v>5</v>
      </c>
      <c r="AA82" s="31">
        <f>SUM(AA77:AA81)</f>
        <v>78</v>
      </c>
      <c r="AB82" s="33">
        <f>SUM(AB77:AB81)</f>
        <v>81</v>
      </c>
      <c r="AC82" s="34">
        <f>SUM(AC77:AC81)</f>
        <v>159</v>
      </c>
    </row>
    <row r="83" spans="1:29" x14ac:dyDescent="0.2">
      <c r="C83" s="37"/>
      <c r="D83" s="38"/>
      <c r="E83" s="41"/>
      <c r="F83" s="40"/>
      <c r="G83" s="40"/>
      <c r="H83" s="41" t="str">
        <f>IF(F83+G83=0," ",F83+G83)</f>
        <v xml:space="preserve"> </v>
      </c>
      <c r="I83" s="37"/>
      <c r="J83" s="38"/>
      <c r="K83" s="41" t="str">
        <f>IF(I83+J83=0," ",I83+J83)</f>
        <v xml:space="preserve"> </v>
      </c>
      <c r="L83" s="37"/>
      <c r="M83" s="40"/>
      <c r="N83" s="60" t="str">
        <f>IF(L83+M83=0," ",L83+M83)</f>
        <v xml:space="preserve"> </v>
      </c>
      <c r="O83" s="37"/>
      <c r="P83" s="38"/>
      <c r="Q83" s="59" t="str">
        <f>IF(O83+P83=0," ",O83+P83)</f>
        <v xml:space="preserve"> </v>
      </c>
      <c r="R83" s="37"/>
      <c r="S83" s="38"/>
      <c r="T83" s="39"/>
      <c r="U83" s="40"/>
      <c r="V83" s="40"/>
      <c r="W83" s="60" t="str">
        <f>IF(U83+V83=0," ",U83+V83)</f>
        <v xml:space="preserve"> </v>
      </c>
      <c r="X83" s="37"/>
      <c r="Y83" s="38"/>
      <c r="Z83" s="41" t="str">
        <f>IF(X83+Y83=0," ",X83+Y83)</f>
        <v xml:space="preserve"> </v>
      </c>
      <c r="AA83" s="37"/>
      <c r="AB83" s="45"/>
      <c r="AC83" s="46"/>
    </row>
    <row r="84" spans="1:29" x14ac:dyDescent="0.2">
      <c r="A84" s="35" t="s">
        <v>69</v>
      </c>
      <c r="B84" s="36">
        <v>1955</v>
      </c>
      <c r="C84" s="22"/>
      <c r="D84" s="23"/>
      <c r="E84" s="24">
        <f t="shared" si="31"/>
        <v>0</v>
      </c>
      <c r="F84" s="47"/>
      <c r="G84" s="47"/>
      <c r="H84" s="24">
        <f t="shared" ref="H84:H101" si="38">SUM(F84:G84)</f>
        <v>0</v>
      </c>
      <c r="I84" s="22"/>
      <c r="J84" s="23"/>
      <c r="K84" s="24">
        <f t="shared" ref="K84:K101" si="39">SUM(I84:J84)</f>
        <v>0</v>
      </c>
      <c r="N84" s="24">
        <f t="shared" ref="N84:N101" si="40">SUM(L84:M84)</f>
        <v>0</v>
      </c>
      <c r="O84" s="22"/>
      <c r="P84" s="23"/>
      <c r="Q84" s="24">
        <f t="shared" ref="Q84:Q101" si="41">SUM(O84:P84)</f>
        <v>0</v>
      </c>
      <c r="R84" s="20"/>
      <c r="T84" s="24">
        <f t="shared" ref="T84:T101" si="42">SUM(R84:S84)</f>
        <v>0</v>
      </c>
      <c r="U84" s="47"/>
      <c r="V84" s="47"/>
      <c r="W84" s="24">
        <f t="shared" ref="W84:W101" si="43">SUM(U84:V84)</f>
        <v>0</v>
      </c>
      <c r="X84" s="22"/>
      <c r="Y84" s="23"/>
      <c r="Z84" s="24">
        <f t="shared" ref="Z84:Z101" si="44">SUM(X84:Y84)</f>
        <v>0</v>
      </c>
      <c r="AA84" s="20">
        <f t="shared" ref="AA84:AA101" si="45">C84+F84+I84+L84+O84+R84+U84+X84</f>
        <v>0</v>
      </c>
      <c r="AB84" s="25">
        <f t="shared" ref="AB84:AB101" si="46">D84+G84+J84+M84+P84+S84+V84+Y84</f>
        <v>0</v>
      </c>
      <c r="AC84" s="24">
        <f t="shared" ref="AC84:AC101" si="47">SUM(AA84:AB84)</f>
        <v>0</v>
      </c>
    </row>
    <row r="85" spans="1:29" ht="13.5" customHeight="1" x14ac:dyDescent="0.2">
      <c r="A85" s="25" t="s">
        <v>70</v>
      </c>
      <c r="B85" s="36">
        <v>1980</v>
      </c>
      <c r="C85" s="22">
        <v>7</v>
      </c>
      <c r="D85" s="23">
        <v>1</v>
      </c>
      <c r="E85" s="24">
        <v>8</v>
      </c>
      <c r="F85" s="47">
        <v>1</v>
      </c>
      <c r="G85" s="47"/>
      <c r="H85" s="24">
        <v>1</v>
      </c>
      <c r="I85" s="22"/>
      <c r="J85" s="23"/>
      <c r="N85" s="24"/>
      <c r="O85" s="22"/>
      <c r="P85" s="23"/>
      <c r="R85" s="20"/>
      <c r="T85" s="24"/>
      <c r="U85" s="47">
        <v>1</v>
      </c>
      <c r="V85" s="47"/>
      <c r="W85" s="24">
        <v>1</v>
      </c>
      <c r="X85" s="22"/>
      <c r="Y85" s="23"/>
      <c r="AA85" s="20">
        <f t="shared" si="45"/>
        <v>9</v>
      </c>
      <c r="AB85" s="25">
        <f t="shared" si="46"/>
        <v>1</v>
      </c>
      <c r="AC85" s="24">
        <f t="shared" si="47"/>
        <v>10</v>
      </c>
    </row>
    <row r="86" spans="1:29" ht="12.75" customHeight="1" x14ac:dyDescent="0.2">
      <c r="A86" s="25" t="s">
        <v>71</v>
      </c>
      <c r="B86" s="36">
        <v>1992</v>
      </c>
      <c r="C86" s="22">
        <v>7</v>
      </c>
      <c r="D86" s="23">
        <v>2</v>
      </c>
      <c r="E86" s="24">
        <v>9</v>
      </c>
      <c r="F86" s="47"/>
      <c r="G86" s="47"/>
      <c r="H86" s="24"/>
      <c r="I86" s="22"/>
      <c r="J86" s="23"/>
      <c r="N86" s="24"/>
      <c r="O86" s="22"/>
      <c r="P86" s="23"/>
      <c r="R86" s="20"/>
      <c r="T86" s="24"/>
      <c r="U86" s="47"/>
      <c r="V86" s="47"/>
      <c r="W86" s="24"/>
      <c r="X86" s="22"/>
      <c r="Y86" s="23"/>
      <c r="AA86" s="20">
        <f t="shared" si="45"/>
        <v>7</v>
      </c>
      <c r="AB86" s="25">
        <f t="shared" si="46"/>
        <v>2</v>
      </c>
      <c r="AC86" s="24">
        <f t="shared" si="47"/>
        <v>9</v>
      </c>
    </row>
    <row r="87" spans="1:29" ht="12.75" customHeight="1" x14ac:dyDescent="0.2">
      <c r="A87" s="25" t="s">
        <v>224</v>
      </c>
      <c r="B87" s="36">
        <v>1993</v>
      </c>
      <c r="C87" s="22"/>
      <c r="D87" s="23"/>
      <c r="E87" s="24">
        <f t="shared" si="31"/>
        <v>0</v>
      </c>
      <c r="F87" s="47"/>
      <c r="G87" s="47"/>
      <c r="H87" s="24">
        <f t="shared" si="38"/>
        <v>0</v>
      </c>
      <c r="I87" s="22"/>
      <c r="J87" s="23"/>
      <c r="K87" s="24">
        <f t="shared" si="39"/>
        <v>0</v>
      </c>
      <c r="N87" s="24">
        <f t="shared" si="40"/>
        <v>0</v>
      </c>
      <c r="O87" s="22"/>
      <c r="P87" s="23"/>
      <c r="Q87" s="24">
        <f t="shared" si="41"/>
        <v>0</v>
      </c>
      <c r="R87" s="20"/>
      <c r="T87" s="24">
        <f t="shared" si="42"/>
        <v>0</v>
      </c>
      <c r="U87" s="47"/>
      <c r="V87" s="47"/>
      <c r="W87" s="24">
        <f t="shared" si="43"/>
        <v>0</v>
      </c>
      <c r="X87" s="22"/>
      <c r="Y87" s="23"/>
      <c r="Z87" s="24">
        <f t="shared" si="44"/>
        <v>0</v>
      </c>
      <c r="AA87" s="20">
        <f t="shared" si="45"/>
        <v>0</v>
      </c>
      <c r="AB87" s="25">
        <f t="shared" si="46"/>
        <v>0</v>
      </c>
      <c r="AC87" s="24">
        <f t="shared" si="47"/>
        <v>0</v>
      </c>
    </row>
    <row r="88" spans="1:29" x14ac:dyDescent="0.2">
      <c r="A88" s="25" t="s">
        <v>72</v>
      </c>
      <c r="B88" s="36">
        <v>2010</v>
      </c>
      <c r="C88" s="22">
        <v>4</v>
      </c>
      <c r="D88" s="23">
        <v>5</v>
      </c>
      <c r="E88" s="24">
        <v>9</v>
      </c>
      <c r="F88" s="47"/>
      <c r="G88" s="47"/>
      <c r="H88" s="24"/>
      <c r="I88" s="22"/>
      <c r="J88" s="23"/>
      <c r="N88" s="24"/>
      <c r="O88" s="22"/>
      <c r="P88" s="23"/>
      <c r="R88" s="20"/>
      <c r="T88" s="24"/>
      <c r="U88" s="47"/>
      <c r="V88" s="47"/>
      <c r="W88" s="24"/>
      <c r="X88" s="22"/>
      <c r="Y88" s="23"/>
      <c r="AA88" s="20">
        <f t="shared" si="45"/>
        <v>4</v>
      </c>
      <c r="AB88" s="25">
        <f t="shared" si="46"/>
        <v>5</v>
      </c>
      <c r="AC88" s="24">
        <f t="shared" si="47"/>
        <v>9</v>
      </c>
    </row>
    <row r="89" spans="1:29" x14ac:dyDescent="0.2">
      <c r="A89" s="25" t="s">
        <v>264</v>
      </c>
      <c r="B89" s="36">
        <v>2015</v>
      </c>
      <c r="C89" s="22"/>
      <c r="D89" s="23"/>
      <c r="E89" s="24">
        <f t="shared" si="31"/>
        <v>0</v>
      </c>
      <c r="F89" s="47"/>
      <c r="G89" s="47"/>
      <c r="H89" s="24">
        <f t="shared" si="38"/>
        <v>0</v>
      </c>
      <c r="I89" s="22"/>
      <c r="J89" s="23"/>
      <c r="K89" s="24">
        <f t="shared" si="39"/>
        <v>0</v>
      </c>
      <c r="N89" s="24">
        <f t="shared" si="40"/>
        <v>0</v>
      </c>
      <c r="O89" s="22"/>
      <c r="P89" s="23"/>
      <c r="Q89" s="24">
        <f t="shared" si="41"/>
        <v>0</v>
      </c>
      <c r="R89" s="20"/>
      <c r="T89" s="24">
        <f t="shared" si="42"/>
        <v>0</v>
      </c>
      <c r="U89" s="47"/>
      <c r="V89" s="47"/>
      <c r="W89" s="24">
        <f t="shared" si="43"/>
        <v>0</v>
      </c>
      <c r="X89" s="22"/>
      <c r="Y89" s="23"/>
      <c r="Z89" s="24">
        <f t="shared" si="44"/>
        <v>0</v>
      </c>
      <c r="AA89" s="20">
        <f t="shared" si="45"/>
        <v>0</v>
      </c>
      <c r="AB89" s="25">
        <f t="shared" si="46"/>
        <v>0</v>
      </c>
      <c r="AC89" s="24">
        <f t="shared" si="47"/>
        <v>0</v>
      </c>
    </row>
    <row r="90" spans="1:29" x14ac:dyDescent="0.2">
      <c r="A90" s="25" t="s">
        <v>73</v>
      </c>
      <c r="B90" s="36">
        <v>2025</v>
      </c>
      <c r="C90" s="22"/>
      <c r="D90" s="23"/>
      <c r="E90" s="24">
        <f t="shared" si="31"/>
        <v>0</v>
      </c>
      <c r="F90" s="47"/>
      <c r="G90" s="47"/>
      <c r="H90" s="24">
        <f t="shared" si="38"/>
        <v>0</v>
      </c>
      <c r="I90" s="22"/>
      <c r="J90" s="23"/>
      <c r="K90" s="24">
        <f t="shared" si="39"/>
        <v>0</v>
      </c>
      <c r="N90" s="24">
        <f t="shared" si="40"/>
        <v>0</v>
      </c>
      <c r="O90" s="22"/>
      <c r="P90" s="23"/>
      <c r="Q90" s="24">
        <f t="shared" si="41"/>
        <v>0</v>
      </c>
      <c r="R90" s="20"/>
      <c r="T90" s="24">
        <f t="shared" si="42"/>
        <v>0</v>
      </c>
      <c r="U90" s="47"/>
      <c r="V90" s="47"/>
      <c r="W90" s="24">
        <f t="shared" si="43"/>
        <v>0</v>
      </c>
      <c r="X90" s="22"/>
      <c r="Y90" s="23"/>
      <c r="Z90" s="24">
        <f t="shared" si="44"/>
        <v>0</v>
      </c>
      <c r="AA90" s="20">
        <f t="shared" si="45"/>
        <v>0</v>
      </c>
      <c r="AB90" s="25">
        <f t="shared" si="46"/>
        <v>0</v>
      </c>
      <c r="AC90" s="24">
        <f t="shared" si="47"/>
        <v>0</v>
      </c>
    </row>
    <row r="91" spans="1:29" x14ac:dyDescent="0.2">
      <c r="A91" s="25" t="s">
        <v>225</v>
      </c>
      <c r="B91" s="36">
        <v>2027</v>
      </c>
      <c r="C91" s="22">
        <v>2</v>
      </c>
      <c r="D91" s="23"/>
      <c r="E91" s="24">
        <v>2</v>
      </c>
      <c r="F91" s="47"/>
      <c r="G91" s="47"/>
      <c r="H91" s="24"/>
      <c r="I91" s="22">
        <v>1</v>
      </c>
      <c r="J91" s="23"/>
      <c r="K91" s="24">
        <v>1</v>
      </c>
      <c r="N91" s="24"/>
      <c r="O91" s="22"/>
      <c r="P91" s="23"/>
      <c r="R91" s="20"/>
      <c r="T91" s="24"/>
      <c r="U91" s="47"/>
      <c r="V91" s="47"/>
      <c r="W91" s="24"/>
      <c r="X91" s="22"/>
      <c r="Y91" s="23"/>
      <c r="AA91" s="20">
        <f t="shared" si="45"/>
        <v>3</v>
      </c>
      <c r="AB91" s="25">
        <f t="shared" si="46"/>
        <v>0</v>
      </c>
      <c r="AC91" s="24">
        <f t="shared" si="47"/>
        <v>3</v>
      </c>
    </row>
    <row r="92" spans="1:29" x14ac:dyDescent="0.2">
      <c r="A92" s="25" t="s">
        <v>226</v>
      </c>
      <c r="B92" s="36">
        <v>2028</v>
      </c>
      <c r="C92" s="22"/>
      <c r="D92" s="23"/>
      <c r="E92" s="24">
        <f t="shared" si="31"/>
        <v>0</v>
      </c>
      <c r="F92" s="47"/>
      <c r="G92" s="47"/>
      <c r="H92" s="24">
        <f t="shared" si="38"/>
        <v>0</v>
      </c>
      <c r="I92" s="22"/>
      <c r="J92" s="23"/>
      <c r="K92" s="24">
        <f t="shared" si="39"/>
        <v>0</v>
      </c>
      <c r="N92" s="24">
        <f t="shared" si="40"/>
        <v>0</v>
      </c>
      <c r="O92" s="22"/>
      <c r="P92" s="23"/>
      <c r="Q92" s="24">
        <f t="shared" si="41"/>
        <v>0</v>
      </c>
      <c r="R92" s="20"/>
      <c r="T92" s="24">
        <f t="shared" si="42"/>
        <v>0</v>
      </c>
      <c r="U92" s="47"/>
      <c r="V92" s="47"/>
      <c r="W92" s="24">
        <f t="shared" si="43"/>
        <v>0</v>
      </c>
      <c r="X92" s="22"/>
      <c r="Y92" s="23"/>
      <c r="Z92" s="24">
        <f t="shared" si="44"/>
        <v>0</v>
      </c>
      <c r="AA92" s="20">
        <f t="shared" si="45"/>
        <v>0</v>
      </c>
      <c r="AB92" s="25">
        <f t="shared" si="46"/>
        <v>0</v>
      </c>
      <c r="AC92" s="24">
        <f t="shared" si="47"/>
        <v>0</v>
      </c>
    </row>
    <row r="93" spans="1:29" x14ac:dyDescent="0.2">
      <c r="A93" s="25" t="s">
        <v>74</v>
      </c>
      <c r="B93" s="36">
        <v>2040</v>
      </c>
      <c r="C93" s="22">
        <v>20</v>
      </c>
      <c r="D93" s="23">
        <v>13</v>
      </c>
      <c r="E93" s="24">
        <v>33</v>
      </c>
      <c r="F93" s="47">
        <v>3</v>
      </c>
      <c r="G93" s="47">
        <v>2</v>
      </c>
      <c r="H93" s="24">
        <v>5</v>
      </c>
      <c r="I93" s="22"/>
      <c r="J93" s="23"/>
      <c r="N93" s="24"/>
      <c r="O93" s="22"/>
      <c r="P93" s="23"/>
      <c r="R93" s="20"/>
      <c r="T93" s="24"/>
      <c r="U93" s="47"/>
      <c r="V93" s="47"/>
      <c r="W93" s="24"/>
      <c r="X93" s="22">
        <v>2</v>
      </c>
      <c r="Y93" s="23">
        <v>1</v>
      </c>
      <c r="Z93" s="24">
        <v>3</v>
      </c>
      <c r="AA93" s="20">
        <f t="shared" si="45"/>
        <v>25</v>
      </c>
      <c r="AB93" s="25">
        <f t="shared" si="46"/>
        <v>16</v>
      </c>
      <c r="AC93" s="24">
        <f t="shared" si="47"/>
        <v>41</v>
      </c>
    </row>
    <row r="94" spans="1:29" x14ac:dyDescent="0.2">
      <c r="A94" s="25" t="s">
        <v>246</v>
      </c>
      <c r="B94" s="36">
        <v>2047</v>
      </c>
      <c r="C94" s="22">
        <v>1</v>
      </c>
      <c r="D94" s="23"/>
      <c r="E94" s="24">
        <v>1</v>
      </c>
      <c r="F94" s="47"/>
      <c r="G94" s="47"/>
      <c r="H94" s="24"/>
      <c r="I94" s="22"/>
      <c r="J94" s="23"/>
      <c r="L94" s="20">
        <v>1</v>
      </c>
      <c r="N94" s="24">
        <v>1</v>
      </c>
      <c r="O94" s="22"/>
      <c r="P94" s="23"/>
      <c r="R94" s="20"/>
      <c r="T94" s="24"/>
      <c r="U94" s="47"/>
      <c r="V94" s="47"/>
      <c r="W94" s="24"/>
      <c r="X94" s="22"/>
      <c r="Y94" s="23"/>
      <c r="AA94" s="20">
        <f t="shared" si="45"/>
        <v>2</v>
      </c>
      <c r="AB94" s="25">
        <f t="shared" si="46"/>
        <v>0</v>
      </c>
      <c r="AC94" s="24">
        <f t="shared" si="47"/>
        <v>2</v>
      </c>
    </row>
    <row r="95" spans="1:29" x14ac:dyDescent="0.2">
      <c r="A95" s="25" t="s">
        <v>75</v>
      </c>
      <c r="B95" s="36">
        <v>2060</v>
      </c>
      <c r="C95" s="22"/>
      <c r="D95" s="23"/>
      <c r="E95" s="24">
        <f t="shared" si="31"/>
        <v>0</v>
      </c>
      <c r="F95" s="47"/>
      <c r="G95" s="47"/>
      <c r="H95" s="24">
        <f t="shared" si="38"/>
        <v>0</v>
      </c>
      <c r="I95" s="22"/>
      <c r="J95" s="23"/>
      <c r="K95" s="24">
        <f t="shared" si="39"/>
        <v>0</v>
      </c>
      <c r="N95" s="24">
        <f t="shared" si="40"/>
        <v>0</v>
      </c>
      <c r="O95" s="22"/>
      <c r="P95" s="23"/>
      <c r="Q95" s="24">
        <f t="shared" si="41"/>
        <v>0</v>
      </c>
      <c r="R95" s="20"/>
      <c r="T95" s="24">
        <f t="shared" si="42"/>
        <v>0</v>
      </c>
      <c r="U95" s="47"/>
      <c r="V95" s="47"/>
      <c r="W95" s="24">
        <f t="shared" si="43"/>
        <v>0</v>
      </c>
      <c r="X95" s="22"/>
      <c r="Y95" s="23"/>
      <c r="Z95" s="24">
        <f t="shared" si="44"/>
        <v>0</v>
      </c>
      <c r="AA95" s="20">
        <f t="shared" si="45"/>
        <v>0</v>
      </c>
      <c r="AB95" s="25">
        <f t="shared" si="46"/>
        <v>0</v>
      </c>
      <c r="AC95" s="24">
        <f t="shared" si="47"/>
        <v>0</v>
      </c>
    </row>
    <row r="96" spans="1:29" x14ac:dyDescent="0.2">
      <c r="A96" s="25" t="s">
        <v>76</v>
      </c>
      <c r="B96" s="36">
        <v>2100</v>
      </c>
      <c r="C96" s="22">
        <v>12</v>
      </c>
      <c r="D96" s="23">
        <v>3</v>
      </c>
      <c r="E96" s="24">
        <v>15</v>
      </c>
      <c r="F96" s="47">
        <v>4</v>
      </c>
      <c r="G96" s="47"/>
      <c r="H96" s="24">
        <v>4</v>
      </c>
      <c r="I96" s="22"/>
      <c r="J96" s="23">
        <v>1</v>
      </c>
      <c r="K96" s="24">
        <v>1</v>
      </c>
      <c r="L96" s="20">
        <v>1</v>
      </c>
      <c r="N96" s="24">
        <v>1</v>
      </c>
      <c r="O96" s="22">
        <v>5</v>
      </c>
      <c r="P96" s="23"/>
      <c r="Q96" s="24">
        <v>5</v>
      </c>
      <c r="R96" s="20"/>
      <c r="T96" s="24"/>
      <c r="U96" s="47"/>
      <c r="V96" s="47"/>
      <c r="W96" s="24"/>
      <c r="X96" s="22">
        <v>2</v>
      </c>
      <c r="Y96" s="23"/>
      <c r="Z96" s="24">
        <v>2</v>
      </c>
      <c r="AA96" s="20">
        <f t="shared" si="45"/>
        <v>24</v>
      </c>
      <c r="AB96" s="25">
        <f t="shared" si="46"/>
        <v>4</v>
      </c>
      <c r="AC96" s="24">
        <f t="shared" si="47"/>
        <v>28</v>
      </c>
    </row>
    <row r="97" spans="1:29" x14ac:dyDescent="0.2">
      <c r="A97" s="25" t="s">
        <v>275</v>
      </c>
      <c r="B97" s="36">
        <v>2110</v>
      </c>
      <c r="C97" s="22"/>
      <c r="D97" s="23"/>
      <c r="F97" s="47"/>
      <c r="G97" s="47"/>
      <c r="H97" s="24"/>
      <c r="I97" s="22"/>
      <c r="J97" s="23"/>
      <c r="N97" s="24"/>
      <c r="O97" s="22"/>
      <c r="P97" s="23"/>
      <c r="R97" s="20"/>
      <c r="T97" s="24"/>
      <c r="U97" s="47"/>
      <c r="V97" s="47"/>
      <c r="W97" s="24"/>
      <c r="X97" s="22">
        <v>1</v>
      </c>
      <c r="Y97" s="23"/>
      <c r="Z97" s="24">
        <v>1</v>
      </c>
      <c r="AA97" s="20">
        <f t="shared" ref="AA97" si="48">C97+F97+I97+L97+O97+R97+U97+X97</f>
        <v>1</v>
      </c>
      <c r="AB97" s="25">
        <f t="shared" ref="AB97" si="49">D97+G97+J97+M97+P97+S97+V97+Y97</f>
        <v>0</v>
      </c>
      <c r="AC97" s="24">
        <f t="shared" ref="AC97" si="50">SUM(AA97:AB97)</f>
        <v>1</v>
      </c>
    </row>
    <row r="98" spans="1:29" ht="12.75" customHeight="1" x14ac:dyDescent="0.2">
      <c r="A98" s="25" t="s">
        <v>77</v>
      </c>
      <c r="B98" s="36">
        <v>2120</v>
      </c>
      <c r="C98" s="22"/>
      <c r="D98" s="23"/>
      <c r="F98" s="47">
        <v>1</v>
      </c>
      <c r="G98" s="47"/>
      <c r="H98" s="24">
        <v>1</v>
      </c>
      <c r="I98" s="22"/>
      <c r="J98" s="23"/>
      <c r="N98" s="24"/>
      <c r="O98" s="22">
        <v>1</v>
      </c>
      <c r="P98" s="23"/>
      <c r="Q98" s="24">
        <v>1</v>
      </c>
      <c r="R98" s="20"/>
      <c r="T98" s="24"/>
      <c r="U98" s="47"/>
      <c r="V98" s="47"/>
      <c r="W98" s="24"/>
      <c r="X98" s="22"/>
      <c r="Y98" s="23"/>
      <c r="AA98" s="20">
        <f t="shared" si="45"/>
        <v>2</v>
      </c>
      <c r="AB98" s="25">
        <f t="shared" si="46"/>
        <v>0</v>
      </c>
      <c r="AC98" s="24">
        <f t="shared" si="47"/>
        <v>2</v>
      </c>
    </row>
    <row r="99" spans="1:29" ht="12.75" customHeight="1" x14ac:dyDescent="0.2">
      <c r="A99" s="25" t="s">
        <v>78</v>
      </c>
      <c r="B99" s="36">
        <v>2122</v>
      </c>
      <c r="C99" s="22">
        <v>16</v>
      </c>
      <c r="D99" s="23">
        <v>3</v>
      </c>
      <c r="E99" s="24">
        <v>19</v>
      </c>
      <c r="F99" s="47">
        <v>1</v>
      </c>
      <c r="G99" s="47"/>
      <c r="H99" s="24">
        <v>1</v>
      </c>
      <c r="I99" s="22"/>
      <c r="J99" s="23"/>
      <c r="L99" s="20">
        <v>1</v>
      </c>
      <c r="N99" s="24">
        <v>1</v>
      </c>
      <c r="O99" s="22">
        <v>5</v>
      </c>
      <c r="P99" s="23"/>
      <c r="Q99" s="24">
        <v>5</v>
      </c>
      <c r="R99" s="20"/>
      <c r="T99" s="24"/>
      <c r="U99" s="47">
        <v>1</v>
      </c>
      <c r="V99" s="47"/>
      <c r="W99" s="24">
        <v>1</v>
      </c>
      <c r="X99" s="22"/>
      <c r="Y99" s="23"/>
      <c r="AA99" s="20">
        <f t="shared" si="45"/>
        <v>24</v>
      </c>
      <c r="AB99" s="25">
        <f t="shared" si="46"/>
        <v>3</v>
      </c>
      <c r="AC99" s="24">
        <f t="shared" si="47"/>
        <v>27</v>
      </c>
    </row>
    <row r="100" spans="1:29" ht="12.75" customHeight="1" x14ac:dyDescent="0.2">
      <c r="A100" s="25" t="s">
        <v>227</v>
      </c>
      <c r="B100" s="36">
        <v>2123</v>
      </c>
      <c r="C100" s="22"/>
      <c r="D100" s="23">
        <v>1</v>
      </c>
      <c r="E100" s="24">
        <v>1</v>
      </c>
      <c r="F100" s="47"/>
      <c r="G100" s="47"/>
      <c r="H100" s="24"/>
      <c r="I100" s="22"/>
      <c r="J100" s="23"/>
      <c r="N100" s="24"/>
      <c r="O100" s="22"/>
      <c r="P100" s="23">
        <v>1</v>
      </c>
      <c r="Q100" s="24">
        <v>1</v>
      </c>
      <c r="R100" s="20"/>
      <c r="T100" s="24"/>
      <c r="U100" s="47"/>
      <c r="V100" s="47"/>
      <c r="W100" s="24"/>
      <c r="X100" s="22"/>
      <c r="Y100" s="23"/>
      <c r="AA100" s="20">
        <f t="shared" si="45"/>
        <v>0</v>
      </c>
      <c r="AB100" s="25">
        <f t="shared" si="46"/>
        <v>2</v>
      </c>
      <c r="AC100" s="24">
        <f t="shared" si="47"/>
        <v>2</v>
      </c>
    </row>
    <row r="101" spans="1:29" ht="13.5" thickBot="1" x14ac:dyDescent="0.25">
      <c r="A101" s="25" t="s">
        <v>79</v>
      </c>
      <c r="B101" s="36">
        <v>2130</v>
      </c>
      <c r="C101" s="22"/>
      <c r="D101" s="23"/>
      <c r="E101" s="24">
        <f t="shared" si="31"/>
        <v>0</v>
      </c>
      <c r="F101" s="47"/>
      <c r="G101" s="47"/>
      <c r="H101" s="24">
        <f t="shared" si="38"/>
        <v>0</v>
      </c>
      <c r="I101" s="22"/>
      <c r="J101" s="23"/>
      <c r="K101" s="24">
        <f t="shared" si="39"/>
        <v>0</v>
      </c>
      <c r="N101" s="24">
        <f t="shared" si="40"/>
        <v>0</v>
      </c>
      <c r="O101" s="22"/>
      <c r="P101" s="23"/>
      <c r="Q101" s="24">
        <f t="shared" si="41"/>
        <v>0</v>
      </c>
      <c r="R101" s="20"/>
      <c r="T101" s="24">
        <f t="shared" si="42"/>
        <v>0</v>
      </c>
      <c r="U101" s="22"/>
      <c r="V101" s="47"/>
      <c r="W101" s="24">
        <f t="shared" si="43"/>
        <v>0</v>
      </c>
      <c r="X101" s="22"/>
      <c r="Y101" s="23"/>
      <c r="Z101" s="24">
        <f t="shared" si="44"/>
        <v>0</v>
      </c>
      <c r="AA101" s="20">
        <f t="shared" si="45"/>
        <v>0</v>
      </c>
      <c r="AB101" s="25">
        <f t="shared" si="46"/>
        <v>0</v>
      </c>
      <c r="AC101" s="24">
        <f t="shared" si="47"/>
        <v>0</v>
      </c>
    </row>
    <row r="102" spans="1:29" ht="13.5" thickBot="1" x14ac:dyDescent="0.25">
      <c r="A102" s="31" t="s">
        <v>80</v>
      </c>
      <c r="B102" s="14"/>
      <c r="C102" s="31">
        <f t="shared" ref="C102:Z102" si="51">SUM(C84:C101)</f>
        <v>69</v>
      </c>
      <c r="D102" s="13">
        <f t="shared" si="51"/>
        <v>28</v>
      </c>
      <c r="E102" s="32">
        <f t="shared" si="31"/>
        <v>97</v>
      </c>
      <c r="F102" s="13">
        <f t="shared" si="51"/>
        <v>10</v>
      </c>
      <c r="G102" s="13">
        <f t="shared" si="51"/>
        <v>2</v>
      </c>
      <c r="H102" s="13">
        <f t="shared" si="51"/>
        <v>12</v>
      </c>
      <c r="I102" s="31">
        <f t="shared" si="51"/>
        <v>1</v>
      </c>
      <c r="J102" s="13">
        <f t="shared" si="51"/>
        <v>1</v>
      </c>
      <c r="K102" s="32">
        <f t="shared" si="51"/>
        <v>2</v>
      </c>
      <c r="L102" s="13">
        <f t="shared" si="51"/>
        <v>3</v>
      </c>
      <c r="M102" s="13">
        <f t="shared" si="51"/>
        <v>0</v>
      </c>
      <c r="N102" s="13">
        <f t="shared" si="51"/>
        <v>3</v>
      </c>
      <c r="O102" s="31">
        <f t="shared" si="51"/>
        <v>11</v>
      </c>
      <c r="P102" s="13">
        <f t="shared" si="51"/>
        <v>1</v>
      </c>
      <c r="Q102" s="13">
        <f t="shared" si="51"/>
        <v>12</v>
      </c>
      <c r="R102" s="31">
        <f t="shared" si="51"/>
        <v>0</v>
      </c>
      <c r="S102" s="13">
        <f t="shared" si="51"/>
        <v>0</v>
      </c>
      <c r="T102" s="13">
        <f t="shared" si="51"/>
        <v>0</v>
      </c>
      <c r="U102" s="31">
        <f t="shared" si="51"/>
        <v>2</v>
      </c>
      <c r="V102" s="13">
        <f t="shared" si="51"/>
        <v>0</v>
      </c>
      <c r="W102" s="13">
        <f t="shared" si="51"/>
        <v>2</v>
      </c>
      <c r="X102" s="31">
        <f t="shared" si="51"/>
        <v>5</v>
      </c>
      <c r="Y102" s="13">
        <f t="shared" si="51"/>
        <v>1</v>
      </c>
      <c r="Z102" s="13">
        <f t="shared" si="51"/>
        <v>6</v>
      </c>
      <c r="AA102" s="31">
        <f>SUM(AA84:AA101)</f>
        <v>101</v>
      </c>
      <c r="AB102" s="33">
        <f>SUM(AB84:AB101)</f>
        <v>33</v>
      </c>
      <c r="AC102" s="34">
        <f>SUM(AC84:AC101)</f>
        <v>134</v>
      </c>
    </row>
    <row r="103" spans="1:29" x14ac:dyDescent="0.2">
      <c r="C103" s="37"/>
      <c r="D103" s="38"/>
      <c r="E103" s="41"/>
      <c r="F103" s="40"/>
      <c r="G103" s="40"/>
      <c r="H103" s="41" t="str">
        <f>IF(F103+G103=0," ",F103+G103)</f>
        <v xml:space="preserve"> </v>
      </c>
      <c r="I103" s="37"/>
      <c r="J103" s="38"/>
      <c r="K103" s="41" t="str">
        <f>IF(I103+J103=0," ",I103+J103)</f>
        <v xml:space="preserve"> </v>
      </c>
      <c r="L103" s="37"/>
      <c r="M103" s="40"/>
      <c r="N103" s="60" t="str">
        <f>IF(L103+M103=0," ",L103+M103)</f>
        <v xml:space="preserve"> </v>
      </c>
      <c r="O103" s="37"/>
      <c r="P103" s="38"/>
      <c r="Q103" s="59" t="str">
        <f>IF(O103+P103=0," ",O103+P103)</f>
        <v xml:space="preserve"> </v>
      </c>
      <c r="R103" s="37"/>
      <c r="S103" s="38"/>
      <c r="T103" s="38"/>
      <c r="U103" s="37"/>
      <c r="V103" s="40"/>
      <c r="W103" s="60" t="str">
        <f>IF(U103+V103=0," ",U103+V103)</f>
        <v xml:space="preserve"> </v>
      </c>
      <c r="X103" s="37"/>
      <c r="Y103" s="38"/>
      <c r="Z103" s="41" t="str">
        <f>IF(X103+Y103=0," ",X103+Y103)</f>
        <v xml:space="preserve"> </v>
      </c>
      <c r="AA103" s="37"/>
      <c r="AB103" s="45"/>
      <c r="AC103" s="46"/>
    </row>
    <row r="104" spans="1:29" x14ac:dyDescent="0.2">
      <c r="A104" s="35" t="s">
        <v>81</v>
      </c>
      <c r="B104" s="36">
        <v>2201</v>
      </c>
      <c r="C104" s="22"/>
      <c r="D104" s="23">
        <v>2</v>
      </c>
      <c r="E104" s="24">
        <v>2</v>
      </c>
      <c r="F104" s="47">
        <v>1</v>
      </c>
      <c r="G104" s="47">
        <v>1</v>
      </c>
      <c r="H104" s="24">
        <v>2</v>
      </c>
      <c r="I104" s="22"/>
      <c r="J104" s="23"/>
      <c r="N104" s="24"/>
      <c r="O104" s="22"/>
      <c r="P104" s="23"/>
      <c r="R104" s="20"/>
      <c r="T104" s="24"/>
      <c r="U104" s="47"/>
      <c r="V104" s="47"/>
      <c r="W104" s="24"/>
      <c r="X104" s="22"/>
      <c r="Y104" s="23"/>
      <c r="AA104" s="20">
        <f t="shared" ref="AA104:AA124" si="52">C104+F104+I104+L104+O104+R104+U104+X104</f>
        <v>1</v>
      </c>
      <c r="AB104" s="25">
        <f t="shared" ref="AB104:AB124" si="53">D104+G104+J104+M104+P104+S104+V104+Y104</f>
        <v>3</v>
      </c>
      <c r="AC104" s="24">
        <f t="shared" ref="AC104:AC118" si="54">SUM(AA104:AB104)</f>
        <v>4</v>
      </c>
    </row>
    <row r="105" spans="1:29" x14ac:dyDescent="0.2">
      <c r="A105" s="35" t="s">
        <v>82</v>
      </c>
      <c r="B105" s="36">
        <v>2202</v>
      </c>
      <c r="C105" s="22">
        <v>1</v>
      </c>
      <c r="D105" s="23">
        <v>3</v>
      </c>
      <c r="E105" s="24">
        <v>4</v>
      </c>
      <c r="F105" s="47">
        <v>0</v>
      </c>
      <c r="G105" s="47">
        <v>1</v>
      </c>
      <c r="H105" s="24">
        <v>1</v>
      </c>
      <c r="I105" s="22">
        <v>0</v>
      </c>
      <c r="J105" s="23">
        <v>0</v>
      </c>
      <c r="K105" s="24">
        <v>0</v>
      </c>
      <c r="L105" s="20">
        <v>0</v>
      </c>
      <c r="M105" s="35">
        <v>0</v>
      </c>
      <c r="N105" s="24">
        <v>0</v>
      </c>
      <c r="O105" s="22">
        <v>0</v>
      </c>
      <c r="P105" s="23">
        <v>0</v>
      </c>
      <c r="Q105" s="24">
        <v>0</v>
      </c>
      <c r="R105" s="20">
        <v>0</v>
      </c>
      <c r="S105" s="25">
        <v>0</v>
      </c>
      <c r="T105" s="24">
        <v>0</v>
      </c>
      <c r="U105" s="47">
        <v>0</v>
      </c>
      <c r="V105" s="47">
        <v>0</v>
      </c>
      <c r="W105" s="24">
        <v>0</v>
      </c>
      <c r="X105" s="22">
        <v>0</v>
      </c>
      <c r="Y105" s="23">
        <v>1</v>
      </c>
      <c r="Z105" s="24">
        <v>1</v>
      </c>
      <c r="AA105" s="20">
        <f t="shared" si="52"/>
        <v>1</v>
      </c>
      <c r="AB105" s="25">
        <f t="shared" si="53"/>
        <v>5</v>
      </c>
      <c r="AC105" s="24">
        <f t="shared" si="54"/>
        <v>6</v>
      </c>
    </row>
    <row r="106" spans="1:29" x14ac:dyDescent="0.2">
      <c r="A106" s="35" t="s">
        <v>83</v>
      </c>
      <c r="B106" s="36">
        <v>2205</v>
      </c>
      <c r="C106" s="22">
        <v>8</v>
      </c>
      <c r="D106" s="23">
        <v>9</v>
      </c>
      <c r="E106" s="24">
        <v>17</v>
      </c>
      <c r="F106" s="47">
        <v>0</v>
      </c>
      <c r="G106" s="47">
        <v>1</v>
      </c>
      <c r="H106" s="24">
        <v>1</v>
      </c>
      <c r="I106" s="22">
        <v>1</v>
      </c>
      <c r="J106" s="23">
        <v>0</v>
      </c>
      <c r="K106" s="24">
        <v>1</v>
      </c>
      <c r="L106" s="20">
        <v>0</v>
      </c>
      <c r="M106" s="35">
        <v>0</v>
      </c>
      <c r="N106" s="24">
        <v>0</v>
      </c>
      <c r="O106" s="22">
        <v>0</v>
      </c>
      <c r="P106" s="23">
        <v>1</v>
      </c>
      <c r="Q106" s="24">
        <v>1</v>
      </c>
      <c r="R106" s="20">
        <v>0</v>
      </c>
      <c r="S106" s="25">
        <v>0</v>
      </c>
      <c r="T106" s="24">
        <v>0</v>
      </c>
      <c r="U106" s="47">
        <v>0</v>
      </c>
      <c r="V106" s="47">
        <v>1</v>
      </c>
      <c r="W106" s="24">
        <v>1</v>
      </c>
      <c r="X106" s="22">
        <v>1</v>
      </c>
      <c r="Y106" s="23">
        <v>0</v>
      </c>
      <c r="Z106" s="24">
        <v>1</v>
      </c>
      <c r="AA106" s="20">
        <f t="shared" si="52"/>
        <v>10</v>
      </c>
      <c r="AB106" s="25">
        <f t="shared" si="53"/>
        <v>12</v>
      </c>
      <c r="AC106" s="24">
        <f t="shared" si="54"/>
        <v>22</v>
      </c>
    </row>
    <row r="107" spans="1:29" x14ac:dyDescent="0.2">
      <c r="A107" s="35" t="s">
        <v>247</v>
      </c>
      <c r="B107" s="36">
        <v>2239</v>
      </c>
      <c r="C107" s="22">
        <v>4</v>
      </c>
      <c r="D107" s="23">
        <v>2</v>
      </c>
      <c r="E107" s="24">
        <v>6</v>
      </c>
      <c r="F107" s="47">
        <v>0</v>
      </c>
      <c r="G107" s="47">
        <v>0</v>
      </c>
      <c r="H107" s="24">
        <v>0</v>
      </c>
      <c r="I107" s="22">
        <v>0</v>
      </c>
      <c r="J107" s="23">
        <v>0</v>
      </c>
      <c r="K107" s="24">
        <v>0</v>
      </c>
      <c r="L107" s="20">
        <v>0</v>
      </c>
      <c r="M107" s="35">
        <v>0</v>
      </c>
      <c r="N107" s="24">
        <v>0</v>
      </c>
      <c r="O107" s="22">
        <v>0</v>
      </c>
      <c r="P107" s="23">
        <v>0</v>
      </c>
      <c r="Q107" s="24">
        <v>0</v>
      </c>
      <c r="R107" s="20">
        <v>0</v>
      </c>
      <c r="S107" s="25">
        <v>0</v>
      </c>
      <c r="T107" s="24">
        <v>0</v>
      </c>
      <c r="U107" s="47">
        <v>0</v>
      </c>
      <c r="V107" s="47">
        <v>0</v>
      </c>
      <c r="W107" s="24">
        <v>0</v>
      </c>
      <c r="X107" s="22">
        <v>0</v>
      </c>
      <c r="Y107" s="23">
        <v>0</v>
      </c>
      <c r="Z107" s="24">
        <v>0</v>
      </c>
      <c r="AA107" s="20">
        <f t="shared" si="52"/>
        <v>4</v>
      </c>
      <c r="AB107" s="25">
        <f t="shared" si="53"/>
        <v>2</v>
      </c>
      <c r="AC107" s="24">
        <f t="shared" si="54"/>
        <v>6</v>
      </c>
    </row>
    <row r="108" spans="1:29" x14ac:dyDescent="0.2">
      <c r="A108" s="35" t="s">
        <v>84</v>
      </c>
      <c r="B108" s="36">
        <v>2240</v>
      </c>
      <c r="C108" s="22">
        <v>8</v>
      </c>
      <c r="D108" s="23">
        <v>2</v>
      </c>
      <c r="E108" s="24">
        <v>10</v>
      </c>
      <c r="F108" s="47">
        <v>1</v>
      </c>
      <c r="G108" s="47">
        <v>0</v>
      </c>
      <c r="H108" s="24">
        <v>1</v>
      </c>
      <c r="I108" s="22">
        <v>0</v>
      </c>
      <c r="J108" s="23">
        <v>0</v>
      </c>
      <c r="K108" s="24">
        <v>0</v>
      </c>
      <c r="L108" s="20">
        <v>0</v>
      </c>
      <c r="M108" s="35">
        <v>0</v>
      </c>
      <c r="N108" s="24">
        <v>0</v>
      </c>
      <c r="O108" s="22">
        <v>0</v>
      </c>
      <c r="P108" s="23">
        <v>1</v>
      </c>
      <c r="Q108" s="24">
        <v>1</v>
      </c>
      <c r="R108" s="20">
        <v>0</v>
      </c>
      <c r="S108" s="25">
        <v>0</v>
      </c>
      <c r="T108" s="24">
        <v>0</v>
      </c>
      <c r="U108" s="47">
        <v>0</v>
      </c>
      <c r="V108" s="47">
        <v>0</v>
      </c>
      <c r="W108" s="24">
        <v>0</v>
      </c>
      <c r="X108" s="22">
        <v>1</v>
      </c>
      <c r="Y108" s="23">
        <v>0</v>
      </c>
      <c r="Z108" s="24">
        <v>1</v>
      </c>
      <c r="AA108" s="20">
        <f t="shared" si="52"/>
        <v>10</v>
      </c>
      <c r="AB108" s="25">
        <f t="shared" si="53"/>
        <v>3</v>
      </c>
      <c r="AC108" s="24">
        <f t="shared" si="54"/>
        <v>13</v>
      </c>
    </row>
    <row r="109" spans="1:29" x14ac:dyDescent="0.2">
      <c r="A109" s="35" t="s">
        <v>248</v>
      </c>
      <c r="B109" s="36">
        <v>2244</v>
      </c>
      <c r="C109" s="22"/>
      <c r="D109" s="23"/>
      <c r="E109" s="24">
        <f t="shared" si="31"/>
        <v>0</v>
      </c>
      <c r="F109" s="47"/>
      <c r="G109" s="47"/>
      <c r="H109" s="24">
        <f t="shared" ref="H109:H118" si="55">SUM(F109:G109)</f>
        <v>0</v>
      </c>
      <c r="I109" s="22"/>
      <c r="J109" s="23"/>
      <c r="K109" s="24">
        <f t="shared" ref="K109:K118" si="56">SUM(I109:J109)</f>
        <v>0</v>
      </c>
      <c r="N109" s="24">
        <f t="shared" ref="N109:N118" si="57">SUM(L109:M109)</f>
        <v>0</v>
      </c>
      <c r="O109" s="22"/>
      <c r="P109" s="23"/>
      <c r="Q109" s="24">
        <f t="shared" ref="Q109:Q118" si="58">SUM(O109:P109)</f>
        <v>0</v>
      </c>
      <c r="R109" s="20"/>
      <c r="T109" s="24">
        <f t="shared" ref="T109:T118" si="59">SUM(R109:S109)</f>
        <v>0</v>
      </c>
      <c r="U109" s="47"/>
      <c r="V109" s="47"/>
      <c r="W109" s="24">
        <f t="shared" ref="W109:W118" si="60">SUM(U109:V109)</f>
        <v>0</v>
      </c>
      <c r="X109" s="22"/>
      <c r="Y109" s="23"/>
      <c r="Z109" s="24">
        <f t="shared" ref="Z109:Z118" si="61">SUM(X109:Y109)</f>
        <v>0</v>
      </c>
      <c r="AA109" s="20">
        <f t="shared" si="52"/>
        <v>0</v>
      </c>
      <c r="AB109" s="25">
        <f t="shared" si="53"/>
        <v>0</v>
      </c>
      <c r="AC109" s="24">
        <f t="shared" si="54"/>
        <v>0</v>
      </c>
    </row>
    <row r="110" spans="1:29" x14ac:dyDescent="0.2">
      <c r="A110" s="35" t="s">
        <v>85</v>
      </c>
      <c r="B110" s="36">
        <v>2245</v>
      </c>
      <c r="C110" s="22">
        <v>1</v>
      </c>
      <c r="D110" s="23">
        <v>2</v>
      </c>
      <c r="E110" s="24">
        <v>3</v>
      </c>
      <c r="F110" s="47"/>
      <c r="G110" s="47"/>
      <c r="H110" s="24"/>
      <c r="I110" s="22"/>
      <c r="J110" s="23"/>
      <c r="L110" s="20">
        <v>2</v>
      </c>
      <c r="N110" s="24">
        <v>2</v>
      </c>
      <c r="O110" s="22"/>
      <c r="P110" s="23"/>
      <c r="R110" s="20"/>
      <c r="T110" s="24"/>
      <c r="U110" s="47"/>
      <c r="V110" s="47"/>
      <c r="W110" s="24"/>
      <c r="X110" s="22"/>
      <c r="Y110" s="23"/>
      <c r="AA110" s="20">
        <f t="shared" si="52"/>
        <v>3</v>
      </c>
      <c r="AB110" s="25">
        <f t="shared" si="53"/>
        <v>2</v>
      </c>
      <c r="AC110" s="24">
        <f t="shared" si="54"/>
        <v>5</v>
      </c>
    </row>
    <row r="111" spans="1:29" x14ac:dyDescent="0.2">
      <c r="A111" s="35" t="s">
        <v>249</v>
      </c>
      <c r="B111" s="36">
        <v>2250</v>
      </c>
      <c r="C111" s="22"/>
      <c r="D111" s="23"/>
      <c r="F111" s="47"/>
      <c r="G111" s="47"/>
      <c r="H111" s="24"/>
      <c r="I111" s="22"/>
      <c r="J111" s="23"/>
      <c r="N111" s="24"/>
      <c r="O111" s="22"/>
      <c r="P111" s="23"/>
      <c r="R111" s="20"/>
      <c r="T111" s="24"/>
      <c r="U111" s="47"/>
      <c r="V111" s="47"/>
      <c r="W111" s="24"/>
      <c r="X111" s="22"/>
      <c r="Y111" s="23">
        <v>1</v>
      </c>
      <c r="Z111" s="24">
        <v>1</v>
      </c>
      <c r="AA111" s="20">
        <f t="shared" si="52"/>
        <v>0</v>
      </c>
      <c r="AB111" s="25">
        <f t="shared" si="53"/>
        <v>1</v>
      </c>
      <c r="AC111" s="24">
        <f t="shared" si="54"/>
        <v>1</v>
      </c>
    </row>
    <row r="112" spans="1:29" x14ac:dyDescent="0.2">
      <c r="A112" s="35" t="s">
        <v>250</v>
      </c>
      <c r="B112" s="36">
        <v>2264</v>
      </c>
      <c r="C112" s="22"/>
      <c r="D112" s="23">
        <v>3</v>
      </c>
      <c r="E112" s="24">
        <v>3</v>
      </c>
      <c r="F112" s="47"/>
      <c r="G112" s="47">
        <v>1</v>
      </c>
      <c r="H112" s="24">
        <v>1</v>
      </c>
      <c r="I112" s="22"/>
      <c r="J112" s="23"/>
      <c r="M112" s="35">
        <v>1</v>
      </c>
      <c r="N112" s="24">
        <v>1</v>
      </c>
      <c r="O112" s="22"/>
      <c r="P112" s="23"/>
      <c r="R112" s="20"/>
      <c r="T112" s="24"/>
      <c r="U112" s="47"/>
      <c r="V112" s="47"/>
      <c r="W112" s="24"/>
      <c r="X112" s="22"/>
      <c r="Y112" s="23">
        <v>1</v>
      </c>
      <c r="Z112" s="24">
        <v>1</v>
      </c>
      <c r="AA112" s="20">
        <f t="shared" si="52"/>
        <v>0</v>
      </c>
      <c r="AB112" s="25">
        <f t="shared" si="53"/>
        <v>6</v>
      </c>
      <c r="AC112" s="24">
        <f t="shared" si="54"/>
        <v>6</v>
      </c>
    </row>
    <row r="113" spans="1:29" x14ac:dyDescent="0.2">
      <c r="A113" s="35" t="s">
        <v>86</v>
      </c>
      <c r="B113" s="36">
        <v>2265</v>
      </c>
      <c r="C113" s="22">
        <v>2</v>
      </c>
      <c r="D113" s="23">
        <v>3</v>
      </c>
      <c r="E113" s="24">
        <v>5</v>
      </c>
      <c r="F113" s="47"/>
      <c r="G113" s="47"/>
      <c r="H113" s="24"/>
      <c r="I113" s="22"/>
      <c r="J113" s="23"/>
      <c r="L113" s="20">
        <v>1</v>
      </c>
      <c r="N113" s="24">
        <v>1</v>
      </c>
      <c r="O113" s="22"/>
      <c r="P113" s="23"/>
      <c r="R113" s="20"/>
      <c r="T113" s="24"/>
      <c r="U113" s="47"/>
      <c r="V113" s="47"/>
      <c r="W113" s="24"/>
      <c r="X113" s="22">
        <v>1</v>
      </c>
      <c r="Y113" s="23"/>
      <c r="Z113" s="24">
        <v>1</v>
      </c>
      <c r="AA113" s="20">
        <f t="shared" si="52"/>
        <v>4</v>
      </c>
      <c r="AB113" s="25">
        <f t="shared" si="53"/>
        <v>3</v>
      </c>
      <c r="AC113" s="24">
        <f t="shared" si="54"/>
        <v>7</v>
      </c>
    </row>
    <row r="114" spans="1:29" x14ac:dyDescent="0.2">
      <c r="A114" s="35" t="s">
        <v>87</v>
      </c>
      <c r="B114" s="36">
        <v>2270</v>
      </c>
      <c r="C114" s="22"/>
      <c r="D114" s="23"/>
      <c r="E114" s="24">
        <f t="shared" si="31"/>
        <v>0</v>
      </c>
      <c r="F114" s="47"/>
      <c r="G114" s="47"/>
      <c r="H114" s="24">
        <f t="shared" si="55"/>
        <v>0</v>
      </c>
      <c r="I114" s="22"/>
      <c r="J114" s="23"/>
      <c r="K114" s="24">
        <f t="shared" si="56"/>
        <v>0</v>
      </c>
      <c r="N114" s="24">
        <f t="shared" si="57"/>
        <v>0</v>
      </c>
      <c r="O114" s="22"/>
      <c r="P114" s="23"/>
      <c r="Q114" s="24">
        <f t="shared" si="58"/>
        <v>0</v>
      </c>
      <c r="R114" s="20"/>
      <c r="T114" s="24">
        <f t="shared" si="59"/>
        <v>0</v>
      </c>
      <c r="U114" s="47"/>
      <c r="V114" s="47"/>
      <c r="W114" s="24">
        <f t="shared" si="60"/>
        <v>0</v>
      </c>
      <c r="X114" s="22"/>
      <c r="Y114" s="23"/>
      <c r="Z114" s="24">
        <f t="shared" si="61"/>
        <v>0</v>
      </c>
      <c r="AA114" s="20">
        <f t="shared" si="52"/>
        <v>0</v>
      </c>
      <c r="AB114" s="25">
        <f t="shared" si="53"/>
        <v>0</v>
      </c>
      <c r="AC114" s="24">
        <f t="shared" si="54"/>
        <v>0</v>
      </c>
    </row>
    <row r="115" spans="1:29" x14ac:dyDescent="0.2">
      <c r="A115" s="35" t="s">
        <v>88</v>
      </c>
      <c r="B115" s="36">
        <v>2272</v>
      </c>
      <c r="C115" s="22"/>
      <c r="D115" s="23"/>
      <c r="E115" s="24">
        <f t="shared" si="31"/>
        <v>0</v>
      </c>
      <c r="F115" s="47"/>
      <c r="G115" s="47"/>
      <c r="H115" s="24">
        <f t="shared" si="55"/>
        <v>0</v>
      </c>
      <c r="I115" s="22"/>
      <c r="J115" s="23"/>
      <c r="K115" s="24">
        <f t="shared" si="56"/>
        <v>0</v>
      </c>
      <c r="N115" s="24">
        <f t="shared" si="57"/>
        <v>0</v>
      </c>
      <c r="O115" s="22"/>
      <c r="P115" s="23"/>
      <c r="Q115" s="24">
        <f t="shared" si="58"/>
        <v>0</v>
      </c>
      <c r="R115" s="20"/>
      <c r="T115" s="24">
        <f t="shared" si="59"/>
        <v>0</v>
      </c>
      <c r="U115" s="47"/>
      <c r="V115" s="47"/>
      <c r="W115" s="24">
        <f t="shared" si="60"/>
        <v>0</v>
      </c>
      <c r="X115" s="22"/>
      <c r="Y115" s="23"/>
      <c r="Z115" s="24">
        <f t="shared" si="61"/>
        <v>0</v>
      </c>
      <c r="AA115" s="20">
        <f t="shared" si="52"/>
        <v>0</v>
      </c>
      <c r="AB115" s="25">
        <f t="shared" si="53"/>
        <v>0</v>
      </c>
      <c r="AC115" s="24">
        <f t="shared" si="54"/>
        <v>0</v>
      </c>
    </row>
    <row r="116" spans="1:29" x14ac:dyDescent="0.2">
      <c r="A116" s="35" t="s">
        <v>89</v>
      </c>
      <c r="B116" s="36">
        <v>2275</v>
      </c>
      <c r="E116" s="24">
        <f t="shared" si="31"/>
        <v>0</v>
      </c>
      <c r="H116" s="24">
        <f t="shared" si="55"/>
        <v>0</v>
      </c>
      <c r="K116" s="24">
        <f t="shared" si="56"/>
        <v>0</v>
      </c>
      <c r="N116" s="24">
        <f t="shared" si="57"/>
        <v>0</v>
      </c>
      <c r="Q116" s="24">
        <f t="shared" si="58"/>
        <v>0</v>
      </c>
      <c r="R116" s="20"/>
      <c r="T116" s="24">
        <f t="shared" si="59"/>
        <v>0</v>
      </c>
      <c r="W116" s="24">
        <f t="shared" si="60"/>
        <v>0</v>
      </c>
      <c r="Z116" s="24">
        <f t="shared" si="61"/>
        <v>0</v>
      </c>
      <c r="AA116" s="20">
        <f t="shared" si="52"/>
        <v>0</v>
      </c>
      <c r="AB116" s="25">
        <f t="shared" si="53"/>
        <v>0</v>
      </c>
      <c r="AC116" s="24">
        <f t="shared" si="54"/>
        <v>0</v>
      </c>
    </row>
    <row r="117" spans="1:29" x14ac:dyDescent="0.2">
      <c r="A117" s="35" t="s">
        <v>90</v>
      </c>
      <c r="B117" s="36">
        <v>2278</v>
      </c>
      <c r="E117" s="24">
        <f t="shared" si="31"/>
        <v>0</v>
      </c>
      <c r="H117" s="24">
        <f t="shared" si="55"/>
        <v>0</v>
      </c>
      <c r="K117" s="24">
        <f t="shared" si="56"/>
        <v>0</v>
      </c>
      <c r="N117" s="24">
        <f t="shared" si="57"/>
        <v>0</v>
      </c>
      <c r="Q117" s="24">
        <f t="shared" si="58"/>
        <v>0</v>
      </c>
      <c r="R117" s="20"/>
      <c r="T117" s="24">
        <f t="shared" si="59"/>
        <v>0</v>
      </c>
      <c r="W117" s="24">
        <f t="shared" si="60"/>
        <v>0</v>
      </c>
      <c r="Z117" s="24">
        <f t="shared" si="61"/>
        <v>0</v>
      </c>
      <c r="AA117" s="20">
        <f t="shared" si="52"/>
        <v>0</v>
      </c>
      <c r="AB117" s="25">
        <f t="shared" si="53"/>
        <v>0</v>
      </c>
      <c r="AC117" s="24">
        <f t="shared" si="54"/>
        <v>0</v>
      </c>
    </row>
    <row r="118" spans="1:29" x14ac:dyDescent="0.2">
      <c r="A118" s="35" t="s">
        <v>91</v>
      </c>
      <c r="B118" s="36">
        <v>2279</v>
      </c>
      <c r="E118" s="24">
        <f t="shared" si="31"/>
        <v>0</v>
      </c>
      <c r="H118" s="24">
        <f t="shared" si="55"/>
        <v>0</v>
      </c>
      <c r="K118" s="24">
        <f t="shared" si="56"/>
        <v>0</v>
      </c>
      <c r="N118" s="24">
        <f t="shared" si="57"/>
        <v>0</v>
      </c>
      <c r="Q118" s="24">
        <f t="shared" si="58"/>
        <v>0</v>
      </c>
      <c r="R118" s="20"/>
      <c r="T118" s="24">
        <f t="shared" si="59"/>
        <v>0</v>
      </c>
      <c r="W118" s="24">
        <f t="shared" si="60"/>
        <v>0</v>
      </c>
      <c r="Z118" s="24">
        <f t="shared" si="61"/>
        <v>0</v>
      </c>
      <c r="AA118" s="20">
        <f t="shared" si="52"/>
        <v>0</v>
      </c>
      <c r="AB118" s="25">
        <f t="shared" si="53"/>
        <v>0</v>
      </c>
      <c r="AC118" s="24">
        <f t="shared" si="54"/>
        <v>0</v>
      </c>
    </row>
    <row r="119" spans="1:29" x14ac:dyDescent="0.2">
      <c r="A119" s="35" t="s">
        <v>251</v>
      </c>
      <c r="B119" s="36">
        <v>2359</v>
      </c>
      <c r="C119" s="20">
        <v>8</v>
      </c>
      <c r="D119" s="25">
        <v>4</v>
      </c>
      <c r="E119" s="24">
        <v>12</v>
      </c>
      <c r="F119" s="35">
        <v>2</v>
      </c>
      <c r="H119" s="24">
        <v>2</v>
      </c>
      <c r="N119" s="24"/>
      <c r="R119" s="20"/>
      <c r="T119" s="24"/>
      <c r="W119" s="24"/>
      <c r="X119" s="20">
        <v>1</v>
      </c>
      <c r="Z119" s="24">
        <v>1</v>
      </c>
      <c r="AA119" s="20">
        <f t="shared" si="52"/>
        <v>11</v>
      </c>
      <c r="AB119" s="25">
        <f t="shared" si="53"/>
        <v>4</v>
      </c>
      <c r="AC119" s="24">
        <f t="shared" ref="AC119:AC120" si="62">SUM(AA119:AB119)</f>
        <v>15</v>
      </c>
    </row>
    <row r="120" spans="1:29" x14ac:dyDescent="0.2">
      <c r="A120" s="35" t="s">
        <v>252</v>
      </c>
      <c r="B120" s="36">
        <v>2360</v>
      </c>
      <c r="C120" s="20">
        <v>10</v>
      </c>
      <c r="D120" s="25">
        <v>3</v>
      </c>
      <c r="E120" s="24">
        <v>13</v>
      </c>
      <c r="H120" s="24"/>
      <c r="N120" s="24"/>
      <c r="R120" s="20"/>
      <c r="T120" s="24"/>
      <c r="W120" s="24"/>
      <c r="Y120" s="25">
        <v>1</v>
      </c>
      <c r="Z120" s="24">
        <v>1</v>
      </c>
      <c r="AA120" s="20">
        <f t="shared" si="52"/>
        <v>10</v>
      </c>
      <c r="AB120" s="25">
        <f t="shared" si="53"/>
        <v>4</v>
      </c>
      <c r="AC120" s="24">
        <f t="shared" si="62"/>
        <v>14</v>
      </c>
    </row>
    <row r="121" spans="1:29" x14ac:dyDescent="0.2">
      <c r="A121" s="35" t="s">
        <v>253</v>
      </c>
      <c r="B121" s="36">
        <v>2361</v>
      </c>
      <c r="C121" s="20">
        <v>5</v>
      </c>
      <c r="D121" s="25">
        <v>18</v>
      </c>
      <c r="E121" s="24">
        <v>23</v>
      </c>
      <c r="H121" s="24"/>
      <c r="N121" s="24"/>
      <c r="P121" s="25">
        <v>1</v>
      </c>
      <c r="Q121" s="24">
        <v>1</v>
      </c>
      <c r="R121" s="20"/>
      <c r="T121" s="24"/>
      <c r="W121" s="24"/>
      <c r="AA121" s="20">
        <f t="shared" si="52"/>
        <v>5</v>
      </c>
      <c r="AB121" s="25">
        <f t="shared" si="53"/>
        <v>19</v>
      </c>
      <c r="AC121" s="24">
        <f t="shared" ref="AC121:AC124" si="63">SUM(AA121:AB121)</f>
        <v>24</v>
      </c>
    </row>
    <row r="122" spans="1:29" x14ac:dyDescent="0.2">
      <c r="A122" s="35" t="s">
        <v>254</v>
      </c>
      <c r="B122" s="36">
        <v>2362</v>
      </c>
      <c r="C122" s="20">
        <v>6</v>
      </c>
      <c r="D122" s="25">
        <v>8</v>
      </c>
      <c r="E122" s="24">
        <v>14</v>
      </c>
      <c r="H122" s="24"/>
      <c r="N122" s="24"/>
      <c r="P122" s="25">
        <v>1</v>
      </c>
      <c r="Q122" s="24">
        <v>1</v>
      </c>
      <c r="R122" s="20"/>
      <c r="T122" s="24"/>
      <c r="W122" s="24"/>
      <c r="AA122" s="20">
        <f t="shared" si="52"/>
        <v>6</v>
      </c>
      <c r="AB122" s="25">
        <f t="shared" si="53"/>
        <v>9</v>
      </c>
      <c r="AC122" s="24">
        <f t="shared" si="63"/>
        <v>15</v>
      </c>
    </row>
    <row r="123" spans="1:29" x14ac:dyDescent="0.2">
      <c r="A123" s="35" t="s">
        <v>268</v>
      </c>
      <c r="B123" s="36">
        <v>2363</v>
      </c>
      <c r="C123" s="20">
        <v>4</v>
      </c>
      <c r="D123" s="25">
        <v>1</v>
      </c>
      <c r="E123" s="24">
        <v>5</v>
      </c>
      <c r="H123" s="26"/>
      <c r="J123" s="25">
        <v>1</v>
      </c>
      <c r="K123" s="26">
        <v>1</v>
      </c>
      <c r="N123" s="26"/>
      <c r="Q123" s="26"/>
      <c r="R123" s="20"/>
      <c r="T123" s="24"/>
      <c r="W123" s="26"/>
      <c r="Z123" s="26"/>
      <c r="AA123" s="20">
        <f t="shared" si="52"/>
        <v>4</v>
      </c>
      <c r="AB123" s="25">
        <f t="shared" si="53"/>
        <v>2</v>
      </c>
      <c r="AC123" s="24">
        <f t="shared" si="63"/>
        <v>6</v>
      </c>
    </row>
    <row r="124" spans="1:29" ht="13.5" thickBot="1" x14ac:dyDescent="0.25">
      <c r="A124" s="35" t="s">
        <v>269</v>
      </c>
      <c r="B124" s="36">
        <v>2364</v>
      </c>
      <c r="C124" s="20">
        <v>4</v>
      </c>
      <c r="D124" s="25">
        <v>1</v>
      </c>
      <c r="E124" s="52">
        <v>5</v>
      </c>
      <c r="H124" s="26"/>
      <c r="K124" s="26"/>
      <c r="N124" s="26"/>
      <c r="Q124" s="26"/>
      <c r="R124" s="20"/>
      <c r="T124" s="24"/>
      <c r="W124" s="26"/>
      <c r="Z124" s="26"/>
      <c r="AA124" s="20">
        <f t="shared" si="52"/>
        <v>4</v>
      </c>
      <c r="AB124" s="25">
        <f t="shared" si="53"/>
        <v>1</v>
      </c>
      <c r="AC124" s="24">
        <f t="shared" si="63"/>
        <v>5</v>
      </c>
    </row>
    <row r="125" spans="1:29" s="75" customFormat="1" ht="13.5" thickBot="1" x14ac:dyDescent="0.25">
      <c r="A125" s="13" t="s">
        <v>92</v>
      </c>
      <c r="B125" s="14"/>
      <c r="C125" s="31">
        <f>SUM(C104:C124)</f>
        <v>61</v>
      </c>
      <c r="D125" s="13">
        <f>SUM(D104:D124)</f>
        <v>61</v>
      </c>
      <c r="E125" s="13">
        <f t="shared" si="31"/>
        <v>122</v>
      </c>
      <c r="F125" s="31">
        <f>SUM(F104:F124)</f>
        <v>4</v>
      </c>
      <c r="G125" s="13">
        <f>SUM(G104:G124)</f>
        <v>4</v>
      </c>
      <c r="H125" s="13">
        <f>SUBTOTAL(9,H104:H124)</f>
        <v>8</v>
      </c>
      <c r="I125" s="31">
        <f>SUM(I104:I124)</f>
        <v>1</v>
      </c>
      <c r="J125" s="13">
        <f>SUM(J104:J124)</f>
        <v>1</v>
      </c>
      <c r="K125" s="13">
        <f>SUBTOTAL(9,K104:K124)</f>
        <v>2</v>
      </c>
      <c r="L125" s="31">
        <f>SUM(L104:L124)</f>
        <v>3</v>
      </c>
      <c r="M125" s="13">
        <f>SUM(M104:M124)</f>
        <v>1</v>
      </c>
      <c r="N125" s="13">
        <f>SUBTOTAL(9,N104:N124)</f>
        <v>4</v>
      </c>
      <c r="O125" s="31">
        <f>SUM(O104:O124)</f>
        <v>0</v>
      </c>
      <c r="P125" s="13">
        <f>SUM(P104:P124)</f>
        <v>4</v>
      </c>
      <c r="Q125" s="13">
        <f>SUBTOTAL(9,Q104:Q124)</f>
        <v>4</v>
      </c>
      <c r="R125" s="31">
        <f>SUM(R104:R124)</f>
        <v>0</v>
      </c>
      <c r="S125" s="13">
        <f>SUM(S104:S124)</f>
        <v>0</v>
      </c>
      <c r="T125" s="13">
        <f>SUBTOTAL(9,T104:T124)</f>
        <v>0</v>
      </c>
      <c r="U125" s="13">
        <f>SUM(U104:U124)</f>
        <v>0</v>
      </c>
      <c r="V125" s="13">
        <f>SUM(V104:V124)</f>
        <v>1</v>
      </c>
      <c r="W125" s="13">
        <f>SUBTOTAL(9,W104:W124)</f>
        <v>1</v>
      </c>
      <c r="X125" s="31">
        <f>SUM(X104:X124)</f>
        <v>4</v>
      </c>
      <c r="Y125" s="13">
        <f>SUM(Y104:Y124)</f>
        <v>4</v>
      </c>
      <c r="Z125" s="13">
        <f>SUBTOTAL(9,Z104:Z124)</f>
        <v>8</v>
      </c>
      <c r="AA125" s="31">
        <f>SUM(AA104:AA124)</f>
        <v>73</v>
      </c>
      <c r="AB125" s="13">
        <f>SUM(AB104:AB124)</f>
        <v>76</v>
      </c>
      <c r="AC125" s="32">
        <f>SUBTOTAL(9,AC104:AC124)</f>
        <v>149</v>
      </c>
    </row>
    <row r="126" spans="1:29" x14ac:dyDescent="0.2">
      <c r="C126" s="37"/>
      <c r="D126" s="38"/>
      <c r="E126" s="41"/>
      <c r="F126" s="40"/>
      <c r="G126" s="40"/>
      <c r="H126" s="41"/>
      <c r="I126" s="37"/>
      <c r="J126" s="38"/>
      <c r="K126" s="41"/>
      <c r="L126" s="37"/>
      <c r="M126" s="40"/>
      <c r="N126" s="60"/>
      <c r="O126" s="37"/>
      <c r="P126" s="38"/>
      <c r="Q126" s="59"/>
      <c r="R126" s="62"/>
      <c r="S126" s="59"/>
      <c r="T126" s="41"/>
      <c r="U126" s="40"/>
      <c r="V126" s="40"/>
      <c r="W126" s="60"/>
      <c r="X126" s="37"/>
      <c r="Y126" s="38"/>
      <c r="Z126" s="41"/>
      <c r="AA126" s="37"/>
      <c r="AB126" s="45"/>
      <c r="AC126" s="64"/>
    </row>
    <row r="127" spans="1:29" x14ac:dyDescent="0.2">
      <c r="A127" s="35" t="s">
        <v>93</v>
      </c>
      <c r="B127" s="36">
        <v>2209</v>
      </c>
      <c r="C127" s="22">
        <v>13</v>
      </c>
      <c r="D127" s="23">
        <v>2</v>
      </c>
      <c r="E127" s="24">
        <v>15</v>
      </c>
      <c r="F127" s="47">
        <v>3</v>
      </c>
      <c r="G127" s="47"/>
      <c r="H127" s="24">
        <v>3</v>
      </c>
      <c r="I127" s="22"/>
      <c r="J127" s="23"/>
      <c r="N127" s="24"/>
      <c r="O127" s="22">
        <v>1</v>
      </c>
      <c r="P127" s="23"/>
      <c r="Q127" s="24">
        <v>1</v>
      </c>
      <c r="R127" s="20"/>
      <c r="T127" s="24"/>
      <c r="U127" s="47">
        <v>1</v>
      </c>
      <c r="V127" s="47"/>
      <c r="W127" s="24">
        <v>1</v>
      </c>
      <c r="X127" s="22">
        <v>1</v>
      </c>
      <c r="Y127" s="23"/>
      <c r="Z127" s="24">
        <v>1</v>
      </c>
      <c r="AA127" s="20">
        <f t="shared" ref="AA127:AA128" si="64">C127+F127+I127+L127+O127+R127+U127+X127</f>
        <v>19</v>
      </c>
      <c r="AB127" s="80">
        <f t="shared" ref="AB127:AB128" si="65">D127+G127+J127+M127+P127+S127+V127+Y127</f>
        <v>2</v>
      </c>
      <c r="AC127" s="24">
        <f t="shared" ref="AC127:AC128" si="66">SUM(AA127:AB127)</f>
        <v>21</v>
      </c>
    </row>
    <row r="128" spans="1:29" ht="13.5" thickBot="1" x14ac:dyDescent="0.25">
      <c r="A128" s="35" t="s">
        <v>94</v>
      </c>
      <c r="B128" s="36">
        <v>2290</v>
      </c>
      <c r="C128" s="22">
        <v>19</v>
      </c>
      <c r="D128" s="23">
        <v>3</v>
      </c>
      <c r="E128" s="24">
        <v>22</v>
      </c>
      <c r="F128" s="47">
        <v>2</v>
      </c>
      <c r="G128" s="47"/>
      <c r="H128" s="24">
        <v>2</v>
      </c>
      <c r="I128" s="22"/>
      <c r="J128" s="23"/>
      <c r="N128" s="24"/>
      <c r="O128" s="22"/>
      <c r="P128" s="23"/>
      <c r="R128" s="20"/>
      <c r="T128" s="24"/>
      <c r="U128" s="47"/>
      <c r="V128" s="47"/>
      <c r="W128" s="24"/>
      <c r="X128" s="22">
        <v>1</v>
      </c>
      <c r="Y128" s="23"/>
      <c r="Z128" s="24">
        <v>1</v>
      </c>
      <c r="AA128" s="20">
        <f t="shared" si="64"/>
        <v>22</v>
      </c>
      <c r="AB128" s="80">
        <f t="shared" si="65"/>
        <v>3</v>
      </c>
      <c r="AC128" s="24">
        <f t="shared" si="66"/>
        <v>25</v>
      </c>
    </row>
    <row r="129" spans="1:29" s="75" customFormat="1" ht="13.5" thickBot="1" x14ac:dyDescent="0.25">
      <c r="A129" s="31" t="s">
        <v>95</v>
      </c>
      <c r="B129" s="14"/>
      <c r="C129" s="53">
        <f t="shared" ref="C129:I129" si="67">SUM(C127:C128)</f>
        <v>32</v>
      </c>
      <c r="D129" s="54">
        <f t="shared" si="67"/>
        <v>5</v>
      </c>
      <c r="E129" s="32">
        <f t="shared" si="31"/>
        <v>37</v>
      </c>
      <c r="F129" s="53">
        <f t="shared" si="67"/>
        <v>5</v>
      </c>
      <c r="G129" s="54">
        <f t="shared" si="67"/>
        <v>0</v>
      </c>
      <c r="H129" s="32">
        <f t="shared" si="67"/>
        <v>5</v>
      </c>
      <c r="I129" s="53">
        <f t="shared" si="67"/>
        <v>0</v>
      </c>
      <c r="J129" s="73">
        <f t="shared" ref="J129:V129" si="68">SUM(J127:J128)</f>
        <v>0</v>
      </c>
      <c r="K129" s="32">
        <f t="shared" si="68"/>
        <v>0</v>
      </c>
      <c r="L129" s="72">
        <f t="shared" si="68"/>
        <v>0</v>
      </c>
      <c r="M129" s="73">
        <f t="shared" si="68"/>
        <v>0</v>
      </c>
      <c r="N129" s="32">
        <f t="shared" si="68"/>
        <v>0</v>
      </c>
      <c r="O129" s="72">
        <f t="shared" si="68"/>
        <v>1</v>
      </c>
      <c r="P129" s="73">
        <f t="shared" si="68"/>
        <v>0</v>
      </c>
      <c r="Q129" s="13">
        <f t="shared" si="68"/>
        <v>1</v>
      </c>
      <c r="R129" s="72">
        <f t="shared" si="68"/>
        <v>0</v>
      </c>
      <c r="S129" s="73">
        <f t="shared" si="68"/>
        <v>0</v>
      </c>
      <c r="T129" s="13">
        <f t="shared" si="68"/>
        <v>0</v>
      </c>
      <c r="U129" s="72">
        <f t="shared" si="68"/>
        <v>1</v>
      </c>
      <c r="V129" s="73">
        <f t="shared" si="68"/>
        <v>0</v>
      </c>
      <c r="W129" s="32">
        <f t="shared" ref="W129:AB129" si="69">SUM(W127:W128)</f>
        <v>1</v>
      </c>
      <c r="X129" s="72">
        <f t="shared" si="69"/>
        <v>2</v>
      </c>
      <c r="Y129" s="73">
        <f>SUM(Y127:Y128)</f>
        <v>0</v>
      </c>
      <c r="Z129" s="32">
        <f t="shared" si="69"/>
        <v>2</v>
      </c>
      <c r="AA129" s="72">
        <f>SUM(AA127:AA128)</f>
        <v>41</v>
      </c>
      <c r="AB129" s="73">
        <f t="shared" si="69"/>
        <v>5</v>
      </c>
      <c r="AC129" s="32">
        <f>SUM(AC127:AC128)</f>
        <v>46</v>
      </c>
    </row>
    <row r="130" spans="1:29" s="75" customFormat="1" x14ac:dyDescent="0.2">
      <c r="A130" s="26"/>
      <c r="B130" s="21"/>
      <c r="C130" s="77"/>
      <c r="D130" s="78"/>
      <c r="E130" s="41"/>
      <c r="F130" s="78"/>
      <c r="G130" s="78"/>
      <c r="H130" s="41"/>
      <c r="I130" s="77"/>
      <c r="J130" s="78"/>
      <c r="K130" s="41"/>
      <c r="L130" s="62"/>
      <c r="M130" s="59"/>
      <c r="N130" s="59"/>
      <c r="O130" s="77"/>
      <c r="P130" s="78"/>
      <c r="Q130" s="59"/>
      <c r="R130" s="62"/>
      <c r="S130" s="59"/>
      <c r="T130" s="41"/>
      <c r="U130" s="78"/>
      <c r="V130" s="78"/>
      <c r="W130" s="59"/>
      <c r="X130" s="77"/>
      <c r="Y130" s="78"/>
      <c r="Z130" s="41"/>
      <c r="AA130" s="62"/>
      <c r="AB130" s="79"/>
      <c r="AC130" s="64"/>
    </row>
    <row r="131" spans="1:29" x14ac:dyDescent="0.2">
      <c r="A131" s="35" t="s">
        <v>276</v>
      </c>
      <c r="B131" s="36">
        <v>2212</v>
      </c>
      <c r="C131" s="22">
        <v>0</v>
      </c>
      <c r="D131" s="23">
        <v>0</v>
      </c>
      <c r="E131" s="24">
        <v>0</v>
      </c>
      <c r="F131" s="47">
        <v>0</v>
      </c>
      <c r="G131" s="47">
        <v>0</v>
      </c>
      <c r="H131" s="24">
        <v>0</v>
      </c>
      <c r="I131" s="22">
        <v>0</v>
      </c>
      <c r="J131" s="23">
        <v>0</v>
      </c>
      <c r="K131" s="24">
        <v>0</v>
      </c>
      <c r="L131" s="20">
        <v>0</v>
      </c>
      <c r="M131" s="35">
        <v>0</v>
      </c>
      <c r="N131" s="24">
        <v>0</v>
      </c>
      <c r="O131" s="22">
        <v>0</v>
      </c>
      <c r="P131" s="23">
        <v>0</v>
      </c>
      <c r="Q131" s="24">
        <v>0</v>
      </c>
      <c r="R131" s="20">
        <v>0</v>
      </c>
      <c r="S131" s="25">
        <v>0</v>
      </c>
      <c r="T131" s="24">
        <v>0</v>
      </c>
      <c r="U131" s="47">
        <v>0</v>
      </c>
      <c r="V131" s="47">
        <v>0</v>
      </c>
      <c r="W131" s="24">
        <v>0</v>
      </c>
      <c r="X131" s="22">
        <v>0</v>
      </c>
      <c r="Y131" s="23">
        <v>0</v>
      </c>
      <c r="Z131" s="24">
        <v>0</v>
      </c>
      <c r="AA131" s="20">
        <f t="shared" ref="AA131" si="70">C131+F131+I131+L131+O131+R131+U131+X131</f>
        <v>0</v>
      </c>
      <c r="AB131" s="25">
        <f t="shared" ref="AB131" si="71">D131+G131+J131+M131+P131+S131+V131+Y131</f>
        <v>0</v>
      </c>
      <c r="AC131" s="24">
        <f t="shared" ref="AC131" si="72">SUM(AA131:AB131)</f>
        <v>0</v>
      </c>
    </row>
    <row r="132" spans="1:29" x14ac:dyDescent="0.2">
      <c r="A132" s="35" t="s">
        <v>96</v>
      </c>
      <c r="B132" s="36">
        <v>2214</v>
      </c>
      <c r="C132" s="22"/>
      <c r="D132" s="23"/>
      <c r="E132" s="24">
        <f t="shared" si="31"/>
        <v>0</v>
      </c>
      <c r="F132" s="47"/>
      <c r="G132" s="47"/>
      <c r="H132" s="24">
        <f t="shared" ref="H132" si="73">SUM(F132:G132)</f>
        <v>0</v>
      </c>
      <c r="I132" s="22"/>
      <c r="J132" s="23"/>
      <c r="K132" s="24">
        <f t="shared" ref="K132" si="74">SUM(I132:J132)</f>
        <v>0</v>
      </c>
      <c r="N132" s="24">
        <f t="shared" ref="N132" si="75">SUM(L132:M132)</f>
        <v>0</v>
      </c>
      <c r="O132" s="22"/>
      <c r="P132" s="23"/>
      <c r="Q132" s="24">
        <f t="shared" ref="Q132" si="76">SUM(O132:P132)</f>
        <v>0</v>
      </c>
      <c r="R132" s="20"/>
      <c r="T132" s="24">
        <f t="shared" ref="T132" si="77">SUM(R132:S132)</f>
        <v>0</v>
      </c>
      <c r="U132" s="47"/>
      <c r="V132" s="47"/>
      <c r="W132" s="24">
        <f t="shared" ref="W132" si="78">SUM(U132:V132)</f>
        <v>0</v>
      </c>
      <c r="X132" s="22"/>
      <c r="Y132" s="23"/>
      <c r="Z132" s="24">
        <f t="shared" ref="Z132" si="79">SUM(X132:Y132)</f>
        <v>0</v>
      </c>
      <c r="AA132" s="20">
        <f t="shared" ref="AA132:AA139" si="80">C132+F132+I132+L132+O132+R132+U132+X132</f>
        <v>0</v>
      </c>
      <c r="AB132" s="25">
        <f t="shared" ref="AB132:AB139" si="81">D132+G132+J132+M132+P132+S132+V132+Y132</f>
        <v>0</v>
      </c>
      <c r="AC132" s="24">
        <f t="shared" ref="AC132:AC139" si="82">SUM(AA132:AB132)</f>
        <v>0</v>
      </c>
    </row>
    <row r="133" spans="1:29" x14ac:dyDescent="0.2">
      <c r="A133" s="35" t="s">
        <v>97</v>
      </c>
      <c r="B133" s="36">
        <v>2282</v>
      </c>
      <c r="C133" s="22">
        <v>5</v>
      </c>
      <c r="D133" s="23">
        <v>3</v>
      </c>
      <c r="E133" s="24">
        <v>8</v>
      </c>
      <c r="F133" s="47">
        <v>1</v>
      </c>
      <c r="G133" s="47"/>
      <c r="H133" s="24">
        <v>1</v>
      </c>
      <c r="I133" s="22"/>
      <c r="J133" s="23"/>
      <c r="M133" s="35">
        <v>1</v>
      </c>
      <c r="N133" s="24">
        <v>1</v>
      </c>
      <c r="O133" s="22"/>
      <c r="P133" s="23"/>
      <c r="R133" s="20"/>
      <c r="T133" s="24"/>
      <c r="U133" s="47"/>
      <c r="V133" s="47"/>
      <c r="W133" s="24"/>
      <c r="X133" s="22">
        <v>1</v>
      </c>
      <c r="Y133" s="23"/>
      <c r="Z133" s="24">
        <v>1</v>
      </c>
      <c r="AA133" s="20">
        <f t="shared" si="80"/>
        <v>7</v>
      </c>
      <c r="AB133" s="25">
        <f t="shared" si="81"/>
        <v>4</v>
      </c>
      <c r="AC133" s="24">
        <f t="shared" si="82"/>
        <v>11</v>
      </c>
    </row>
    <row r="134" spans="1:29" x14ac:dyDescent="0.2">
      <c r="A134" s="35" t="s">
        <v>98</v>
      </c>
      <c r="B134" s="36">
        <v>2283</v>
      </c>
      <c r="C134" s="22">
        <v>3</v>
      </c>
      <c r="D134" s="23">
        <v>3</v>
      </c>
      <c r="E134" s="24">
        <v>6</v>
      </c>
      <c r="F134" s="47">
        <v>1</v>
      </c>
      <c r="G134" s="47"/>
      <c r="H134" s="24">
        <v>1</v>
      </c>
      <c r="I134" s="22"/>
      <c r="J134" s="23"/>
      <c r="N134" s="24"/>
      <c r="O134" s="22"/>
      <c r="P134" s="23"/>
      <c r="R134" s="20">
        <v>1</v>
      </c>
      <c r="T134" s="24">
        <v>1</v>
      </c>
      <c r="U134" s="47"/>
      <c r="V134" s="47"/>
      <c r="W134" s="24"/>
      <c r="X134" s="22"/>
      <c r="Y134" s="23"/>
      <c r="AA134" s="20">
        <f t="shared" si="80"/>
        <v>5</v>
      </c>
      <c r="AB134" s="25">
        <f t="shared" si="81"/>
        <v>3</v>
      </c>
      <c r="AC134" s="24">
        <f t="shared" si="82"/>
        <v>8</v>
      </c>
    </row>
    <row r="135" spans="1:29" x14ac:dyDescent="0.2">
      <c r="A135" s="35" t="s">
        <v>99</v>
      </c>
      <c r="B135" s="36">
        <v>2284</v>
      </c>
      <c r="C135" s="22">
        <v>13</v>
      </c>
      <c r="D135" s="23">
        <v>5</v>
      </c>
      <c r="E135" s="24">
        <v>18</v>
      </c>
      <c r="F135" s="47">
        <v>1</v>
      </c>
      <c r="G135" s="47"/>
      <c r="H135" s="24">
        <v>1</v>
      </c>
      <c r="I135" s="22"/>
      <c r="J135" s="23"/>
      <c r="N135" s="24"/>
      <c r="O135" s="22"/>
      <c r="P135" s="23">
        <v>2</v>
      </c>
      <c r="Q135" s="24">
        <v>2</v>
      </c>
      <c r="R135" s="20"/>
      <c r="T135" s="24"/>
      <c r="U135" s="47"/>
      <c r="V135" s="47"/>
      <c r="W135" s="24"/>
      <c r="X135" s="22"/>
      <c r="Y135" s="23"/>
      <c r="AA135" s="20">
        <f t="shared" si="80"/>
        <v>14</v>
      </c>
      <c r="AB135" s="25">
        <f t="shared" si="81"/>
        <v>7</v>
      </c>
      <c r="AC135" s="24">
        <f t="shared" si="82"/>
        <v>21</v>
      </c>
    </row>
    <row r="136" spans="1:29" x14ac:dyDescent="0.2">
      <c r="A136" s="35" t="s">
        <v>100</v>
      </c>
      <c r="B136" s="36">
        <v>2285</v>
      </c>
      <c r="C136" s="22">
        <v>22</v>
      </c>
      <c r="D136" s="23">
        <v>12</v>
      </c>
      <c r="E136" s="24">
        <v>34</v>
      </c>
      <c r="F136" s="47">
        <v>1</v>
      </c>
      <c r="G136" s="47">
        <v>2</v>
      </c>
      <c r="H136" s="24">
        <v>3</v>
      </c>
      <c r="I136" s="22"/>
      <c r="J136" s="23"/>
      <c r="N136" s="24"/>
      <c r="O136" s="22"/>
      <c r="P136" s="23"/>
      <c r="R136" s="20"/>
      <c r="T136" s="24"/>
      <c r="U136" s="47"/>
      <c r="V136" s="47"/>
      <c r="W136" s="24"/>
      <c r="X136" s="22">
        <v>1</v>
      </c>
      <c r="Y136" s="23"/>
      <c r="Z136" s="24">
        <v>1</v>
      </c>
      <c r="AA136" s="20">
        <f t="shared" si="80"/>
        <v>24</v>
      </c>
      <c r="AB136" s="25">
        <f t="shared" si="81"/>
        <v>14</v>
      </c>
      <c r="AC136" s="24">
        <f t="shared" si="82"/>
        <v>38</v>
      </c>
    </row>
    <row r="137" spans="1:29" x14ac:dyDescent="0.2">
      <c r="A137" s="35" t="s">
        <v>101</v>
      </c>
      <c r="B137" s="36">
        <v>2294</v>
      </c>
      <c r="C137" s="22">
        <v>6</v>
      </c>
      <c r="D137" s="23">
        <v>4</v>
      </c>
      <c r="E137" s="24">
        <v>10</v>
      </c>
      <c r="F137" s="47">
        <v>1</v>
      </c>
      <c r="G137" s="47">
        <v>1</v>
      </c>
      <c r="H137" s="24">
        <v>2</v>
      </c>
      <c r="I137" s="22"/>
      <c r="J137" s="23"/>
      <c r="N137" s="24"/>
      <c r="O137" s="22"/>
      <c r="P137" s="23">
        <v>1</v>
      </c>
      <c r="Q137" s="24">
        <v>1</v>
      </c>
      <c r="R137" s="20"/>
      <c r="T137" s="24"/>
      <c r="U137" s="47"/>
      <c r="V137" s="47"/>
      <c r="W137" s="24"/>
      <c r="X137" s="22">
        <v>1</v>
      </c>
      <c r="Y137" s="23"/>
      <c r="Z137" s="24">
        <v>1</v>
      </c>
      <c r="AA137" s="20">
        <f t="shared" si="80"/>
        <v>8</v>
      </c>
      <c r="AB137" s="25">
        <f t="shared" si="81"/>
        <v>6</v>
      </c>
      <c r="AC137" s="24">
        <f t="shared" si="82"/>
        <v>14</v>
      </c>
    </row>
    <row r="138" spans="1:29" x14ac:dyDescent="0.2">
      <c r="A138" s="35" t="s">
        <v>102</v>
      </c>
      <c r="B138" s="36">
        <v>2295</v>
      </c>
      <c r="C138" s="22">
        <v>6</v>
      </c>
      <c r="D138" s="23">
        <v>3</v>
      </c>
      <c r="E138" s="24">
        <v>9</v>
      </c>
      <c r="F138" s="47"/>
      <c r="G138" s="47"/>
      <c r="H138" s="24"/>
      <c r="I138" s="22"/>
      <c r="J138" s="23"/>
      <c r="M138" s="35">
        <v>1</v>
      </c>
      <c r="N138" s="24">
        <v>1</v>
      </c>
      <c r="O138" s="22"/>
      <c r="P138" s="23"/>
      <c r="R138" s="20"/>
      <c r="T138" s="24"/>
      <c r="U138" s="47"/>
      <c r="V138" s="47"/>
      <c r="W138" s="24"/>
      <c r="X138" s="22"/>
      <c r="Y138" s="23"/>
      <c r="AA138" s="20">
        <f t="shared" si="80"/>
        <v>6</v>
      </c>
      <c r="AB138" s="25">
        <f t="shared" si="81"/>
        <v>4</v>
      </c>
      <c r="AC138" s="24">
        <f t="shared" si="82"/>
        <v>10</v>
      </c>
    </row>
    <row r="139" spans="1:29" ht="13.5" thickBot="1" x14ac:dyDescent="0.25">
      <c r="A139" s="35" t="s">
        <v>103</v>
      </c>
      <c r="B139" s="36">
        <v>2296</v>
      </c>
      <c r="C139" s="22">
        <v>4</v>
      </c>
      <c r="D139" s="23">
        <v>6</v>
      </c>
      <c r="E139" s="24">
        <v>10</v>
      </c>
      <c r="F139" s="47"/>
      <c r="G139" s="47"/>
      <c r="H139" s="24"/>
      <c r="I139" s="22"/>
      <c r="J139" s="23"/>
      <c r="N139" s="24"/>
      <c r="O139" s="22"/>
      <c r="P139" s="23"/>
      <c r="R139" s="20"/>
      <c r="T139" s="24"/>
      <c r="U139" s="47"/>
      <c r="V139" s="47"/>
      <c r="W139" s="24"/>
      <c r="X139" s="22"/>
      <c r="Y139" s="23"/>
      <c r="AA139" s="20">
        <f t="shared" si="80"/>
        <v>4</v>
      </c>
      <c r="AB139" s="25">
        <f t="shared" si="81"/>
        <v>6</v>
      </c>
      <c r="AC139" s="24">
        <f t="shared" si="82"/>
        <v>10</v>
      </c>
    </row>
    <row r="140" spans="1:29" s="75" customFormat="1" ht="13.5" thickBot="1" x14ac:dyDescent="0.25">
      <c r="A140" s="31" t="s">
        <v>104</v>
      </c>
      <c r="B140" s="14"/>
      <c r="C140" s="72">
        <f t="shared" ref="C140:F140" si="83">SUM(C131:C139)</f>
        <v>59</v>
      </c>
      <c r="D140" s="73">
        <f t="shared" si="83"/>
        <v>36</v>
      </c>
      <c r="E140" s="32">
        <f t="shared" si="83"/>
        <v>95</v>
      </c>
      <c r="F140" s="72">
        <f t="shared" si="83"/>
        <v>5</v>
      </c>
      <c r="G140" s="73">
        <f>SUM(G131:G139)</f>
        <v>3</v>
      </c>
      <c r="H140" s="32">
        <f t="shared" ref="H140:AC140" si="84">SUM(H131:H139)</f>
        <v>8</v>
      </c>
      <c r="I140" s="72">
        <f t="shared" si="84"/>
        <v>0</v>
      </c>
      <c r="J140" s="73">
        <f t="shared" si="84"/>
        <v>0</v>
      </c>
      <c r="K140" s="32">
        <f t="shared" si="84"/>
        <v>0</v>
      </c>
      <c r="L140" s="72">
        <f t="shared" si="84"/>
        <v>0</v>
      </c>
      <c r="M140" s="73">
        <f t="shared" si="84"/>
        <v>2</v>
      </c>
      <c r="N140" s="32">
        <f t="shared" si="84"/>
        <v>2</v>
      </c>
      <c r="O140" s="72">
        <f t="shared" si="84"/>
        <v>0</v>
      </c>
      <c r="P140" s="73">
        <f t="shared" si="84"/>
        <v>3</v>
      </c>
      <c r="Q140" s="13">
        <f t="shared" si="84"/>
        <v>3</v>
      </c>
      <c r="R140" s="72">
        <f t="shared" si="84"/>
        <v>1</v>
      </c>
      <c r="S140" s="73">
        <f t="shared" si="84"/>
        <v>0</v>
      </c>
      <c r="T140" s="32">
        <f t="shared" si="84"/>
        <v>1</v>
      </c>
      <c r="U140" s="73">
        <f t="shared" si="84"/>
        <v>0</v>
      </c>
      <c r="V140" s="73">
        <f t="shared" si="84"/>
        <v>0</v>
      </c>
      <c r="W140" s="32">
        <f t="shared" si="84"/>
        <v>0</v>
      </c>
      <c r="X140" s="72">
        <f t="shared" si="84"/>
        <v>3</v>
      </c>
      <c r="Y140" s="73">
        <f t="shared" si="84"/>
        <v>0</v>
      </c>
      <c r="Z140" s="32">
        <f t="shared" si="84"/>
        <v>3</v>
      </c>
      <c r="AA140" s="72">
        <f t="shared" si="84"/>
        <v>68</v>
      </c>
      <c r="AB140" s="73">
        <f t="shared" si="84"/>
        <v>44</v>
      </c>
      <c r="AC140" s="32">
        <f t="shared" si="84"/>
        <v>112</v>
      </c>
    </row>
    <row r="141" spans="1:29" ht="13.5" thickBot="1" x14ac:dyDescent="0.25">
      <c r="A141" s="15"/>
      <c r="B141" s="14"/>
      <c r="C141" s="82"/>
      <c r="D141" s="83"/>
      <c r="E141" s="84"/>
      <c r="F141" s="83"/>
      <c r="G141" s="83"/>
      <c r="H141" s="85"/>
      <c r="I141" s="82"/>
      <c r="J141" s="83"/>
      <c r="K141" s="84"/>
      <c r="L141" s="86"/>
      <c r="M141" s="87"/>
      <c r="N141" s="85"/>
      <c r="O141" s="82"/>
      <c r="P141" s="83"/>
      <c r="Q141" s="85"/>
      <c r="R141" s="88"/>
      <c r="S141" s="85"/>
      <c r="T141" s="84"/>
      <c r="U141" s="83"/>
      <c r="V141" s="83"/>
      <c r="W141" s="85"/>
      <c r="X141" s="82"/>
      <c r="Y141" s="83"/>
      <c r="Z141" s="84"/>
      <c r="AA141" s="86"/>
      <c r="AB141" s="89"/>
      <c r="AC141" s="90"/>
    </row>
    <row r="142" spans="1:29" ht="13.5" thickBot="1" x14ac:dyDescent="0.25">
      <c r="A142" s="31" t="s">
        <v>105</v>
      </c>
      <c r="B142" s="14"/>
      <c r="C142" s="31">
        <f>C140+C129+C125</f>
        <v>152</v>
      </c>
      <c r="D142" s="13">
        <f>D140+D129+D125</f>
        <v>102</v>
      </c>
      <c r="E142" s="13">
        <f t="shared" ref="E142:E195" si="85">SUM(C142:D142)</f>
        <v>254</v>
      </c>
      <c r="F142" s="31">
        <f t="shared" ref="F142:N142" si="86">F140+F129+F125</f>
        <v>14</v>
      </c>
      <c r="G142" s="13">
        <f t="shared" si="86"/>
        <v>7</v>
      </c>
      <c r="H142" s="13">
        <f t="shared" si="86"/>
        <v>21</v>
      </c>
      <c r="I142" s="31">
        <f t="shared" si="86"/>
        <v>1</v>
      </c>
      <c r="J142" s="13">
        <f t="shared" si="86"/>
        <v>1</v>
      </c>
      <c r="K142" s="13">
        <f t="shared" si="86"/>
        <v>2</v>
      </c>
      <c r="L142" s="31">
        <f t="shared" si="86"/>
        <v>3</v>
      </c>
      <c r="M142" s="13">
        <f t="shared" si="86"/>
        <v>3</v>
      </c>
      <c r="N142" s="13">
        <f t="shared" si="86"/>
        <v>6</v>
      </c>
      <c r="O142" s="31">
        <f t="shared" ref="O142:AC142" si="87">O140+O129+O125</f>
        <v>1</v>
      </c>
      <c r="P142" s="13">
        <f t="shared" si="87"/>
        <v>7</v>
      </c>
      <c r="Q142" s="13">
        <f t="shared" si="87"/>
        <v>8</v>
      </c>
      <c r="R142" s="31">
        <f t="shared" si="87"/>
        <v>1</v>
      </c>
      <c r="S142" s="13">
        <f t="shared" si="87"/>
        <v>0</v>
      </c>
      <c r="T142" s="32">
        <f t="shared" si="87"/>
        <v>1</v>
      </c>
      <c r="U142" s="13">
        <f t="shared" si="87"/>
        <v>1</v>
      </c>
      <c r="V142" s="13">
        <f t="shared" si="87"/>
        <v>1</v>
      </c>
      <c r="W142" s="13">
        <f t="shared" si="87"/>
        <v>2</v>
      </c>
      <c r="X142" s="31">
        <f t="shared" si="87"/>
        <v>9</v>
      </c>
      <c r="Y142" s="13">
        <f t="shared" si="87"/>
        <v>4</v>
      </c>
      <c r="Z142" s="13">
        <f t="shared" si="87"/>
        <v>13</v>
      </c>
      <c r="AA142" s="31">
        <f t="shared" si="87"/>
        <v>182</v>
      </c>
      <c r="AB142" s="13">
        <f t="shared" si="87"/>
        <v>125</v>
      </c>
      <c r="AC142" s="32">
        <f t="shared" si="87"/>
        <v>307</v>
      </c>
    </row>
    <row r="143" spans="1:29" x14ac:dyDescent="0.2">
      <c r="C143" s="37"/>
      <c r="D143" s="38"/>
      <c r="E143" s="41"/>
      <c r="F143" s="40"/>
      <c r="G143" s="40"/>
      <c r="H143" s="60"/>
      <c r="I143" s="37"/>
      <c r="J143" s="38"/>
      <c r="K143" s="41"/>
      <c r="L143" s="37"/>
      <c r="M143" s="40"/>
      <c r="N143" s="60"/>
      <c r="O143" s="37"/>
      <c r="P143" s="38"/>
      <c r="Q143" s="59"/>
      <c r="R143" s="37"/>
      <c r="S143" s="38"/>
      <c r="T143" s="39"/>
      <c r="U143" s="40"/>
      <c r="V143" s="40"/>
      <c r="W143" s="60" t="str">
        <f>IF(U143+V143=0," ",U143+V143)</f>
        <v xml:space="preserve"> </v>
      </c>
      <c r="X143" s="37"/>
      <c r="Y143" s="38"/>
      <c r="Z143" s="41"/>
      <c r="AA143" s="37"/>
      <c r="AB143" s="45"/>
      <c r="AC143" s="46"/>
    </row>
    <row r="144" spans="1:29" x14ac:dyDescent="0.2">
      <c r="A144" s="27" t="s">
        <v>106</v>
      </c>
      <c r="B144" s="21">
        <v>2375</v>
      </c>
      <c r="C144" s="22">
        <v>1</v>
      </c>
      <c r="D144" s="23">
        <v>17</v>
      </c>
      <c r="E144" s="24">
        <v>18</v>
      </c>
      <c r="F144" s="22">
        <v>1</v>
      </c>
      <c r="G144" s="23">
        <v>1</v>
      </c>
      <c r="H144" s="24">
        <v>2</v>
      </c>
      <c r="I144" s="22">
        <v>1</v>
      </c>
      <c r="J144" s="23"/>
      <c r="K144" s="24">
        <v>1</v>
      </c>
      <c r="L144" s="22"/>
      <c r="M144" s="23">
        <v>1</v>
      </c>
      <c r="N144" s="24">
        <v>1</v>
      </c>
      <c r="O144" s="22">
        <v>1</v>
      </c>
      <c r="P144" s="23">
        <v>1</v>
      </c>
      <c r="Q144" s="24">
        <v>2</v>
      </c>
      <c r="R144" s="20"/>
      <c r="T144" s="24"/>
      <c r="U144" s="20"/>
      <c r="V144" s="25"/>
      <c r="W144" s="24"/>
      <c r="X144" s="20">
        <v>3</v>
      </c>
      <c r="Y144" s="25">
        <v>3</v>
      </c>
      <c r="Z144" s="24">
        <v>6</v>
      </c>
      <c r="AA144" s="20">
        <f t="shared" ref="AA144:AA146" si="88">C144+F144+I144+L144+O144+R144+U144+X144</f>
        <v>7</v>
      </c>
      <c r="AB144" s="25">
        <f t="shared" ref="AB144:AB146" si="89">D144+G144+J144+M144+P144+S144+V144+Y144</f>
        <v>23</v>
      </c>
      <c r="AC144" s="24">
        <f t="shared" ref="AC144:AC146" si="90">SUM(AA144:AB144)</f>
        <v>30</v>
      </c>
    </row>
    <row r="145" spans="1:29" x14ac:dyDescent="0.2">
      <c r="A145" s="26" t="s">
        <v>107</v>
      </c>
      <c r="B145" s="21">
        <v>2380</v>
      </c>
      <c r="C145" s="22"/>
      <c r="D145" s="23"/>
      <c r="E145" s="24">
        <f t="shared" si="85"/>
        <v>0</v>
      </c>
      <c r="F145" s="22"/>
      <c r="G145" s="23"/>
      <c r="H145" s="24">
        <f t="shared" ref="H145:H146" si="91">SUM(F145:G145)</f>
        <v>0</v>
      </c>
      <c r="I145" s="22"/>
      <c r="J145" s="23"/>
      <c r="K145" s="24">
        <f t="shared" ref="K145:K146" si="92">SUM(I145:J145)</f>
        <v>0</v>
      </c>
      <c r="L145" s="22"/>
      <c r="M145" s="23"/>
      <c r="N145" s="24">
        <f t="shared" ref="N145:N146" si="93">SUM(L145:M145)</f>
        <v>0</v>
      </c>
      <c r="O145" s="22"/>
      <c r="P145" s="23"/>
      <c r="Q145" s="24">
        <f t="shared" ref="Q145:Q146" si="94">SUM(O145:P145)</f>
        <v>0</v>
      </c>
      <c r="R145" s="20"/>
      <c r="T145" s="24">
        <f t="shared" ref="T145:T146" si="95">SUM(R145:S145)</f>
        <v>0</v>
      </c>
      <c r="U145" s="20"/>
      <c r="V145" s="25"/>
      <c r="W145" s="24">
        <f t="shared" ref="W145:W146" si="96">SUM(U145:V145)</f>
        <v>0</v>
      </c>
      <c r="Z145" s="24">
        <f t="shared" ref="Z145:Z146" si="97">SUM(X145:Y145)</f>
        <v>0</v>
      </c>
      <c r="AA145" s="20">
        <f t="shared" si="88"/>
        <v>0</v>
      </c>
      <c r="AB145" s="25">
        <f t="shared" si="89"/>
        <v>0</v>
      </c>
      <c r="AC145" s="24">
        <f t="shared" si="90"/>
        <v>0</v>
      </c>
    </row>
    <row r="146" spans="1:29" ht="13.5" thickBot="1" x14ac:dyDescent="0.25">
      <c r="A146" s="26" t="s">
        <v>228</v>
      </c>
      <c r="B146" s="21">
        <v>2385</v>
      </c>
      <c r="C146" s="22"/>
      <c r="D146" s="23"/>
      <c r="E146" s="24">
        <f t="shared" si="85"/>
        <v>0</v>
      </c>
      <c r="F146" s="22"/>
      <c r="G146" s="23"/>
      <c r="H146" s="24">
        <f t="shared" si="91"/>
        <v>0</v>
      </c>
      <c r="I146" s="22"/>
      <c r="J146" s="23"/>
      <c r="K146" s="24">
        <f t="shared" si="92"/>
        <v>0</v>
      </c>
      <c r="L146" s="22"/>
      <c r="M146" s="23"/>
      <c r="N146" s="24">
        <f t="shared" si="93"/>
        <v>0</v>
      </c>
      <c r="O146" s="22"/>
      <c r="P146" s="23"/>
      <c r="Q146" s="24">
        <f t="shared" si="94"/>
        <v>0</v>
      </c>
      <c r="R146" s="20"/>
      <c r="T146" s="24">
        <f t="shared" si="95"/>
        <v>0</v>
      </c>
      <c r="U146" s="20"/>
      <c r="V146" s="25"/>
      <c r="W146" s="24">
        <f t="shared" si="96"/>
        <v>0</v>
      </c>
      <c r="Z146" s="24">
        <f t="shared" si="97"/>
        <v>0</v>
      </c>
      <c r="AA146" s="20">
        <f t="shared" si="88"/>
        <v>0</v>
      </c>
      <c r="AB146" s="25">
        <f t="shared" si="89"/>
        <v>0</v>
      </c>
      <c r="AC146" s="24">
        <f t="shared" si="90"/>
        <v>0</v>
      </c>
    </row>
    <row r="147" spans="1:29" ht="13.5" thickBot="1" x14ac:dyDescent="0.25">
      <c r="A147" s="31" t="s">
        <v>108</v>
      </c>
      <c r="B147" s="14"/>
      <c r="C147" s="72">
        <f>SUM(C144:C146)</f>
        <v>1</v>
      </c>
      <c r="D147" s="73">
        <f>SUM(D144:D146)</f>
        <v>17</v>
      </c>
      <c r="E147" s="32">
        <f t="shared" si="85"/>
        <v>18</v>
      </c>
      <c r="F147" s="72">
        <f t="shared" ref="F147:Z147" si="98">SUM(F144:F146)</f>
        <v>1</v>
      </c>
      <c r="G147" s="73">
        <f t="shared" si="98"/>
        <v>1</v>
      </c>
      <c r="H147" s="74">
        <f t="shared" si="98"/>
        <v>2</v>
      </c>
      <c r="I147" s="72">
        <f t="shared" si="98"/>
        <v>1</v>
      </c>
      <c r="J147" s="73">
        <f t="shared" si="98"/>
        <v>0</v>
      </c>
      <c r="K147" s="74">
        <f t="shared" si="98"/>
        <v>1</v>
      </c>
      <c r="L147" s="72">
        <f t="shared" si="98"/>
        <v>0</v>
      </c>
      <c r="M147" s="73">
        <f t="shared" si="98"/>
        <v>1</v>
      </c>
      <c r="N147" s="74">
        <f t="shared" si="98"/>
        <v>1</v>
      </c>
      <c r="O147" s="72">
        <f t="shared" si="98"/>
        <v>1</v>
      </c>
      <c r="P147" s="73">
        <f t="shared" si="98"/>
        <v>1</v>
      </c>
      <c r="Q147" s="74">
        <f t="shared" si="98"/>
        <v>2</v>
      </c>
      <c r="R147" s="72">
        <f t="shared" si="98"/>
        <v>0</v>
      </c>
      <c r="S147" s="73">
        <f t="shared" si="98"/>
        <v>0</v>
      </c>
      <c r="T147" s="74">
        <f t="shared" si="98"/>
        <v>0</v>
      </c>
      <c r="U147" s="72">
        <f t="shared" si="98"/>
        <v>0</v>
      </c>
      <c r="V147" s="73">
        <f t="shared" si="98"/>
        <v>0</v>
      </c>
      <c r="W147" s="74">
        <f t="shared" si="98"/>
        <v>0</v>
      </c>
      <c r="X147" s="72">
        <f t="shared" si="98"/>
        <v>3</v>
      </c>
      <c r="Y147" s="73">
        <f t="shared" si="98"/>
        <v>3</v>
      </c>
      <c r="Z147" s="74">
        <f t="shared" si="98"/>
        <v>6</v>
      </c>
      <c r="AA147" s="72">
        <f>SUM(AA144:AA146)</f>
        <v>7</v>
      </c>
      <c r="AB147" s="73">
        <f>SUM(AB144:AB146)</f>
        <v>23</v>
      </c>
      <c r="AC147" s="74">
        <f>SUM(AC144:AC146)</f>
        <v>30</v>
      </c>
    </row>
    <row r="148" spans="1:29" x14ac:dyDescent="0.2">
      <c r="C148" s="37"/>
      <c r="D148" s="38"/>
      <c r="E148" s="41"/>
      <c r="F148" s="40"/>
      <c r="G148" s="40"/>
      <c r="H148" s="60" t="str">
        <f>IF(F148+G148=0," ",F148+G148)</f>
        <v xml:space="preserve"> </v>
      </c>
      <c r="I148" s="37"/>
      <c r="J148" s="38"/>
      <c r="K148" s="41" t="str">
        <f>IF(I148+J148=0," ",I148+J148)</f>
        <v xml:space="preserve"> </v>
      </c>
      <c r="L148" s="37"/>
      <c r="M148" s="40"/>
      <c r="N148" s="60" t="str">
        <f>IF(L148+M148=0," ",L148+M148)</f>
        <v xml:space="preserve"> </v>
      </c>
      <c r="O148" s="37"/>
      <c r="P148" s="38"/>
      <c r="Q148" s="59" t="str">
        <f>IF(O148+P148=0," ",O148+P148)</f>
        <v xml:space="preserve"> </v>
      </c>
      <c r="R148" s="37"/>
      <c r="S148" s="38"/>
      <c r="T148" s="39"/>
      <c r="U148" s="40"/>
      <c r="V148" s="40"/>
      <c r="W148" s="60" t="str">
        <f>IF(U148+V148=0," ",U148+V148)</f>
        <v xml:space="preserve"> </v>
      </c>
      <c r="X148" s="37"/>
      <c r="Y148" s="38"/>
      <c r="Z148" s="41" t="str">
        <f>IF(X148+Y148=0," ",X148+Y148)</f>
        <v xml:space="preserve"> </v>
      </c>
      <c r="AA148" s="37"/>
      <c r="AB148" s="45"/>
      <c r="AC148" s="46"/>
    </row>
    <row r="149" spans="1:29" x14ac:dyDescent="0.2">
      <c r="A149" s="25" t="s">
        <v>109</v>
      </c>
      <c r="B149" s="36">
        <v>2405</v>
      </c>
      <c r="C149" s="22">
        <v>4</v>
      </c>
      <c r="D149" s="23">
        <v>22</v>
      </c>
      <c r="E149" s="24">
        <v>26</v>
      </c>
      <c r="F149" s="47"/>
      <c r="G149" s="47">
        <v>2</v>
      </c>
      <c r="H149" s="24">
        <v>2</v>
      </c>
      <c r="I149" s="22"/>
      <c r="J149" s="23">
        <v>1</v>
      </c>
      <c r="K149" s="24">
        <v>1</v>
      </c>
      <c r="N149" s="24"/>
      <c r="O149" s="22">
        <v>1</v>
      </c>
      <c r="P149" s="23">
        <v>1</v>
      </c>
      <c r="Q149" s="24">
        <v>2</v>
      </c>
      <c r="R149" s="20"/>
      <c r="T149" s="24"/>
      <c r="U149" s="47"/>
      <c r="V149" s="47"/>
      <c r="W149" s="24"/>
      <c r="X149" s="22"/>
      <c r="Y149" s="23"/>
      <c r="AA149" s="20">
        <f t="shared" ref="AA149:AA151" si="99">C149+F149+I149+L149+O149+R149+U149+X149</f>
        <v>5</v>
      </c>
      <c r="AB149" s="25">
        <f t="shared" ref="AB149:AB151" si="100">D149+G149+J149+M149+P149+S149+V149+Y149</f>
        <v>26</v>
      </c>
      <c r="AC149" s="24">
        <f t="shared" ref="AC149:AC151" si="101">SUM(AA149:AB149)</f>
        <v>31</v>
      </c>
    </row>
    <row r="150" spans="1:29" x14ac:dyDescent="0.2">
      <c r="A150" s="25" t="s">
        <v>110</v>
      </c>
      <c r="B150" s="36">
        <v>2420</v>
      </c>
      <c r="C150" s="22">
        <v>1</v>
      </c>
      <c r="D150" s="23">
        <v>4</v>
      </c>
      <c r="E150" s="24">
        <v>5</v>
      </c>
      <c r="F150" s="47">
        <v>2</v>
      </c>
      <c r="G150" s="47"/>
      <c r="H150" s="24">
        <v>2</v>
      </c>
      <c r="I150" s="22"/>
      <c r="J150" s="23"/>
      <c r="N150" s="24"/>
      <c r="O150" s="22"/>
      <c r="P150" s="23"/>
      <c r="R150" s="20"/>
      <c r="T150" s="24"/>
      <c r="U150" s="47"/>
      <c r="V150" s="47"/>
      <c r="W150" s="24"/>
      <c r="X150" s="22"/>
      <c r="Y150" s="23">
        <v>1</v>
      </c>
      <c r="Z150" s="24">
        <v>1</v>
      </c>
      <c r="AA150" s="20">
        <f t="shared" si="99"/>
        <v>3</v>
      </c>
      <c r="AB150" s="25">
        <f t="shared" si="100"/>
        <v>5</v>
      </c>
      <c r="AC150" s="24">
        <f t="shared" si="101"/>
        <v>8</v>
      </c>
    </row>
    <row r="151" spans="1:29" ht="13.5" thickBot="1" x14ac:dyDescent="0.25">
      <c r="A151" s="25" t="s">
        <v>111</v>
      </c>
      <c r="B151" s="36" t="s">
        <v>112</v>
      </c>
      <c r="C151" s="22"/>
      <c r="D151" s="23">
        <v>3</v>
      </c>
      <c r="E151" s="24">
        <v>3</v>
      </c>
      <c r="F151" s="47"/>
      <c r="G151" s="47"/>
      <c r="H151" s="24"/>
      <c r="I151" s="22"/>
      <c r="J151" s="23"/>
      <c r="N151" s="24"/>
      <c r="O151" s="22"/>
      <c r="P151" s="23"/>
      <c r="R151" s="20"/>
      <c r="T151" s="24"/>
      <c r="U151" s="47"/>
      <c r="V151" s="47"/>
      <c r="W151" s="24"/>
      <c r="X151" s="22"/>
      <c r="Y151" s="23"/>
      <c r="AA151" s="20">
        <f t="shared" si="99"/>
        <v>0</v>
      </c>
      <c r="AB151" s="25">
        <f t="shared" si="100"/>
        <v>3</v>
      </c>
      <c r="AC151" s="24">
        <f t="shared" si="101"/>
        <v>3</v>
      </c>
    </row>
    <row r="152" spans="1:29" ht="13.5" thickBot="1" x14ac:dyDescent="0.25">
      <c r="A152" s="31" t="s">
        <v>113</v>
      </c>
      <c r="B152" s="14"/>
      <c r="C152" s="31">
        <f>SUM(C149:C151)</f>
        <v>5</v>
      </c>
      <c r="D152" s="13">
        <f t="shared" ref="D152:Z152" si="102">SUM(D149:D151)</f>
        <v>29</v>
      </c>
      <c r="E152" s="32">
        <f t="shared" si="85"/>
        <v>34</v>
      </c>
      <c r="F152" s="13">
        <f t="shared" si="102"/>
        <v>2</v>
      </c>
      <c r="G152" s="13">
        <f t="shared" si="102"/>
        <v>2</v>
      </c>
      <c r="H152" s="13">
        <f t="shared" si="102"/>
        <v>4</v>
      </c>
      <c r="I152" s="31">
        <f t="shared" si="102"/>
        <v>0</v>
      </c>
      <c r="J152" s="13">
        <f t="shared" si="102"/>
        <v>1</v>
      </c>
      <c r="K152" s="32">
        <f t="shared" si="102"/>
        <v>1</v>
      </c>
      <c r="L152" s="31">
        <f t="shared" si="102"/>
        <v>0</v>
      </c>
      <c r="M152" s="13">
        <f t="shared" si="102"/>
        <v>0</v>
      </c>
      <c r="N152" s="13">
        <f t="shared" si="102"/>
        <v>0</v>
      </c>
      <c r="O152" s="31">
        <f t="shared" si="102"/>
        <v>1</v>
      </c>
      <c r="P152" s="13">
        <f t="shared" si="102"/>
        <v>1</v>
      </c>
      <c r="Q152" s="13">
        <f t="shared" si="102"/>
        <v>2</v>
      </c>
      <c r="R152" s="31">
        <f t="shared" si="102"/>
        <v>0</v>
      </c>
      <c r="S152" s="13">
        <f t="shared" si="102"/>
        <v>0</v>
      </c>
      <c r="T152" s="13">
        <f t="shared" si="102"/>
        <v>0</v>
      </c>
      <c r="U152" s="31">
        <f t="shared" si="102"/>
        <v>0</v>
      </c>
      <c r="V152" s="13">
        <f t="shared" si="102"/>
        <v>0</v>
      </c>
      <c r="W152" s="13">
        <f t="shared" si="102"/>
        <v>0</v>
      </c>
      <c r="X152" s="31">
        <f t="shared" si="102"/>
        <v>0</v>
      </c>
      <c r="Y152" s="13">
        <f t="shared" si="102"/>
        <v>1</v>
      </c>
      <c r="Z152" s="32">
        <f t="shared" si="102"/>
        <v>1</v>
      </c>
      <c r="AA152" s="31">
        <f>SUM(AA149:AA151)</f>
        <v>8</v>
      </c>
      <c r="AB152" s="33">
        <f>SUM(AB149:AB151)</f>
        <v>34</v>
      </c>
      <c r="AC152" s="34">
        <f>SUM(AC149:AC151)</f>
        <v>42</v>
      </c>
    </row>
    <row r="153" spans="1:29" x14ac:dyDescent="0.2">
      <c r="C153" s="37"/>
      <c r="D153" s="38"/>
      <c r="E153" s="41"/>
      <c r="F153" s="40"/>
      <c r="G153" s="40"/>
      <c r="H153" s="60" t="str">
        <f>IF(F153+G153=0," ",F153+G153)</f>
        <v xml:space="preserve"> </v>
      </c>
      <c r="I153" s="37"/>
      <c r="J153" s="38"/>
      <c r="K153" s="41" t="str">
        <f>IF(I153+J153=0," ",I153+J153)</f>
        <v xml:space="preserve"> </v>
      </c>
      <c r="L153" s="37"/>
      <c r="M153" s="40"/>
      <c r="N153" s="60" t="str">
        <f>IF(L153+M153=0," ",L153+M153)</f>
        <v xml:space="preserve"> </v>
      </c>
      <c r="O153" s="37"/>
      <c r="P153" s="38"/>
      <c r="Q153" s="59" t="str">
        <f>IF(O153+P153=0," ",O153+P153)</f>
        <v xml:space="preserve"> </v>
      </c>
      <c r="R153" s="37"/>
      <c r="S153" s="38"/>
      <c r="T153" s="39"/>
      <c r="U153" s="40"/>
      <c r="V153" s="40"/>
      <c r="W153" s="60" t="str">
        <f>IF(U153+V153=0," ",U153+V153)</f>
        <v xml:space="preserve"> </v>
      </c>
      <c r="X153" s="37"/>
      <c r="Y153" s="38"/>
      <c r="Z153" s="41" t="str">
        <f>IF(X153+Y153=0," ",X153+Y153)</f>
        <v xml:space="preserve"> </v>
      </c>
      <c r="AA153" s="37"/>
      <c r="AB153" s="45"/>
      <c r="AC153" s="46"/>
    </row>
    <row r="154" spans="1:29" ht="12" customHeight="1" x14ac:dyDescent="0.2">
      <c r="A154" s="35" t="s">
        <v>114</v>
      </c>
      <c r="B154" s="36">
        <v>2510</v>
      </c>
      <c r="C154" s="20">
        <v>34</v>
      </c>
      <c r="D154" s="25">
        <v>23</v>
      </c>
      <c r="E154" s="24">
        <v>57</v>
      </c>
      <c r="F154" s="25">
        <v>5</v>
      </c>
      <c r="G154" s="25">
        <v>2</v>
      </c>
      <c r="H154" s="24">
        <v>7</v>
      </c>
      <c r="L154" s="20">
        <v>4</v>
      </c>
      <c r="M154" s="25">
        <v>2</v>
      </c>
      <c r="N154" s="24">
        <v>6</v>
      </c>
      <c r="O154" s="20">
        <v>2</v>
      </c>
      <c r="P154" s="25">
        <v>1</v>
      </c>
      <c r="Q154" s="24">
        <v>3</v>
      </c>
      <c r="R154" s="20"/>
      <c r="T154" s="24"/>
      <c r="U154" s="25"/>
      <c r="V154" s="25"/>
      <c r="W154" s="24"/>
      <c r="X154" s="20">
        <v>1</v>
      </c>
      <c r="Y154" s="25">
        <v>1</v>
      </c>
      <c r="Z154" s="24">
        <v>2</v>
      </c>
      <c r="AA154" s="20">
        <f t="shared" ref="AA154:AA156" si="103">C154+F154+I154+L154+O154+R154+U154+X154</f>
        <v>46</v>
      </c>
      <c r="AB154" s="25">
        <f t="shared" ref="AB154:AB156" si="104">D154+G154+J154+M154+P154+S154+V154+Y154</f>
        <v>29</v>
      </c>
      <c r="AC154" s="24">
        <f t="shared" ref="AC154:AC156" si="105">SUM(AA154:AB154)</f>
        <v>75</v>
      </c>
    </row>
    <row r="155" spans="1:29" x14ac:dyDescent="0.2">
      <c r="A155" s="35" t="s">
        <v>115</v>
      </c>
      <c r="B155" s="36">
        <v>2515</v>
      </c>
      <c r="C155" s="22">
        <v>49</v>
      </c>
      <c r="D155" s="23">
        <v>53</v>
      </c>
      <c r="E155" s="24">
        <v>102</v>
      </c>
      <c r="F155" s="47">
        <v>6</v>
      </c>
      <c r="G155" s="47">
        <v>11</v>
      </c>
      <c r="H155" s="24">
        <v>17</v>
      </c>
      <c r="I155" s="22">
        <v>1</v>
      </c>
      <c r="J155" s="23">
        <v>1</v>
      </c>
      <c r="K155" s="24">
        <v>2</v>
      </c>
      <c r="L155" s="20">
        <v>1</v>
      </c>
      <c r="M155" s="35">
        <v>4</v>
      </c>
      <c r="N155" s="24">
        <v>5</v>
      </c>
      <c r="O155" s="22">
        <v>4</v>
      </c>
      <c r="P155" s="23"/>
      <c r="Q155" s="24">
        <v>4</v>
      </c>
      <c r="R155" s="20"/>
      <c r="T155" s="24"/>
      <c r="U155" s="47">
        <v>1</v>
      </c>
      <c r="V155" s="47">
        <v>2</v>
      </c>
      <c r="W155" s="24">
        <v>3</v>
      </c>
      <c r="X155" s="22">
        <v>3</v>
      </c>
      <c r="Y155" s="23">
        <v>3</v>
      </c>
      <c r="Z155" s="24">
        <v>6</v>
      </c>
      <c r="AA155" s="20">
        <f t="shared" si="103"/>
        <v>65</v>
      </c>
      <c r="AB155" s="25">
        <f t="shared" si="104"/>
        <v>74</v>
      </c>
      <c r="AC155" s="24">
        <f t="shared" si="105"/>
        <v>139</v>
      </c>
    </row>
    <row r="156" spans="1:29" ht="13.5" thickBot="1" x14ac:dyDescent="0.25">
      <c r="A156" s="35" t="s">
        <v>116</v>
      </c>
      <c r="B156" s="36">
        <v>2530</v>
      </c>
      <c r="C156" s="20">
        <v>6</v>
      </c>
      <c r="D156" s="25">
        <v>9</v>
      </c>
      <c r="E156" s="24">
        <v>15</v>
      </c>
      <c r="F156" s="35">
        <v>1</v>
      </c>
      <c r="G156" s="35">
        <v>1</v>
      </c>
      <c r="H156" s="24">
        <v>2</v>
      </c>
      <c r="L156" s="20">
        <v>2</v>
      </c>
      <c r="N156" s="24">
        <v>2</v>
      </c>
      <c r="R156" s="20"/>
      <c r="T156" s="24"/>
      <c r="W156" s="24"/>
      <c r="AA156" s="20">
        <f t="shared" si="103"/>
        <v>9</v>
      </c>
      <c r="AB156" s="25">
        <f t="shared" si="104"/>
        <v>10</v>
      </c>
      <c r="AC156" s="24">
        <f t="shared" si="105"/>
        <v>19</v>
      </c>
    </row>
    <row r="157" spans="1:29" ht="13.5" thickBot="1" x14ac:dyDescent="0.25">
      <c r="A157" s="31" t="s">
        <v>117</v>
      </c>
      <c r="B157" s="14"/>
      <c r="C157" s="31">
        <f t="shared" ref="C157:Z157" si="106">SUM(C154:C156)</f>
        <v>89</v>
      </c>
      <c r="D157" s="13">
        <f t="shared" si="106"/>
        <v>85</v>
      </c>
      <c r="E157" s="13">
        <f t="shared" si="85"/>
        <v>174</v>
      </c>
      <c r="F157" s="31">
        <f t="shared" si="106"/>
        <v>12</v>
      </c>
      <c r="G157" s="13">
        <f t="shared" si="106"/>
        <v>14</v>
      </c>
      <c r="H157" s="13">
        <f t="shared" si="106"/>
        <v>26</v>
      </c>
      <c r="I157" s="31">
        <f t="shared" si="106"/>
        <v>1</v>
      </c>
      <c r="J157" s="13">
        <f t="shared" si="106"/>
        <v>1</v>
      </c>
      <c r="K157" s="13">
        <f t="shared" si="106"/>
        <v>2</v>
      </c>
      <c r="L157" s="31">
        <f t="shared" si="106"/>
        <v>7</v>
      </c>
      <c r="M157" s="13">
        <f t="shared" si="106"/>
        <v>6</v>
      </c>
      <c r="N157" s="13">
        <f t="shared" si="106"/>
        <v>13</v>
      </c>
      <c r="O157" s="31">
        <f t="shared" si="106"/>
        <v>6</v>
      </c>
      <c r="P157" s="13">
        <f t="shared" si="106"/>
        <v>1</v>
      </c>
      <c r="Q157" s="13">
        <f t="shared" si="106"/>
        <v>7</v>
      </c>
      <c r="R157" s="31">
        <f t="shared" si="106"/>
        <v>0</v>
      </c>
      <c r="S157" s="13">
        <f t="shared" si="106"/>
        <v>0</v>
      </c>
      <c r="T157" s="13">
        <f t="shared" si="106"/>
        <v>0</v>
      </c>
      <c r="U157" s="31">
        <f t="shared" si="106"/>
        <v>1</v>
      </c>
      <c r="V157" s="13">
        <f t="shared" si="106"/>
        <v>2</v>
      </c>
      <c r="W157" s="13">
        <f t="shared" si="106"/>
        <v>3</v>
      </c>
      <c r="X157" s="31">
        <f t="shared" si="106"/>
        <v>4</v>
      </c>
      <c r="Y157" s="13">
        <f t="shared" si="106"/>
        <v>4</v>
      </c>
      <c r="Z157" s="13">
        <f t="shared" si="106"/>
        <v>8</v>
      </c>
      <c r="AA157" s="31">
        <f>SUM(AA154:AA156)</f>
        <v>120</v>
      </c>
      <c r="AB157" s="33">
        <f>SUM(AB154:AB156)</f>
        <v>113</v>
      </c>
      <c r="AC157" s="34">
        <f>SUM(AC154:AC156)</f>
        <v>233</v>
      </c>
    </row>
    <row r="158" spans="1:29" ht="12" customHeight="1" x14ac:dyDescent="0.2">
      <c r="C158" s="37"/>
      <c r="D158" s="38"/>
      <c r="E158" s="41"/>
      <c r="F158" s="40"/>
      <c r="G158" s="40"/>
      <c r="H158" s="60" t="str">
        <f>IF(F158+G158=0," ",F158+G158)</f>
        <v xml:space="preserve"> </v>
      </c>
      <c r="I158" s="37"/>
      <c r="J158" s="38"/>
      <c r="K158" s="41" t="str">
        <f>IF(I158+J158=0," ",I158+J158)</f>
        <v xml:space="preserve"> </v>
      </c>
      <c r="L158" s="37"/>
      <c r="M158" s="40"/>
      <c r="N158" s="60" t="str">
        <f>IF(L158+M158=0," ",L158+M158)</f>
        <v xml:space="preserve"> </v>
      </c>
      <c r="O158" s="37"/>
      <c r="P158" s="38"/>
      <c r="Q158" s="59" t="str">
        <f>IF(O158+P158=0," ",O158+P158)</f>
        <v xml:space="preserve"> </v>
      </c>
      <c r="R158" s="37"/>
      <c r="S158" s="38"/>
      <c r="T158" s="39"/>
      <c r="U158" s="40"/>
      <c r="V158" s="40"/>
      <c r="W158" s="60" t="str">
        <f>IF(U158+V158=0," ",U158+V158)</f>
        <v xml:space="preserve"> </v>
      </c>
      <c r="X158" s="37"/>
      <c r="Y158" s="38"/>
      <c r="Z158" s="41" t="str">
        <f>IF(X158+Y158=0," ",X158+Y158)</f>
        <v xml:space="preserve"> </v>
      </c>
      <c r="AA158" s="37"/>
      <c r="AB158" s="45"/>
      <c r="AC158" s="46"/>
    </row>
    <row r="159" spans="1:29" x14ac:dyDescent="0.2">
      <c r="A159" s="35" t="s">
        <v>118</v>
      </c>
      <c r="B159" s="36">
        <v>2605</v>
      </c>
      <c r="C159" s="22">
        <v>452</v>
      </c>
      <c r="D159" s="23">
        <v>151</v>
      </c>
      <c r="E159" s="24">
        <v>603</v>
      </c>
      <c r="F159" s="47">
        <v>84</v>
      </c>
      <c r="G159" s="47">
        <v>28</v>
      </c>
      <c r="H159" s="24">
        <v>112</v>
      </c>
      <c r="I159" s="22">
        <v>14</v>
      </c>
      <c r="J159" s="23">
        <v>3</v>
      </c>
      <c r="K159" s="24">
        <v>17</v>
      </c>
      <c r="L159" s="20">
        <v>16</v>
      </c>
      <c r="M159" s="35">
        <v>9</v>
      </c>
      <c r="N159" s="24">
        <v>25</v>
      </c>
      <c r="O159" s="22">
        <v>27</v>
      </c>
      <c r="P159" s="23">
        <v>9</v>
      </c>
      <c r="Q159" s="24">
        <v>36</v>
      </c>
      <c r="R159" s="20"/>
      <c r="T159" s="24"/>
      <c r="U159" s="47">
        <v>5</v>
      </c>
      <c r="V159" s="47">
        <v>1</v>
      </c>
      <c r="W159" s="24">
        <v>6</v>
      </c>
      <c r="X159" s="22">
        <v>19</v>
      </c>
      <c r="Y159" s="23">
        <v>10</v>
      </c>
      <c r="Z159" s="24">
        <v>29</v>
      </c>
      <c r="AA159" s="20">
        <f t="shared" ref="AA159:AA160" si="107">C159+F159+I159+L159+O159+R159+U159+X159</f>
        <v>617</v>
      </c>
      <c r="AB159" s="25">
        <f t="shared" ref="AB159:AB160" si="108">D159+G159+J159+M159+P159+S159+V159+Y159</f>
        <v>211</v>
      </c>
      <c r="AC159" s="24">
        <f t="shared" ref="AC159:AC160" si="109">SUM(AA159:AB159)</f>
        <v>828</v>
      </c>
    </row>
    <row r="160" spans="1:29" ht="13.5" thickBot="1" x14ac:dyDescent="0.25">
      <c r="A160" s="35" t="s">
        <v>255</v>
      </c>
      <c r="B160" s="36">
        <v>2615</v>
      </c>
      <c r="C160" s="22">
        <v>1</v>
      </c>
      <c r="D160" s="23"/>
      <c r="E160" s="24">
        <v>1</v>
      </c>
      <c r="F160" s="47"/>
      <c r="G160" s="47"/>
      <c r="H160" s="24"/>
      <c r="I160" s="22"/>
      <c r="J160" s="23"/>
      <c r="N160" s="24"/>
      <c r="O160" s="22"/>
      <c r="P160" s="23"/>
      <c r="R160" s="20"/>
      <c r="T160" s="24"/>
      <c r="U160" s="47"/>
      <c r="V160" s="47"/>
      <c r="W160" s="24"/>
      <c r="X160" s="22"/>
      <c r="Y160" s="23"/>
      <c r="AA160" s="20">
        <f t="shared" si="107"/>
        <v>1</v>
      </c>
      <c r="AB160" s="25">
        <f t="shared" si="108"/>
        <v>0</v>
      </c>
      <c r="AC160" s="24">
        <f t="shared" si="109"/>
        <v>1</v>
      </c>
    </row>
    <row r="161" spans="1:29" ht="13.5" thickBot="1" x14ac:dyDescent="0.25">
      <c r="A161" s="31" t="s">
        <v>119</v>
      </c>
      <c r="B161" s="14"/>
      <c r="C161" s="31">
        <f t="shared" ref="C161:AC161" si="110">SUM(C159:C160)</f>
        <v>453</v>
      </c>
      <c r="D161" s="13">
        <f t="shared" si="110"/>
        <v>151</v>
      </c>
      <c r="E161" s="32">
        <f t="shared" si="85"/>
        <v>604</v>
      </c>
      <c r="F161" s="13">
        <f t="shared" si="110"/>
        <v>84</v>
      </c>
      <c r="G161" s="13">
        <f t="shared" si="110"/>
        <v>28</v>
      </c>
      <c r="H161" s="13">
        <f t="shared" si="110"/>
        <v>112</v>
      </c>
      <c r="I161" s="31">
        <f t="shared" si="110"/>
        <v>14</v>
      </c>
      <c r="J161" s="13">
        <f t="shared" si="110"/>
        <v>3</v>
      </c>
      <c r="K161" s="32">
        <f t="shared" si="110"/>
        <v>17</v>
      </c>
      <c r="L161" s="31">
        <f t="shared" si="110"/>
        <v>16</v>
      </c>
      <c r="M161" s="13">
        <f t="shared" si="110"/>
        <v>9</v>
      </c>
      <c r="N161" s="13">
        <f t="shared" si="110"/>
        <v>25</v>
      </c>
      <c r="O161" s="31">
        <f t="shared" si="110"/>
        <v>27</v>
      </c>
      <c r="P161" s="13">
        <f t="shared" si="110"/>
        <v>9</v>
      </c>
      <c r="Q161" s="13">
        <f t="shared" si="110"/>
        <v>36</v>
      </c>
      <c r="R161" s="31">
        <f t="shared" si="110"/>
        <v>0</v>
      </c>
      <c r="S161" s="13">
        <f t="shared" si="110"/>
        <v>0</v>
      </c>
      <c r="T161" s="13">
        <f t="shared" si="110"/>
        <v>0</v>
      </c>
      <c r="U161" s="31">
        <f t="shared" si="110"/>
        <v>5</v>
      </c>
      <c r="V161" s="13">
        <f t="shared" si="110"/>
        <v>1</v>
      </c>
      <c r="W161" s="13">
        <f t="shared" si="110"/>
        <v>6</v>
      </c>
      <c r="X161" s="31">
        <f t="shared" si="110"/>
        <v>19</v>
      </c>
      <c r="Y161" s="13">
        <f t="shared" si="110"/>
        <v>10</v>
      </c>
      <c r="Z161" s="32">
        <f t="shared" si="110"/>
        <v>29</v>
      </c>
      <c r="AA161" s="31">
        <f t="shared" si="110"/>
        <v>618</v>
      </c>
      <c r="AB161" s="13">
        <f t="shared" si="110"/>
        <v>211</v>
      </c>
      <c r="AC161" s="32">
        <f t="shared" si="110"/>
        <v>829</v>
      </c>
    </row>
    <row r="162" spans="1:29" x14ac:dyDescent="0.2">
      <c r="C162" s="37"/>
      <c r="D162" s="38"/>
      <c r="E162" s="41"/>
      <c r="F162" s="40"/>
      <c r="G162" s="40"/>
      <c r="H162" s="60" t="str">
        <f>IF(F162+G162=0," ",F162+G162)</f>
        <v xml:space="preserve"> </v>
      </c>
      <c r="I162" s="37"/>
      <c r="J162" s="38"/>
      <c r="K162" s="41" t="str">
        <f>IF(I162+J162=0," ",I162+J162)</f>
        <v xml:space="preserve"> </v>
      </c>
      <c r="L162" s="37"/>
      <c r="M162" s="40"/>
      <c r="N162" s="60" t="str">
        <f>IF(L162+M162=0," ",L162+M162)</f>
        <v xml:space="preserve"> </v>
      </c>
      <c r="O162" s="37"/>
      <c r="P162" s="38"/>
      <c r="Q162" s="59" t="str">
        <f>IF(O162+P162=0," ",O162+P162)</f>
        <v xml:space="preserve"> </v>
      </c>
      <c r="R162" s="37"/>
      <c r="S162" s="38"/>
      <c r="T162" s="39"/>
      <c r="U162" s="40"/>
      <c r="V162" s="40"/>
      <c r="W162" s="60" t="str">
        <f>IF(U162+V162=0," ",U162+V162)</f>
        <v xml:space="preserve"> </v>
      </c>
      <c r="X162" s="37"/>
      <c r="Y162" s="38"/>
      <c r="Z162" s="41" t="str">
        <f>IF(X162+Y162=0," ",X162+Y162)</f>
        <v xml:space="preserve"> </v>
      </c>
      <c r="AA162" s="37"/>
      <c r="AB162" s="45"/>
      <c r="AC162" s="46"/>
    </row>
    <row r="163" spans="1:29" x14ac:dyDescent="0.2">
      <c r="A163" s="35" t="s">
        <v>120</v>
      </c>
      <c r="B163" s="36">
        <v>2805</v>
      </c>
      <c r="C163" s="20">
        <v>10</v>
      </c>
      <c r="D163" s="35">
        <v>8</v>
      </c>
      <c r="E163" s="24">
        <v>18</v>
      </c>
      <c r="F163" s="22">
        <v>2</v>
      </c>
      <c r="G163" s="23">
        <v>1</v>
      </c>
      <c r="H163" s="24">
        <v>3</v>
      </c>
      <c r="L163" s="20">
        <v>1</v>
      </c>
      <c r="N163" s="65">
        <v>1</v>
      </c>
      <c r="T163" s="180"/>
      <c r="U163" s="47"/>
      <c r="V163" s="47"/>
      <c r="W163" s="24"/>
      <c r="X163" s="22"/>
      <c r="Y163" s="23"/>
      <c r="AA163" s="20">
        <f t="shared" ref="AA163:AA174" si="111">C163+F163+I163+L163+O163+R163+U163+X163</f>
        <v>13</v>
      </c>
      <c r="AB163" s="25">
        <f t="shared" ref="AB163:AB174" si="112">D163+G163+J163+M163+P163+S163+V163+Y163</f>
        <v>9</v>
      </c>
      <c r="AC163" s="24">
        <f t="shared" ref="AC163:AC174" si="113">SUM(AA163:AB163)</f>
        <v>22</v>
      </c>
    </row>
    <row r="164" spans="1:29" x14ac:dyDescent="0.2">
      <c r="A164" s="35" t="s">
        <v>121</v>
      </c>
      <c r="B164" s="36">
        <v>2810</v>
      </c>
      <c r="C164" s="20">
        <v>30</v>
      </c>
      <c r="D164" s="35">
        <v>16</v>
      </c>
      <c r="E164" s="24">
        <v>46</v>
      </c>
      <c r="F164" s="22">
        <v>4</v>
      </c>
      <c r="G164" s="23"/>
      <c r="H164" s="24">
        <v>4</v>
      </c>
      <c r="I164" s="20">
        <v>2</v>
      </c>
      <c r="J164" s="25">
        <v>1</v>
      </c>
      <c r="K164" s="24">
        <v>3</v>
      </c>
      <c r="O164" s="20">
        <v>2</v>
      </c>
      <c r="P164" s="25">
        <v>1</v>
      </c>
      <c r="Q164" s="24">
        <v>3</v>
      </c>
      <c r="T164" s="180"/>
      <c r="U164" s="47"/>
      <c r="V164" s="47"/>
      <c r="W164" s="24"/>
      <c r="X164" s="22">
        <v>3</v>
      </c>
      <c r="Y164" s="23">
        <v>1</v>
      </c>
      <c r="Z164" s="24">
        <v>4</v>
      </c>
      <c r="AA164" s="20">
        <f t="shared" si="111"/>
        <v>41</v>
      </c>
      <c r="AB164" s="25">
        <f t="shared" si="112"/>
        <v>19</v>
      </c>
      <c r="AC164" s="24">
        <f t="shared" si="113"/>
        <v>60</v>
      </c>
    </row>
    <row r="165" spans="1:29" x14ac:dyDescent="0.2">
      <c r="A165" s="35" t="s">
        <v>122</v>
      </c>
      <c r="B165" s="36">
        <v>2820</v>
      </c>
      <c r="C165" s="20">
        <v>60</v>
      </c>
      <c r="D165" s="35">
        <v>13</v>
      </c>
      <c r="E165" s="24">
        <v>73</v>
      </c>
      <c r="F165" s="22">
        <v>15</v>
      </c>
      <c r="G165" s="23">
        <v>9</v>
      </c>
      <c r="H165" s="24">
        <v>24</v>
      </c>
      <c r="L165" s="20">
        <v>3</v>
      </c>
      <c r="M165" s="35">
        <v>2</v>
      </c>
      <c r="N165" s="65">
        <v>5</v>
      </c>
      <c r="O165" s="20">
        <v>3</v>
      </c>
      <c r="P165" s="25">
        <v>2</v>
      </c>
      <c r="Q165" s="24">
        <v>5</v>
      </c>
      <c r="T165" s="180"/>
      <c r="U165" s="47">
        <v>2</v>
      </c>
      <c r="V165" s="47"/>
      <c r="W165" s="24">
        <v>2</v>
      </c>
      <c r="X165" s="22">
        <v>3</v>
      </c>
      <c r="Y165" s="23">
        <v>1</v>
      </c>
      <c r="Z165" s="24">
        <v>4</v>
      </c>
      <c r="AA165" s="20">
        <f t="shared" si="111"/>
        <v>86</v>
      </c>
      <c r="AB165" s="25">
        <f t="shared" si="112"/>
        <v>27</v>
      </c>
      <c r="AC165" s="24">
        <f t="shared" si="113"/>
        <v>113</v>
      </c>
    </row>
    <row r="166" spans="1:29" x14ac:dyDescent="0.2">
      <c r="A166" s="35" t="s">
        <v>123</v>
      </c>
      <c r="B166" s="36">
        <v>2830</v>
      </c>
      <c r="D166" s="35">
        <v>1</v>
      </c>
      <c r="E166" s="24">
        <v>1</v>
      </c>
      <c r="F166" s="22"/>
      <c r="G166" s="23"/>
      <c r="H166" s="24"/>
      <c r="T166" s="180"/>
      <c r="U166" s="47"/>
      <c r="V166" s="47"/>
      <c r="W166" s="24"/>
      <c r="X166" s="22"/>
      <c r="Y166" s="23"/>
      <c r="AA166" s="20">
        <f t="shared" si="111"/>
        <v>0</v>
      </c>
      <c r="AB166" s="25">
        <f t="shared" si="112"/>
        <v>1</v>
      </c>
      <c r="AC166" s="24">
        <f t="shared" si="113"/>
        <v>1</v>
      </c>
    </row>
    <row r="167" spans="1:29" x14ac:dyDescent="0.2">
      <c r="A167" s="35" t="s">
        <v>124</v>
      </c>
      <c r="B167" s="49">
        <v>2859</v>
      </c>
      <c r="C167" s="25">
        <v>91</v>
      </c>
      <c r="D167" s="35">
        <v>14</v>
      </c>
      <c r="E167" s="24">
        <v>105</v>
      </c>
      <c r="F167" s="23">
        <v>49</v>
      </c>
      <c r="G167" s="23">
        <v>4</v>
      </c>
      <c r="H167" s="24">
        <v>53</v>
      </c>
      <c r="I167" s="20">
        <v>3</v>
      </c>
      <c r="K167" s="24">
        <v>3</v>
      </c>
      <c r="L167" s="20">
        <v>4</v>
      </c>
      <c r="M167" s="35">
        <v>1</v>
      </c>
      <c r="N167" s="65">
        <v>5</v>
      </c>
      <c r="O167" s="20">
        <v>7</v>
      </c>
      <c r="P167" s="25">
        <v>1</v>
      </c>
      <c r="Q167" s="24">
        <v>8</v>
      </c>
      <c r="R167" s="25">
        <v>2</v>
      </c>
      <c r="T167" s="180">
        <v>2</v>
      </c>
      <c r="U167" s="47"/>
      <c r="V167" s="47"/>
      <c r="W167" s="24"/>
      <c r="X167" s="23">
        <v>2</v>
      </c>
      <c r="Y167" s="23">
        <v>1</v>
      </c>
      <c r="Z167" s="24">
        <v>3</v>
      </c>
      <c r="AA167" s="20">
        <f t="shared" si="111"/>
        <v>158</v>
      </c>
      <c r="AB167" s="25">
        <f t="shared" si="112"/>
        <v>21</v>
      </c>
      <c r="AC167" s="24">
        <f t="shared" si="113"/>
        <v>179</v>
      </c>
    </row>
    <row r="168" spans="1:29" x14ac:dyDescent="0.2">
      <c r="A168" s="35" t="s">
        <v>125</v>
      </c>
      <c r="B168" s="49">
        <v>2860</v>
      </c>
      <c r="C168" s="25">
        <v>151</v>
      </c>
      <c r="D168" s="35">
        <v>19</v>
      </c>
      <c r="E168" s="24">
        <v>170</v>
      </c>
      <c r="F168" s="23">
        <v>25</v>
      </c>
      <c r="G168" s="23">
        <v>3</v>
      </c>
      <c r="H168" s="24">
        <v>28</v>
      </c>
      <c r="J168" s="25">
        <v>3</v>
      </c>
      <c r="K168" s="24">
        <v>3</v>
      </c>
      <c r="M168" s="35">
        <v>1</v>
      </c>
      <c r="N168" s="65">
        <v>1</v>
      </c>
      <c r="O168" s="20">
        <v>5</v>
      </c>
      <c r="Q168" s="24">
        <v>5</v>
      </c>
      <c r="R168" s="25">
        <v>1</v>
      </c>
      <c r="T168" s="180">
        <v>1</v>
      </c>
      <c r="U168" s="47"/>
      <c r="V168" s="47">
        <v>1</v>
      </c>
      <c r="W168" s="24">
        <v>1</v>
      </c>
      <c r="X168" s="23">
        <v>6</v>
      </c>
      <c r="Y168" s="23"/>
      <c r="Z168" s="24">
        <v>6</v>
      </c>
      <c r="AA168" s="20">
        <f t="shared" si="111"/>
        <v>188</v>
      </c>
      <c r="AB168" s="25">
        <f t="shared" si="112"/>
        <v>27</v>
      </c>
      <c r="AC168" s="24">
        <f t="shared" si="113"/>
        <v>215</v>
      </c>
    </row>
    <row r="169" spans="1:29" x14ac:dyDescent="0.2">
      <c r="A169" s="35" t="s">
        <v>256</v>
      </c>
      <c r="B169" s="49">
        <v>2876</v>
      </c>
      <c r="C169" s="25">
        <v>35</v>
      </c>
      <c r="D169" s="35">
        <v>65</v>
      </c>
      <c r="E169" s="24">
        <v>100</v>
      </c>
      <c r="F169" s="23">
        <v>9</v>
      </c>
      <c r="G169" s="23">
        <v>6</v>
      </c>
      <c r="H169" s="24">
        <v>15</v>
      </c>
      <c r="I169" s="25">
        <v>3</v>
      </c>
      <c r="J169" s="25">
        <v>1</v>
      </c>
      <c r="K169" s="24">
        <v>4</v>
      </c>
      <c r="L169" s="25">
        <v>3</v>
      </c>
      <c r="N169" s="24">
        <v>3</v>
      </c>
      <c r="O169" s="25">
        <v>2</v>
      </c>
      <c r="P169" s="25">
        <v>2</v>
      </c>
      <c r="Q169" s="24">
        <v>4</v>
      </c>
      <c r="S169" s="25">
        <v>1</v>
      </c>
      <c r="T169" s="180">
        <v>1</v>
      </c>
      <c r="U169" s="47">
        <v>1</v>
      </c>
      <c r="V169" s="47">
        <v>1</v>
      </c>
      <c r="W169" s="24">
        <v>2</v>
      </c>
      <c r="X169" s="23">
        <v>3</v>
      </c>
      <c r="Y169" s="23">
        <v>4</v>
      </c>
      <c r="Z169" s="24">
        <v>7</v>
      </c>
      <c r="AA169" s="20">
        <f t="shared" si="111"/>
        <v>56</v>
      </c>
      <c r="AB169" s="25">
        <f t="shared" si="112"/>
        <v>80</v>
      </c>
      <c r="AC169" s="24">
        <f t="shared" si="113"/>
        <v>136</v>
      </c>
    </row>
    <row r="170" spans="1:29" x14ac:dyDescent="0.2">
      <c r="A170" s="35" t="s">
        <v>257</v>
      </c>
      <c r="B170" s="49">
        <v>2877</v>
      </c>
      <c r="C170" s="25">
        <v>25</v>
      </c>
      <c r="D170" s="35">
        <v>10</v>
      </c>
      <c r="E170" s="24">
        <v>35</v>
      </c>
      <c r="F170" s="23">
        <v>5</v>
      </c>
      <c r="G170" s="23">
        <v>2</v>
      </c>
      <c r="H170" s="24">
        <v>7</v>
      </c>
      <c r="I170" s="25"/>
      <c r="L170" s="25">
        <v>2</v>
      </c>
      <c r="N170" s="24">
        <v>2</v>
      </c>
      <c r="O170" s="25">
        <v>5</v>
      </c>
      <c r="Q170" s="24">
        <v>5</v>
      </c>
      <c r="T170" s="180"/>
      <c r="U170" s="47"/>
      <c r="V170" s="47"/>
      <c r="W170" s="24"/>
      <c r="X170" s="23">
        <v>2</v>
      </c>
      <c r="Y170" s="23">
        <v>1</v>
      </c>
      <c r="Z170" s="24">
        <v>3</v>
      </c>
      <c r="AA170" s="20">
        <f t="shared" si="111"/>
        <v>39</v>
      </c>
      <c r="AB170" s="25">
        <f t="shared" si="112"/>
        <v>13</v>
      </c>
      <c r="AC170" s="24">
        <f t="shared" si="113"/>
        <v>52</v>
      </c>
    </row>
    <row r="171" spans="1:29" x14ac:dyDescent="0.2">
      <c r="A171" s="35" t="s">
        <v>258</v>
      </c>
      <c r="B171" s="49">
        <v>2878</v>
      </c>
      <c r="C171" s="25">
        <v>27</v>
      </c>
      <c r="D171" s="35">
        <v>3</v>
      </c>
      <c r="E171" s="24">
        <v>30</v>
      </c>
      <c r="F171" s="23">
        <v>3</v>
      </c>
      <c r="G171" s="23"/>
      <c r="H171" s="24">
        <v>3</v>
      </c>
      <c r="I171" s="25"/>
      <c r="L171" s="25">
        <v>1</v>
      </c>
      <c r="N171" s="24">
        <v>1</v>
      </c>
      <c r="O171" s="25"/>
      <c r="P171" s="25">
        <v>1</v>
      </c>
      <c r="Q171" s="24">
        <v>1</v>
      </c>
      <c r="T171" s="180"/>
      <c r="U171" s="47"/>
      <c r="V171" s="47"/>
      <c r="W171" s="24"/>
      <c r="X171" s="23"/>
      <c r="Y171" s="23"/>
      <c r="AA171" s="20">
        <f t="shared" si="111"/>
        <v>31</v>
      </c>
      <c r="AB171" s="25">
        <f t="shared" si="112"/>
        <v>4</v>
      </c>
      <c r="AC171" s="24">
        <f t="shared" si="113"/>
        <v>35</v>
      </c>
    </row>
    <row r="172" spans="1:29" x14ac:dyDescent="0.2">
      <c r="A172" s="35" t="s">
        <v>259</v>
      </c>
      <c r="B172" s="49">
        <v>2879</v>
      </c>
      <c r="C172" s="25">
        <v>22</v>
      </c>
      <c r="D172" s="35">
        <v>2</v>
      </c>
      <c r="E172" s="24">
        <v>24</v>
      </c>
      <c r="F172" s="23">
        <v>10</v>
      </c>
      <c r="G172" s="23">
        <v>3</v>
      </c>
      <c r="H172" s="24">
        <v>13</v>
      </c>
      <c r="I172" s="25"/>
      <c r="L172" s="25"/>
      <c r="N172" s="24"/>
      <c r="O172" s="25">
        <v>3</v>
      </c>
      <c r="P172" s="25">
        <v>1</v>
      </c>
      <c r="Q172" s="24">
        <v>4</v>
      </c>
      <c r="T172" s="180"/>
      <c r="U172" s="47"/>
      <c r="V172" s="47"/>
      <c r="W172" s="24"/>
      <c r="X172" s="23">
        <v>2</v>
      </c>
      <c r="Y172" s="23"/>
      <c r="Z172" s="24">
        <v>2</v>
      </c>
      <c r="AA172" s="20">
        <f t="shared" si="111"/>
        <v>37</v>
      </c>
      <c r="AB172" s="25">
        <f t="shared" si="112"/>
        <v>6</v>
      </c>
      <c r="AC172" s="24">
        <f t="shared" si="113"/>
        <v>43</v>
      </c>
    </row>
    <row r="173" spans="1:29" x14ac:dyDescent="0.2">
      <c r="A173" s="35" t="s">
        <v>260</v>
      </c>
      <c r="B173" s="49">
        <v>2880</v>
      </c>
      <c r="C173" s="25">
        <v>3</v>
      </c>
      <c r="D173" s="35">
        <v>9</v>
      </c>
      <c r="E173" s="24">
        <v>12</v>
      </c>
      <c r="F173" s="23">
        <v>2</v>
      </c>
      <c r="G173" s="23">
        <v>3</v>
      </c>
      <c r="H173" s="24">
        <v>5</v>
      </c>
      <c r="I173" s="25"/>
      <c r="L173" s="25"/>
      <c r="M173" s="35">
        <v>1</v>
      </c>
      <c r="N173" s="24">
        <v>1</v>
      </c>
      <c r="O173" s="25"/>
      <c r="T173" s="180"/>
      <c r="U173" s="47"/>
      <c r="V173" s="47"/>
      <c r="W173" s="24"/>
      <c r="X173" s="23"/>
      <c r="Y173" s="23">
        <v>1</v>
      </c>
      <c r="Z173" s="24">
        <v>1</v>
      </c>
      <c r="AA173" s="20">
        <f t="shared" si="111"/>
        <v>5</v>
      </c>
      <c r="AB173" s="25">
        <f t="shared" si="112"/>
        <v>14</v>
      </c>
      <c r="AC173" s="24">
        <f t="shared" si="113"/>
        <v>19</v>
      </c>
    </row>
    <row r="174" spans="1:29" ht="13.5" thickBot="1" x14ac:dyDescent="0.25">
      <c r="A174" s="35" t="s">
        <v>261</v>
      </c>
      <c r="B174" s="49">
        <v>2881</v>
      </c>
      <c r="C174" s="25">
        <v>13</v>
      </c>
      <c r="D174" s="35">
        <v>45</v>
      </c>
      <c r="E174" s="24">
        <v>58</v>
      </c>
      <c r="F174" s="23">
        <v>2</v>
      </c>
      <c r="G174" s="23">
        <v>6</v>
      </c>
      <c r="H174" s="24">
        <v>8</v>
      </c>
      <c r="I174" s="25"/>
      <c r="L174" s="25">
        <v>1</v>
      </c>
      <c r="M174" s="35">
        <v>2</v>
      </c>
      <c r="N174" s="24">
        <v>3</v>
      </c>
      <c r="O174" s="25">
        <v>1</v>
      </c>
      <c r="P174" s="25">
        <v>3</v>
      </c>
      <c r="Q174" s="24">
        <v>4</v>
      </c>
      <c r="T174" s="180"/>
      <c r="U174" s="47"/>
      <c r="V174" s="47"/>
      <c r="W174" s="24"/>
      <c r="X174" s="23">
        <v>1</v>
      </c>
      <c r="Y174" s="23">
        <v>4</v>
      </c>
      <c r="Z174" s="24">
        <v>5</v>
      </c>
      <c r="AA174" s="20">
        <f t="shared" si="111"/>
        <v>18</v>
      </c>
      <c r="AB174" s="25">
        <f t="shared" si="112"/>
        <v>60</v>
      </c>
      <c r="AC174" s="24">
        <f t="shared" si="113"/>
        <v>78</v>
      </c>
    </row>
    <row r="175" spans="1:29" ht="13.5" thickBot="1" x14ac:dyDescent="0.25">
      <c r="A175" s="31" t="s">
        <v>126</v>
      </c>
      <c r="B175" s="93"/>
      <c r="C175" s="13">
        <f>SUM(C163:C174)</f>
        <v>467</v>
      </c>
      <c r="D175" s="13">
        <f>SUM(D163:D174)</f>
        <v>205</v>
      </c>
      <c r="E175" s="32">
        <f t="shared" si="85"/>
        <v>672</v>
      </c>
      <c r="F175" s="13">
        <f>SUM(F163:F174)</f>
        <v>126</v>
      </c>
      <c r="G175" s="13">
        <f>SUM(G163:G174)</f>
        <v>37</v>
      </c>
      <c r="H175" s="32">
        <f>SUM(F175:G175)</f>
        <v>163</v>
      </c>
      <c r="I175" s="13">
        <f>SUM(I163:I174)</f>
        <v>8</v>
      </c>
      <c r="J175" s="13">
        <f>SUM(J163:J174)</f>
        <v>5</v>
      </c>
      <c r="K175" s="32">
        <f>SUM(I175:J175)</f>
        <v>13</v>
      </c>
      <c r="L175" s="13">
        <f t="shared" ref="L175:U175" si="114">SUM(L163:L174)</f>
        <v>15</v>
      </c>
      <c r="M175" s="13">
        <f t="shared" si="114"/>
        <v>7</v>
      </c>
      <c r="N175" s="32">
        <f t="shared" si="114"/>
        <v>22</v>
      </c>
      <c r="O175" s="13">
        <f t="shared" si="114"/>
        <v>28</v>
      </c>
      <c r="P175" s="13">
        <f t="shared" si="114"/>
        <v>11</v>
      </c>
      <c r="Q175" s="13">
        <f t="shared" si="114"/>
        <v>39</v>
      </c>
      <c r="R175" s="31">
        <f t="shared" si="114"/>
        <v>3</v>
      </c>
      <c r="S175" s="13">
        <f t="shared" si="114"/>
        <v>1</v>
      </c>
      <c r="T175" s="32">
        <f t="shared" si="114"/>
        <v>4</v>
      </c>
      <c r="U175" s="13">
        <f t="shared" si="114"/>
        <v>3</v>
      </c>
      <c r="V175" s="13">
        <f>SUM(V163:V174)</f>
        <v>2</v>
      </c>
      <c r="W175" s="32">
        <f t="shared" ref="W175:Z175" si="115">SUM(W163:W174)</f>
        <v>5</v>
      </c>
      <c r="X175" s="13">
        <f t="shared" si="115"/>
        <v>22</v>
      </c>
      <c r="Y175" s="13">
        <f t="shared" si="115"/>
        <v>13</v>
      </c>
      <c r="Z175" s="32">
        <f t="shared" si="115"/>
        <v>35</v>
      </c>
      <c r="AA175" s="31">
        <f>SUM(AA163:AA174)</f>
        <v>672</v>
      </c>
      <c r="AB175" s="33">
        <f>SUM(AB163:AB174)</f>
        <v>281</v>
      </c>
      <c r="AC175" s="34">
        <f>SUM(AC163:AC174)</f>
        <v>953</v>
      </c>
    </row>
    <row r="176" spans="1:29" ht="13.5" thickBot="1" x14ac:dyDescent="0.25">
      <c r="A176" s="26"/>
      <c r="B176" s="21"/>
      <c r="C176" s="62"/>
      <c r="D176" s="59"/>
      <c r="E176" s="41"/>
      <c r="F176" s="59"/>
      <c r="G176" s="59"/>
      <c r="H176" s="59" t="str">
        <f>IF(F176+G176=0," ",F176+G176)</f>
        <v xml:space="preserve"> </v>
      </c>
      <c r="I176" s="62"/>
      <c r="J176" s="59"/>
      <c r="K176" s="41" t="str">
        <f>IF(I176+J176=0," ",I176+J176)</f>
        <v xml:space="preserve"> </v>
      </c>
      <c r="L176" s="62"/>
      <c r="M176" s="59"/>
      <c r="N176" s="59" t="str">
        <f>IF(L176+M176=0," ",L176+M176)</f>
        <v xml:space="preserve"> </v>
      </c>
      <c r="O176" s="62"/>
      <c r="P176" s="59"/>
      <c r="Q176" s="59" t="str">
        <f>IF(O176+P176=0," ",O176+P176)</f>
        <v xml:space="preserve"> </v>
      </c>
      <c r="R176" s="62"/>
      <c r="S176" s="59"/>
      <c r="T176" s="41"/>
      <c r="U176" s="59"/>
      <c r="V176" s="59"/>
      <c r="W176" s="59" t="str">
        <f>IF(U176+V176=0," ",U176+V176)</f>
        <v xml:space="preserve"> </v>
      </c>
      <c r="X176" s="62"/>
      <c r="Y176" s="59"/>
      <c r="Z176" s="41" t="str">
        <f>IF(X176+Y176=0," ",X176+Y176)</f>
        <v xml:space="preserve"> </v>
      </c>
      <c r="AA176" s="62"/>
      <c r="AB176" s="79"/>
      <c r="AC176" s="64"/>
    </row>
    <row r="177" spans="1:29" ht="13.5" thickBot="1" x14ac:dyDescent="0.25">
      <c r="A177" s="13" t="s">
        <v>127</v>
      </c>
      <c r="B177" s="14">
        <v>2865</v>
      </c>
      <c r="C177" s="53">
        <v>6</v>
      </c>
      <c r="D177" s="54">
        <v>2</v>
      </c>
      <c r="E177" s="32">
        <v>8</v>
      </c>
      <c r="F177" s="54">
        <v>5</v>
      </c>
      <c r="G177" s="54"/>
      <c r="H177" s="32">
        <v>5</v>
      </c>
      <c r="I177" s="53"/>
      <c r="J177" s="54"/>
      <c r="K177" s="32"/>
      <c r="L177" s="31"/>
      <c r="M177" s="13"/>
      <c r="N177" s="32"/>
      <c r="O177" s="53"/>
      <c r="P177" s="54"/>
      <c r="Q177" s="32"/>
      <c r="R177" s="31"/>
      <c r="S177" s="13"/>
      <c r="T177" s="32"/>
      <c r="U177" s="54"/>
      <c r="V177" s="54"/>
      <c r="W177" s="32"/>
      <c r="X177" s="53"/>
      <c r="Y177" s="54"/>
      <c r="Z177" s="32"/>
      <c r="AA177" s="31">
        <f>C177+F177+I177+L177+O177+R177+U177+X177</f>
        <v>11</v>
      </c>
      <c r="AB177" s="13">
        <f>D177+G177+J177+M177+P177+S177+V177+Y177</f>
        <v>2</v>
      </c>
      <c r="AC177" s="32">
        <f t="shared" ref="AC177" si="116">SUM(AA177:AB177)</f>
        <v>13</v>
      </c>
    </row>
    <row r="178" spans="1:29" ht="13.5" thickBot="1" x14ac:dyDescent="0.25">
      <c r="C178" s="37"/>
      <c r="D178" s="38"/>
      <c r="E178" s="41"/>
      <c r="F178" s="40"/>
      <c r="G178" s="40"/>
      <c r="H178" s="60"/>
      <c r="I178" s="37"/>
      <c r="J178" s="38"/>
      <c r="K178" s="41"/>
      <c r="L178" s="37"/>
      <c r="M178" s="40"/>
      <c r="N178" s="60"/>
      <c r="O178" s="37"/>
      <c r="P178" s="38"/>
      <c r="Q178" s="59"/>
      <c r="R178" s="37"/>
      <c r="S178" s="38"/>
      <c r="T178" s="39"/>
      <c r="U178" s="40"/>
      <c r="V178" s="40"/>
      <c r="W178" s="60"/>
      <c r="X178" s="37"/>
      <c r="Y178" s="38"/>
      <c r="Z178" s="41"/>
      <c r="AA178" s="37"/>
      <c r="AB178" s="45"/>
      <c r="AC178" s="46"/>
    </row>
    <row r="179" spans="1:29" s="75" customFormat="1" ht="13.5" thickBot="1" x14ac:dyDescent="0.25">
      <c r="A179" s="31" t="s">
        <v>128</v>
      </c>
      <c r="B179" s="14">
        <v>2870</v>
      </c>
      <c r="C179" s="31">
        <v>16</v>
      </c>
      <c r="D179" s="13">
        <v>13</v>
      </c>
      <c r="E179" s="32">
        <v>29</v>
      </c>
      <c r="F179" s="13">
        <v>1</v>
      </c>
      <c r="G179" s="13">
        <v>1</v>
      </c>
      <c r="H179" s="32">
        <v>2</v>
      </c>
      <c r="I179" s="31"/>
      <c r="J179" s="13"/>
      <c r="K179" s="32"/>
      <c r="L179" s="31"/>
      <c r="M179" s="13"/>
      <c r="N179" s="32"/>
      <c r="O179" s="31"/>
      <c r="P179" s="13"/>
      <c r="Q179" s="32"/>
      <c r="R179" s="31"/>
      <c r="S179" s="13"/>
      <c r="T179" s="32"/>
      <c r="U179" s="13"/>
      <c r="V179" s="13"/>
      <c r="W179" s="32"/>
      <c r="X179" s="31"/>
      <c r="Y179" s="13">
        <v>2</v>
      </c>
      <c r="Z179" s="32">
        <v>2</v>
      </c>
      <c r="AA179" s="31">
        <f>C179+F179+I179+L179+O179+R179+U179+X179</f>
        <v>17</v>
      </c>
      <c r="AB179" s="13">
        <f>D179+G179+J179+M179+P179+S179+V179+Y179</f>
        <v>16</v>
      </c>
      <c r="AC179" s="32">
        <f t="shared" ref="AC179" si="117">SUM(AA179:AB179)</f>
        <v>33</v>
      </c>
    </row>
    <row r="180" spans="1:29" ht="13.5" thickBot="1" x14ac:dyDescent="0.25">
      <c r="C180" s="37"/>
      <c r="D180" s="38"/>
      <c r="E180" s="41"/>
      <c r="F180" s="40"/>
      <c r="G180" s="40"/>
      <c r="H180" s="60"/>
      <c r="I180" s="37"/>
      <c r="J180" s="38"/>
      <c r="K180" s="41"/>
      <c r="L180" s="37"/>
      <c r="M180" s="40"/>
      <c r="N180" s="60"/>
      <c r="O180" s="37"/>
      <c r="P180" s="38"/>
      <c r="Q180" s="59"/>
      <c r="R180" s="37"/>
      <c r="S180" s="38"/>
      <c r="T180" s="39"/>
      <c r="U180" s="40"/>
      <c r="V180" s="40"/>
      <c r="W180" s="60"/>
      <c r="X180" s="37"/>
      <c r="Y180" s="38"/>
      <c r="Z180" s="41"/>
      <c r="AA180" s="37"/>
      <c r="AB180" s="45"/>
      <c r="AC180" s="46"/>
    </row>
    <row r="181" spans="1:29" ht="13.5" thickBot="1" x14ac:dyDescent="0.25">
      <c r="A181" s="31" t="s">
        <v>129</v>
      </c>
      <c r="B181" s="14">
        <v>3700</v>
      </c>
      <c r="C181" s="53">
        <v>4</v>
      </c>
      <c r="D181" s="54">
        <v>14</v>
      </c>
      <c r="E181" s="32">
        <v>18</v>
      </c>
      <c r="F181" s="54"/>
      <c r="G181" s="54">
        <v>1</v>
      </c>
      <c r="H181" s="32">
        <v>1</v>
      </c>
      <c r="I181" s="53"/>
      <c r="J181" s="54"/>
      <c r="K181" s="32"/>
      <c r="L181" s="31"/>
      <c r="M181" s="13">
        <v>2</v>
      </c>
      <c r="N181" s="32">
        <v>2</v>
      </c>
      <c r="O181" s="53"/>
      <c r="P181" s="54">
        <v>1</v>
      </c>
      <c r="Q181" s="32">
        <v>1</v>
      </c>
      <c r="R181" s="31"/>
      <c r="S181" s="13"/>
      <c r="T181" s="32"/>
      <c r="U181" s="54"/>
      <c r="V181" s="54">
        <v>1</v>
      </c>
      <c r="W181" s="32">
        <v>1</v>
      </c>
      <c r="X181" s="53"/>
      <c r="Y181" s="54">
        <v>1</v>
      </c>
      <c r="Z181" s="32">
        <v>1</v>
      </c>
      <c r="AA181" s="31">
        <f>C181+F181+I181+L181+O181+R181+U181+X181</f>
        <v>4</v>
      </c>
      <c r="AB181" s="13">
        <f>D181+G181+J181+M181+P181+S181+V181+Y181</f>
        <v>20</v>
      </c>
      <c r="AC181" s="32">
        <f t="shared" ref="AC181" si="118">SUM(AA181:AB181)</f>
        <v>24</v>
      </c>
    </row>
    <row r="182" spans="1:29" x14ac:dyDescent="0.2">
      <c r="C182" s="37"/>
      <c r="D182" s="38"/>
      <c r="E182" s="41"/>
      <c r="F182" s="40"/>
      <c r="G182" s="40"/>
      <c r="H182" s="60" t="str">
        <f>IF(F182+G182=0," ",F182+G182)</f>
        <v xml:space="preserve"> </v>
      </c>
      <c r="I182" s="37"/>
      <c r="J182" s="38"/>
      <c r="K182" s="41" t="str">
        <f>IF(I182+J182=0," ",I182+J182)</f>
        <v xml:space="preserve"> </v>
      </c>
      <c r="L182" s="37"/>
      <c r="M182" s="40"/>
      <c r="N182" s="60" t="str">
        <f>IF(L182+M182=0," ",L182+M182)</f>
        <v xml:space="preserve"> </v>
      </c>
      <c r="O182" s="37"/>
      <c r="P182" s="38"/>
      <c r="Q182" s="59" t="str">
        <f>IF(O182+P182=0," ",O182+P182)</f>
        <v xml:space="preserve"> </v>
      </c>
      <c r="R182" s="37"/>
      <c r="S182" s="38"/>
      <c r="T182" s="39"/>
      <c r="U182" s="40"/>
      <c r="V182" s="40"/>
      <c r="W182" s="60" t="str">
        <f>IF(U182+V182=0," ",U182+V182)</f>
        <v xml:space="preserve"> </v>
      </c>
      <c r="X182" s="37"/>
      <c r="Y182" s="38"/>
      <c r="Z182" s="41"/>
      <c r="AA182" s="37"/>
      <c r="AB182" s="45"/>
      <c r="AC182" s="46"/>
    </row>
    <row r="183" spans="1:29" x14ac:dyDescent="0.2">
      <c r="A183" s="25" t="s">
        <v>130</v>
      </c>
      <c r="B183" s="36">
        <v>1005</v>
      </c>
      <c r="C183" s="22">
        <v>1</v>
      </c>
      <c r="D183" s="23"/>
      <c r="E183" s="24">
        <v>1</v>
      </c>
      <c r="F183" s="47"/>
      <c r="G183" s="47"/>
      <c r="H183" s="24"/>
      <c r="I183" s="22"/>
      <c r="J183" s="23"/>
      <c r="N183" s="24"/>
      <c r="O183" s="22"/>
      <c r="P183" s="23"/>
      <c r="R183" s="20"/>
      <c r="T183" s="24"/>
      <c r="U183" s="47"/>
      <c r="V183" s="47"/>
      <c r="W183" s="24"/>
      <c r="X183" s="22"/>
      <c r="Y183" s="23"/>
      <c r="AA183" s="20">
        <f t="shared" ref="AA183:AA190" si="119">C183+F183+I183+L183+O183+R183+U183+X183</f>
        <v>1</v>
      </c>
      <c r="AB183" s="25">
        <f t="shared" ref="AB183:AB190" si="120">D183+G183+J183+M183+P183+S183+V183+Y183</f>
        <v>0</v>
      </c>
      <c r="AC183" s="24">
        <f t="shared" ref="AC183:AC190" si="121">SUM(AA183:AB183)</f>
        <v>1</v>
      </c>
    </row>
    <row r="184" spans="1:29" x14ac:dyDescent="0.2">
      <c r="A184" s="25" t="s">
        <v>131</v>
      </c>
      <c r="B184" s="36">
        <v>1010</v>
      </c>
      <c r="C184" s="22">
        <v>11</v>
      </c>
      <c r="D184" s="23">
        <v>11</v>
      </c>
      <c r="E184" s="24">
        <v>22</v>
      </c>
      <c r="F184" s="47">
        <v>4</v>
      </c>
      <c r="G184" s="47">
        <v>3</v>
      </c>
      <c r="H184" s="24">
        <v>7</v>
      </c>
      <c r="I184" s="22"/>
      <c r="J184" s="23"/>
      <c r="L184" s="20">
        <v>1</v>
      </c>
      <c r="M184" s="35">
        <v>1</v>
      </c>
      <c r="N184" s="24">
        <v>2</v>
      </c>
      <c r="O184" s="22">
        <v>1</v>
      </c>
      <c r="P184" s="23">
        <v>1</v>
      </c>
      <c r="Q184" s="24">
        <v>2</v>
      </c>
      <c r="R184" s="20"/>
      <c r="T184" s="24"/>
      <c r="U184" s="47"/>
      <c r="V184" s="47"/>
      <c r="W184" s="24"/>
      <c r="X184" s="22">
        <v>1</v>
      </c>
      <c r="Y184" s="23">
        <v>1</v>
      </c>
      <c r="Z184" s="24">
        <v>2</v>
      </c>
      <c r="AA184" s="20">
        <f t="shared" si="119"/>
        <v>18</v>
      </c>
      <c r="AB184" s="25">
        <f t="shared" si="120"/>
        <v>17</v>
      </c>
      <c r="AC184" s="24">
        <f t="shared" si="121"/>
        <v>35</v>
      </c>
    </row>
    <row r="185" spans="1:29" x14ac:dyDescent="0.2">
      <c r="A185" s="25" t="s">
        <v>132</v>
      </c>
      <c r="B185" s="36">
        <v>1015</v>
      </c>
      <c r="C185" s="22">
        <v>63</v>
      </c>
      <c r="D185" s="23">
        <v>43</v>
      </c>
      <c r="E185" s="24">
        <v>106</v>
      </c>
      <c r="F185" s="47">
        <v>14</v>
      </c>
      <c r="G185" s="47">
        <v>5</v>
      </c>
      <c r="H185" s="24">
        <v>19</v>
      </c>
      <c r="I185" s="22">
        <v>1</v>
      </c>
      <c r="J185" s="23"/>
      <c r="K185" s="24">
        <v>1</v>
      </c>
      <c r="L185" s="20">
        <v>12</v>
      </c>
      <c r="M185" s="35">
        <v>7</v>
      </c>
      <c r="N185" s="24">
        <v>19</v>
      </c>
      <c r="O185" s="22">
        <v>1</v>
      </c>
      <c r="P185" s="23">
        <v>4</v>
      </c>
      <c r="Q185" s="24">
        <v>5</v>
      </c>
      <c r="R185" s="20"/>
      <c r="T185" s="24"/>
      <c r="U185" s="47">
        <v>2</v>
      </c>
      <c r="V185" s="47">
        <v>1</v>
      </c>
      <c r="W185" s="24">
        <v>3</v>
      </c>
      <c r="X185" s="22">
        <v>7</v>
      </c>
      <c r="Y185" s="23">
        <v>4</v>
      </c>
      <c r="Z185" s="24">
        <v>11</v>
      </c>
      <c r="AA185" s="20">
        <f t="shared" si="119"/>
        <v>100</v>
      </c>
      <c r="AB185" s="25">
        <f t="shared" si="120"/>
        <v>64</v>
      </c>
      <c r="AC185" s="24">
        <f t="shared" si="121"/>
        <v>164</v>
      </c>
    </row>
    <row r="186" spans="1:29" x14ac:dyDescent="0.2">
      <c r="A186" s="25" t="s">
        <v>133</v>
      </c>
      <c r="B186" s="36">
        <v>1025</v>
      </c>
      <c r="C186" s="22">
        <v>9</v>
      </c>
      <c r="D186" s="23">
        <v>6</v>
      </c>
      <c r="E186" s="24">
        <v>15</v>
      </c>
      <c r="F186" s="47">
        <v>3</v>
      </c>
      <c r="G186" s="47">
        <v>2</v>
      </c>
      <c r="H186" s="24">
        <v>5</v>
      </c>
      <c r="I186" s="22"/>
      <c r="J186" s="23"/>
      <c r="L186" s="20">
        <v>1</v>
      </c>
      <c r="N186" s="24">
        <v>1</v>
      </c>
      <c r="O186" s="22">
        <v>1</v>
      </c>
      <c r="P186" s="23"/>
      <c r="Q186" s="24">
        <v>1</v>
      </c>
      <c r="R186" s="20"/>
      <c r="T186" s="24"/>
      <c r="U186" s="47"/>
      <c r="V186" s="47"/>
      <c r="W186" s="24"/>
      <c r="X186" s="22">
        <v>1</v>
      </c>
      <c r="Y186" s="23"/>
      <c r="Z186" s="24">
        <v>1</v>
      </c>
      <c r="AA186" s="20">
        <f t="shared" si="119"/>
        <v>15</v>
      </c>
      <c r="AB186" s="25">
        <f t="shared" si="120"/>
        <v>8</v>
      </c>
      <c r="AC186" s="24">
        <f t="shared" si="121"/>
        <v>23</v>
      </c>
    </row>
    <row r="187" spans="1:29" x14ac:dyDescent="0.2">
      <c r="A187" s="25" t="s">
        <v>134</v>
      </c>
      <c r="B187" s="36">
        <v>1030</v>
      </c>
      <c r="C187" s="22">
        <v>5</v>
      </c>
      <c r="D187" s="23"/>
      <c r="E187" s="24">
        <v>5</v>
      </c>
      <c r="F187" s="47"/>
      <c r="G187" s="47">
        <v>1</v>
      </c>
      <c r="H187" s="24">
        <v>1</v>
      </c>
      <c r="I187" s="22"/>
      <c r="J187" s="23"/>
      <c r="N187" s="24"/>
      <c r="O187" s="22"/>
      <c r="P187" s="23"/>
      <c r="R187" s="20"/>
      <c r="T187" s="24"/>
      <c r="U187" s="47"/>
      <c r="V187" s="47"/>
      <c r="W187" s="24"/>
      <c r="X187" s="22"/>
      <c r="Y187" s="23"/>
      <c r="AA187" s="20">
        <f t="shared" si="119"/>
        <v>5</v>
      </c>
      <c r="AB187" s="25">
        <f t="shared" si="120"/>
        <v>1</v>
      </c>
      <c r="AC187" s="24">
        <f t="shared" si="121"/>
        <v>6</v>
      </c>
    </row>
    <row r="188" spans="1:29" x14ac:dyDescent="0.2">
      <c r="A188" s="25" t="s">
        <v>135</v>
      </c>
      <c r="B188" s="36">
        <v>1035</v>
      </c>
      <c r="C188" s="22">
        <v>8</v>
      </c>
      <c r="D188" s="23">
        <v>3</v>
      </c>
      <c r="E188" s="24">
        <v>11</v>
      </c>
      <c r="F188" s="47"/>
      <c r="G188" s="47">
        <v>2</v>
      </c>
      <c r="H188" s="24">
        <v>2</v>
      </c>
      <c r="I188" s="22"/>
      <c r="J188" s="23"/>
      <c r="N188" s="24"/>
      <c r="O188" s="22">
        <v>1</v>
      </c>
      <c r="P188" s="23">
        <v>1</v>
      </c>
      <c r="Q188" s="24">
        <v>2</v>
      </c>
      <c r="R188" s="20"/>
      <c r="T188" s="24"/>
      <c r="U188" s="23"/>
      <c r="V188" s="47"/>
      <c r="W188" s="24"/>
      <c r="X188" s="22"/>
      <c r="Y188" s="23"/>
      <c r="AA188" s="20">
        <f t="shared" si="119"/>
        <v>9</v>
      </c>
      <c r="AB188" s="25">
        <f t="shared" si="120"/>
        <v>6</v>
      </c>
      <c r="AC188" s="24">
        <f t="shared" si="121"/>
        <v>15</v>
      </c>
    </row>
    <row r="189" spans="1:29" x14ac:dyDescent="0.2">
      <c r="A189" s="25" t="s">
        <v>136</v>
      </c>
      <c r="B189" s="36">
        <v>1040</v>
      </c>
      <c r="C189" s="22">
        <v>28</v>
      </c>
      <c r="D189" s="23">
        <v>29</v>
      </c>
      <c r="E189" s="24">
        <v>57</v>
      </c>
      <c r="F189" s="47"/>
      <c r="G189" s="47">
        <v>3</v>
      </c>
      <c r="H189" s="24">
        <v>3</v>
      </c>
      <c r="I189" s="22"/>
      <c r="J189" s="23">
        <v>1</v>
      </c>
      <c r="K189" s="24">
        <v>1</v>
      </c>
      <c r="L189" s="20">
        <v>1</v>
      </c>
      <c r="M189" s="35">
        <v>2</v>
      </c>
      <c r="N189" s="24">
        <v>3</v>
      </c>
      <c r="O189" s="22"/>
      <c r="P189" s="23"/>
      <c r="R189" s="20"/>
      <c r="T189" s="24"/>
      <c r="U189" s="47"/>
      <c r="V189" s="47"/>
      <c r="W189" s="24"/>
      <c r="X189" s="22">
        <v>1</v>
      </c>
      <c r="Y189" s="23">
        <v>1</v>
      </c>
      <c r="Z189" s="24">
        <v>2</v>
      </c>
      <c r="AA189" s="20">
        <f t="shared" si="119"/>
        <v>30</v>
      </c>
      <c r="AB189" s="25">
        <f t="shared" si="120"/>
        <v>36</v>
      </c>
      <c r="AC189" s="24">
        <f t="shared" si="121"/>
        <v>66</v>
      </c>
    </row>
    <row r="190" spans="1:29" ht="13.5" thickBot="1" x14ac:dyDescent="0.25">
      <c r="A190" s="25" t="s">
        <v>137</v>
      </c>
      <c r="B190" s="36">
        <v>1045</v>
      </c>
      <c r="C190" s="22"/>
      <c r="D190" s="23"/>
      <c r="E190" s="24">
        <f t="shared" si="85"/>
        <v>0</v>
      </c>
      <c r="F190" s="47"/>
      <c r="G190" s="47"/>
      <c r="H190" s="24">
        <f t="shared" ref="H190" si="122">SUM(F190:G190)</f>
        <v>0</v>
      </c>
      <c r="I190" s="22"/>
      <c r="J190" s="23"/>
      <c r="K190" s="24">
        <f t="shared" ref="K190" si="123">SUM(I190:J190)</f>
        <v>0</v>
      </c>
      <c r="N190" s="24">
        <f t="shared" ref="N190" si="124">SUM(L190:M190)</f>
        <v>0</v>
      </c>
      <c r="O190" s="22"/>
      <c r="P190" s="23"/>
      <c r="Q190" s="24">
        <f t="shared" ref="Q190" si="125">SUM(O190:P190)</f>
        <v>0</v>
      </c>
      <c r="R190" s="27"/>
      <c r="S190" s="26"/>
      <c r="T190" s="24">
        <f t="shared" ref="T190" si="126">SUM(R190:S190)</f>
        <v>0</v>
      </c>
      <c r="U190" s="47"/>
      <c r="V190" s="47"/>
      <c r="W190" s="24">
        <f t="shared" ref="W190" si="127">SUM(U190:V190)</f>
        <v>0</v>
      </c>
      <c r="X190" s="22"/>
      <c r="Y190" s="23"/>
      <c r="Z190" s="24">
        <f t="shared" ref="Z190" si="128">SUM(X190:Y190)</f>
        <v>0</v>
      </c>
      <c r="AA190" s="20">
        <f t="shared" si="119"/>
        <v>0</v>
      </c>
      <c r="AB190" s="25">
        <f t="shared" si="120"/>
        <v>0</v>
      </c>
      <c r="AC190" s="24">
        <f t="shared" si="121"/>
        <v>0</v>
      </c>
    </row>
    <row r="191" spans="1:29" ht="13.5" thickBot="1" x14ac:dyDescent="0.25">
      <c r="A191" s="31" t="s">
        <v>138</v>
      </c>
      <c r="B191" s="93"/>
      <c r="C191" s="31">
        <f>SUM(C183:C190)</f>
        <v>125</v>
      </c>
      <c r="D191" s="13">
        <f t="shared" ref="D191:Z191" si="129">SUM(D183:D190)</f>
        <v>92</v>
      </c>
      <c r="E191" s="32">
        <f t="shared" si="85"/>
        <v>217</v>
      </c>
      <c r="F191" s="31">
        <f t="shared" si="129"/>
        <v>21</v>
      </c>
      <c r="G191" s="13">
        <f>SUM(G183:G190)</f>
        <v>16</v>
      </c>
      <c r="H191" s="32">
        <f t="shared" si="129"/>
        <v>37</v>
      </c>
      <c r="I191" s="31">
        <f t="shared" si="129"/>
        <v>1</v>
      </c>
      <c r="J191" s="13">
        <f t="shared" si="129"/>
        <v>1</v>
      </c>
      <c r="K191" s="32">
        <f t="shared" si="129"/>
        <v>2</v>
      </c>
      <c r="L191" s="31">
        <f t="shared" si="129"/>
        <v>15</v>
      </c>
      <c r="M191" s="13">
        <f t="shared" si="129"/>
        <v>10</v>
      </c>
      <c r="N191" s="32">
        <f>SUM(N183:N190)</f>
        <v>25</v>
      </c>
      <c r="O191" s="31">
        <f t="shared" si="129"/>
        <v>4</v>
      </c>
      <c r="P191" s="13">
        <f t="shared" si="129"/>
        <v>6</v>
      </c>
      <c r="Q191" s="13">
        <f t="shared" si="129"/>
        <v>10</v>
      </c>
      <c r="R191" s="31">
        <f t="shared" si="129"/>
        <v>0</v>
      </c>
      <c r="S191" s="13">
        <f t="shared" si="129"/>
        <v>0</v>
      </c>
      <c r="T191" s="32">
        <f t="shared" si="129"/>
        <v>0</v>
      </c>
      <c r="U191" s="13">
        <f t="shared" si="129"/>
        <v>2</v>
      </c>
      <c r="V191" s="13">
        <f t="shared" si="129"/>
        <v>1</v>
      </c>
      <c r="W191" s="32">
        <f t="shared" si="129"/>
        <v>3</v>
      </c>
      <c r="X191" s="31">
        <f t="shared" si="129"/>
        <v>10</v>
      </c>
      <c r="Y191" s="13">
        <f t="shared" si="129"/>
        <v>6</v>
      </c>
      <c r="Z191" s="32">
        <f t="shared" si="129"/>
        <v>16</v>
      </c>
      <c r="AA191" s="31">
        <f>SUM(AA183:AA190)</f>
        <v>178</v>
      </c>
      <c r="AB191" s="33">
        <f>SUM(AB183:AB190)</f>
        <v>132</v>
      </c>
      <c r="AC191" s="34">
        <f>SUM(AC183:AC190)</f>
        <v>310</v>
      </c>
    </row>
    <row r="192" spans="1:29" ht="13.5" thickBot="1" x14ac:dyDescent="0.25">
      <c r="A192" s="26"/>
      <c r="B192" s="21"/>
      <c r="C192" s="27"/>
      <c r="D192" s="26"/>
      <c r="F192" s="26"/>
      <c r="G192" s="26"/>
      <c r="H192" s="26"/>
      <c r="I192" s="27"/>
      <c r="J192" s="26"/>
      <c r="L192" s="27"/>
      <c r="M192" s="26"/>
      <c r="N192" s="26"/>
      <c r="O192" s="27"/>
      <c r="P192" s="26"/>
      <c r="Q192" s="26"/>
      <c r="R192" s="27"/>
      <c r="S192" s="26"/>
      <c r="T192" s="24"/>
      <c r="U192" s="26"/>
      <c r="V192" s="26"/>
      <c r="W192" s="26"/>
      <c r="X192" s="27"/>
      <c r="Y192" s="26"/>
      <c r="AA192" s="27"/>
      <c r="AB192" s="107"/>
      <c r="AC192" s="81"/>
    </row>
    <row r="193" spans="1:29" ht="13.5" thickBot="1" x14ac:dyDescent="0.25">
      <c r="A193" s="13" t="s">
        <v>236</v>
      </c>
      <c r="B193" s="176" t="s">
        <v>237</v>
      </c>
      <c r="C193" s="31"/>
      <c r="D193" s="13">
        <v>1</v>
      </c>
      <c r="E193" s="32">
        <v>1</v>
      </c>
      <c r="F193" s="13">
        <v>1</v>
      </c>
      <c r="G193" s="13">
        <v>1</v>
      </c>
      <c r="H193" s="13">
        <v>2</v>
      </c>
      <c r="I193" s="31"/>
      <c r="J193" s="13"/>
      <c r="K193" s="13"/>
      <c r="L193" s="31"/>
      <c r="M193" s="13"/>
      <c r="N193" s="13"/>
      <c r="O193" s="31"/>
      <c r="P193" s="13"/>
      <c r="Q193" s="13"/>
      <c r="R193" s="31"/>
      <c r="S193" s="13"/>
      <c r="T193" s="32"/>
      <c r="U193" s="13"/>
      <c r="V193" s="13"/>
      <c r="W193" s="13"/>
      <c r="X193" s="31"/>
      <c r="Y193" s="13"/>
      <c r="Z193" s="13"/>
      <c r="AA193" s="31">
        <f>C193+F193+I193+L193+O193+R193+U193+X193</f>
        <v>1</v>
      </c>
      <c r="AB193" s="33">
        <f>D193+G193+J193+M193+P193+S193+V193+Y193</f>
        <v>2</v>
      </c>
      <c r="AC193" s="32">
        <f t="shared" ref="AC193" si="130">SUM(AA193:AB193)</f>
        <v>3</v>
      </c>
    </row>
    <row r="194" spans="1:29" ht="13.5" thickBot="1" x14ac:dyDescent="0.25">
      <c r="C194" s="37"/>
      <c r="D194" s="38"/>
      <c r="E194" s="41"/>
      <c r="F194" s="40"/>
      <c r="G194" s="40"/>
      <c r="H194" s="60"/>
      <c r="I194" s="37"/>
      <c r="J194" s="38"/>
      <c r="K194" s="41" t="str">
        <f>IF(I194+J194=0," ",I194+J194)</f>
        <v xml:space="preserve"> </v>
      </c>
      <c r="L194" s="37"/>
      <c r="M194" s="40"/>
      <c r="N194" s="60" t="str">
        <f>IF(L194+M194=0," ",L194+M194)</f>
        <v xml:space="preserve"> </v>
      </c>
      <c r="O194" s="37"/>
      <c r="P194" s="38"/>
      <c r="Q194" s="59" t="str">
        <f>IF(O194+P194=0," ",O194+P194)</f>
        <v xml:space="preserve"> </v>
      </c>
      <c r="R194" s="37"/>
      <c r="S194" s="38"/>
      <c r="T194" s="39"/>
      <c r="U194" s="40"/>
      <c r="V194" s="40"/>
      <c r="W194" s="60" t="str">
        <f>IF(U194+V194=0," ",U194+V194)</f>
        <v xml:space="preserve"> </v>
      </c>
      <c r="X194" s="37"/>
      <c r="Y194" s="38"/>
      <c r="Z194" s="41" t="str">
        <f>IF(X194+Y194=0," ",X194+Y194)</f>
        <v xml:space="preserve"> </v>
      </c>
      <c r="AA194" s="37"/>
      <c r="AB194" s="45"/>
      <c r="AC194" s="46"/>
    </row>
    <row r="195" spans="1:29" ht="13.5" thickBot="1" x14ac:dyDescent="0.25">
      <c r="A195" s="94" t="s">
        <v>139</v>
      </c>
      <c r="B195" s="95"/>
      <c r="C195" s="97">
        <f t="shared" ref="C195:AC195" si="131">C24+C34+C36+C45+C51+C59+C64+C70+C73+C75+C82+C102+C142+C147+C152+C157+C161+C175+C177+C179+C181+C191+C193</f>
        <v>2947</v>
      </c>
      <c r="D195" s="96">
        <f>D24+D34+D36+D45+D51+D59+D64+D70+D73+D75+D82+D102+D142+D147+D152+D157+D161+D175+D177+D179+D181+D191+D193</f>
        <v>1797</v>
      </c>
      <c r="E195" s="98">
        <f t="shared" si="85"/>
        <v>4744</v>
      </c>
      <c r="F195" s="97">
        <f t="shared" si="131"/>
        <v>465</v>
      </c>
      <c r="G195" s="96">
        <f>G24+G34+G36+G45+G51+G59+G64+G70+G73+G75+G82+G102+G142+G147+G152+G157+G161+G175+G177+G179+G181+G191+G193</f>
        <v>235</v>
      </c>
      <c r="H195" s="98">
        <f t="shared" si="131"/>
        <v>700</v>
      </c>
      <c r="I195" s="96">
        <f t="shared" si="131"/>
        <v>57</v>
      </c>
      <c r="J195" s="96">
        <f t="shared" si="131"/>
        <v>33</v>
      </c>
      <c r="K195" s="96">
        <f t="shared" si="131"/>
        <v>90</v>
      </c>
      <c r="L195" s="97">
        <f t="shared" si="131"/>
        <v>148</v>
      </c>
      <c r="M195" s="96">
        <f t="shared" si="131"/>
        <v>109</v>
      </c>
      <c r="N195" s="98">
        <f t="shared" si="131"/>
        <v>257</v>
      </c>
      <c r="O195" s="96">
        <f t="shared" si="131"/>
        <v>142</v>
      </c>
      <c r="P195" s="96">
        <f t="shared" si="131"/>
        <v>82</v>
      </c>
      <c r="Q195" s="96">
        <f t="shared" si="131"/>
        <v>224</v>
      </c>
      <c r="R195" s="97">
        <f t="shared" si="131"/>
        <v>9</v>
      </c>
      <c r="S195" s="96">
        <f t="shared" si="131"/>
        <v>1</v>
      </c>
      <c r="T195" s="96">
        <f t="shared" si="131"/>
        <v>10</v>
      </c>
      <c r="U195" s="97">
        <f t="shared" si="131"/>
        <v>24</v>
      </c>
      <c r="V195" s="96">
        <f t="shared" si="131"/>
        <v>22</v>
      </c>
      <c r="W195" s="98">
        <f t="shared" si="131"/>
        <v>46</v>
      </c>
      <c r="X195" s="97">
        <f t="shared" si="131"/>
        <v>158</v>
      </c>
      <c r="Y195" s="96">
        <f t="shared" si="131"/>
        <v>111</v>
      </c>
      <c r="Z195" s="98">
        <f t="shared" si="131"/>
        <v>269</v>
      </c>
      <c r="AA195" s="97">
        <f t="shared" si="131"/>
        <v>3950</v>
      </c>
      <c r="AB195" s="96">
        <f t="shared" si="131"/>
        <v>2390</v>
      </c>
      <c r="AC195" s="98">
        <f t="shared" si="131"/>
        <v>6340</v>
      </c>
    </row>
    <row r="196" spans="1:29" customFormat="1" ht="13.5" thickBot="1" x14ac:dyDescent="0.25">
      <c r="E196" s="75"/>
      <c r="H196" s="75"/>
      <c r="K196" s="75"/>
      <c r="N196" s="75"/>
      <c r="Q196" s="75"/>
      <c r="W196" s="75"/>
      <c r="Z196" s="75"/>
    </row>
    <row r="197" spans="1:29" ht="13.5" thickBot="1" x14ac:dyDescent="0.25">
      <c r="A197" s="99" t="s">
        <v>140</v>
      </c>
      <c r="B197" s="100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2"/>
      <c r="AC197" s="103"/>
    </row>
    <row r="198" spans="1:29" x14ac:dyDescent="0.2">
      <c r="C198" s="37"/>
      <c r="D198" s="38"/>
      <c r="E198" s="41"/>
      <c r="F198" s="40"/>
      <c r="G198" s="40"/>
      <c r="H198" s="60"/>
      <c r="I198" s="37"/>
      <c r="J198" s="38"/>
      <c r="K198" s="41" t="str">
        <f>IF(I198+J198=0," ",I198+J198)</f>
        <v xml:space="preserve"> </v>
      </c>
      <c r="L198" s="37"/>
      <c r="M198" s="40"/>
      <c r="N198" s="60" t="str">
        <f>IF(L198+M198=0," ",L198+M198)</f>
        <v xml:space="preserve"> </v>
      </c>
      <c r="O198" s="37"/>
      <c r="P198" s="38"/>
      <c r="Q198" s="59"/>
      <c r="R198" s="37"/>
      <c r="S198" s="38"/>
      <c r="T198" s="39"/>
      <c r="U198" s="40"/>
      <c r="V198" s="40"/>
      <c r="W198" s="60" t="str">
        <f>IF(U198+V198=0," ",U198+V198)</f>
        <v xml:space="preserve"> </v>
      </c>
      <c r="X198" s="37"/>
      <c r="Y198" s="38"/>
      <c r="Z198" s="59" t="str">
        <f>IF(X198+Y198=0," ",X198+Y198)</f>
        <v xml:space="preserve"> </v>
      </c>
      <c r="AA198" s="42"/>
      <c r="AB198" s="68"/>
      <c r="AC198" s="69"/>
    </row>
    <row r="199" spans="1:29" ht="13.5" thickBot="1" x14ac:dyDescent="0.25">
      <c r="A199" s="20" t="s">
        <v>141</v>
      </c>
      <c r="B199" s="49">
        <v>3100</v>
      </c>
      <c r="C199" s="22">
        <v>52</v>
      </c>
      <c r="D199" s="23">
        <v>88</v>
      </c>
      <c r="E199" s="24">
        <v>140</v>
      </c>
      <c r="F199" s="22">
        <v>8</v>
      </c>
      <c r="G199" s="23">
        <v>2</v>
      </c>
      <c r="H199" s="24">
        <v>10</v>
      </c>
      <c r="I199" s="22">
        <v>1</v>
      </c>
      <c r="J199" s="23"/>
      <c r="K199" s="24">
        <v>1</v>
      </c>
      <c r="L199" s="20">
        <v>3</v>
      </c>
      <c r="M199" s="25">
        <v>3</v>
      </c>
      <c r="N199" s="24">
        <v>6</v>
      </c>
      <c r="O199" s="22">
        <v>1</v>
      </c>
      <c r="P199" s="23">
        <v>3</v>
      </c>
      <c r="Q199" s="24">
        <v>4</v>
      </c>
      <c r="R199" s="20"/>
      <c r="T199" s="24"/>
      <c r="U199" s="23"/>
      <c r="V199" s="23">
        <v>1</v>
      </c>
      <c r="W199" s="24">
        <v>1</v>
      </c>
      <c r="X199" s="22">
        <v>3</v>
      </c>
      <c r="Y199" s="23">
        <v>2</v>
      </c>
      <c r="Z199" s="24">
        <v>5</v>
      </c>
      <c r="AA199" s="20">
        <f>C199+F199+I199+L199+O199+R199+U199+X199</f>
        <v>68</v>
      </c>
      <c r="AB199" s="25">
        <f>D199+G199+J199+M199+P199+S199+V199+Y199</f>
        <v>99</v>
      </c>
      <c r="AC199" s="24">
        <f>SUM(AA199:AB199)</f>
        <v>167</v>
      </c>
    </row>
    <row r="200" spans="1:29" s="75" customFormat="1" ht="13.5" thickBot="1" x14ac:dyDescent="0.25">
      <c r="A200" s="31" t="s">
        <v>142</v>
      </c>
      <c r="B200" s="14"/>
      <c r="C200" s="31">
        <f>SUBTOTAL(9,C199:C199)</f>
        <v>52</v>
      </c>
      <c r="D200" s="13">
        <f>SUBTOTAL(9,D199:D199)</f>
        <v>88</v>
      </c>
      <c r="E200" s="13">
        <f t="shared" ref="E200:Q200" si="132">SUBTOTAL(9,E199:E199)</f>
        <v>140</v>
      </c>
      <c r="F200" s="31">
        <f t="shared" si="132"/>
        <v>8</v>
      </c>
      <c r="G200" s="13">
        <f t="shared" si="132"/>
        <v>2</v>
      </c>
      <c r="H200" s="32">
        <f t="shared" si="132"/>
        <v>10</v>
      </c>
      <c r="I200" s="13">
        <f t="shared" si="132"/>
        <v>1</v>
      </c>
      <c r="J200" s="13">
        <f t="shared" si="132"/>
        <v>0</v>
      </c>
      <c r="K200" s="13">
        <f t="shared" si="132"/>
        <v>1</v>
      </c>
      <c r="L200" s="31">
        <f t="shared" si="132"/>
        <v>3</v>
      </c>
      <c r="M200" s="13">
        <f t="shared" si="132"/>
        <v>3</v>
      </c>
      <c r="N200" s="32">
        <f t="shared" si="132"/>
        <v>6</v>
      </c>
      <c r="O200" s="13">
        <f t="shared" si="132"/>
        <v>1</v>
      </c>
      <c r="P200" s="13">
        <f t="shared" si="132"/>
        <v>3</v>
      </c>
      <c r="Q200" s="13">
        <f t="shared" si="132"/>
        <v>4</v>
      </c>
      <c r="R200" s="31">
        <f>SUM(R199)</f>
        <v>0</v>
      </c>
      <c r="S200" s="13">
        <f>SUM(S199)</f>
        <v>0</v>
      </c>
      <c r="T200" s="32">
        <f>R200+S200</f>
        <v>0</v>
      </c>
      <c r="U200" s="13">
        <f t="shared" ref="U200:Z200" si="133">SUBTOTAL(9,U199:U199)</f>
        <v>0</v>
      </c>
      <c r="V200" s="13">
        <f t="shared" si="133"/>
        <v>1</v>
      </c>
      <c r="W200" s="32">
        <f t="shared" si="133"/>
        <v>1</v>
      </c>
      <c r="X200" s="13">
        <f t="shared" si="133"/>
        <v>3</v>
      </c>
      <c r="Y200" s="13">
        <f t="shared" si="133"/>
        <v>2</v>
      </c>
      <c r="Z200" s="13">
        <f t="shared" si="133"/>
        <v>5</v>
      </c>
      <c r="AA200" s="31">
        <f>C200+F200+I200+L200+O200+R200+U200+X200</f>
        <v>68</v>
      </c>
      <c r="AB200" s="13">
        <f>D200+G200+J200+M200+P200+S200+V200+Y200</f>
        <v>99</v>
      </c>
      <c r="AC200" s="32">
        <f>E200+H200+K200+N200+Q200+T200+W200+Z200</f>
        <v>167</v>
      </c>
    </row>
    <row r="201" spans="1:29" x14ac:dyDescent="0.2">
      <c r="A201" s="25"/>
      <c r="B201" s="104"/>
      <c r="C201" s="37"/>
      <c r="D201" s="38"/>
      <c r="E201" s="41" t="str">
        <f>IF(C201+D201=0," ",C201+D201)</f>
        <v xml:space="preserve"> </v>
      </c>
      <c r="F201" s="38"/>
      <c r="G201" s="38"/>
      <c r="H201" s="59" t="str">
        <f>IF(F201+G201=0," ",F201+G201)</f>
        <v xml:space="preserve"> </v>
      </c>
      <c r="I201" s="37"/>
      <c r="J201" s="38"/>
      <c r="K201" s="41" t="str">
        <f>IF(I201+J201=0," ",I201+J201)</f>
        <v xml:space="preserve"> </v>
      </c>
      <c r="L201" s="37"/>
      <c r="M201" s="38"/>
      <c r="N201" s="59" t="str">
        <f>IF(L201+M201=0," ",L201+M201)</f>
        <v xml:space="preserve"> </v>
      </c>
      <c r="O201" s="37"/>
      <c r="P201" s="38"/>
      <c r="Q201" s="59" t="str">
        <f>IF(O201+P201=0," ",O201+P201)</f>
        <v xml:space="preserve"> </v>
      </c>
      <c r="R201" s="37"/>
      <c r="S201" s="38"/>
      <c r="T201" s="39"/>
      <c r="U201" s="38"/>
      <c r="V201" s="38"/>
      <c r="W201" s="59" t="str">
        <f>IF(U201+V201=0," ",U201+V201)</f>
        <v xml:space="preserve"> </v>
      </c>
      <c r="X201" s="37"/>
      <c r="Y201" s="38"/>
      <c r="Z201" s="59" t="str">
        <f>IF(X201+Y201=0," ",X201+Y201)</f>
        <v xml:space="preserve"> </v>
      </c>
      <c r="AA201" s="37"/>
      <c r="AB201" s="45"/>
      <c r="AC201" s="46"/>
    </row>
    <row r="202" spans="1:29" s="105" customFormat="1" x14ac:dyDescent="0.2">
      <c r="A202" s="27" t="s">
        <v>129</v>
      </c>
      <c r="B202" s="21">
        <v>3700</v>
      </c>
      <c r="C202" s="22">
        <v>1</v>
      </c>
      <c r="D202" s="23">
        <v>10</v>
      </c>
      <c r="E202" s="24">
        <v>11</v>
      </c>
      <c r="F202" s="23"/>
      <c r="G202" s="23"/>
      <c r="H202" s="24"/>
      <c r="I202" s="22"/>
      <c r="J202" s="23"/>
      <c r="K202" s="24"/>
      <c r="L202" s="20"/>
      <c r="M202" s="25"/>
      <c r="N202" s="24"/>
      <c r="O202" s="22"/>
      <c r="P202" s="23"/>
      <c r="Q202" s="24"/>
      <c r="R202" s="20"/>
      <c r="S202" s="25"/>
      <c r="T202" s="24"/>
      <c r="U202" s="23"/>
      <c r="V202" s="23"/>
      <c r="W202" s="24"/>
      <c r="X202" s="22"/>
      <c r="Y202" s="23">
        <v>1</v>
      </c>
      <c r="Z202" s="24">
        <v>1</v>
      </c>
      <c r="AA202" s="20">
        <f t="shared" ref="AA202:AA203" si="134">C202+F202+I202+L202+O202+R202+U202+X202</f>
        <v>1</v>
      </c>
      <c r="AB202" s="25">
        <f t="shared" ref="AB202:AB203" si="135">D202+G202+J202+M202+P202+S202+V202+Y202</f>
        <v>11</v>
      </c>
      <c r="AC202" s="24">
        <f t="shared" ref="AC202:AC203" si="136">SUM(AA202:AB202)</f>
        <v>12</v>
      </c>
    </row>
    <row r="203" spans="1:29" s="105" customFormat="1" ht="13.5" thickBot="1" x14ac:dyDescent="0.25">
      <c r="A203" s="51" t="s">
        <v>143</v>
      </c>
      <c r="B203" s="106">
        <v>3705</v>
      </c>
      <c r="C203" s="71"/>
      <c r="D203" s="70">
        <v>9</v>
      </c>
      <c r="E203" s="24">
        <v>9</v>
      </c>
      <c r="F203" s="70">
        <v>1</v>
      </c>
      <c r="G203" s="70"/>
      <c r="H203" s="24">
        <v>1</v>
      </c>
      <c r="I203" s="71"/>
      <c r="J203" s="70">
        <v>1</v>
      </c>
      <c r="K203" s="24">
        <v>1</v>
      </c>
      <c r="L203" s="71"/>
      <c r="M203" s="70"/>
      <c r="N203" s="24"/>
      <c r="O203" s="71"/>
      <c r="P203" s="70"/>
      <c r="Q203" s="24"/>
      <c r="R203" s="71"/>
      <c r="S203" s="70"/>
      <c r="T203" s="24"/>
      <c r="U203" s="70"/>
      <c r="V203" s="70"/>
      <c r="W203" s="24"/>
      <c r="X203" s="71"/>
      <c r="Y203" s="70">
        <v>1</v>
      </c>
      <c r="Z203" s="24">
        <v>1</v>
      </c>
      <c r="AA203" s="20">
        <f t="shared" si="134"/>
        <v>1</v>
      </c>
      <c r="AB203" s="25">
        <f t="shared" si="135"/>
        <v>11</v>
      </c>
      <c r="AC203" s="24">
        <f t="shared" si="136"/>
        <v>12</v>
      </c>
    </row>
    <row r="204" spans="1:29" ht="13.5" thickBot="1" x14ac:dyDescent="0.25">
      <c r="A204" s="13" t="s">
        <v>144</v>
      </c>
      <c r="B204" s="14"/>
      <c r="C204" s="31">
        <f t="shared" ref="C204:Z204" si="137">SUBTOTAL(9,C202:C203)</f>
        <v>1</v>
      </c>
      <c r="D204" s="13">
        <f t="shared" si="137"/>
        <v>19</v>
      </c>
      <c r="E204" s="32">
        <f t="shared" si="137"/>
        <v>20</v>
      </c>
      <c r="F204" s="13">
        <f t="shared" si="137"/>
        <v>1</v>
      </c>
      <c r="G204" s="13">
        <f t="shared" si="137"/>
        <v>0</v>
      </c>
      <c r="H204" s="13">
        <f t="shared" si="137"/>
        <v>1</v>
      </c>
      <c r="I204" s="31">
        <f t="shared" si="137"/>
        <v>0</v>
      </c>
      <c r="J204" s="13">
        <f t="shared" si="137"/>
        <v>1</v>
      </c>
      <c r="K204" s="32">
        <f t="shared" si="137"/>
        <v>1</v>
      </c>
      <c r="L204" s="31">
        <f t="shared" si="137"/>
        <v>0</v>
      </c>
      <c r="M204" s="13">
        <f t="shared" si="137"/>
        <v>0</v>
      </c>
      <c r="N204" s="13">
        <f t="shared" si="137"/>
        <v>0</v>
      </c>
      <c r="O204" s="31">
        <f t="shared" si="137"/>
        <v>0</v>
      </c>
      <c r="P204" s="13">
        <f t="shared" si="137"/>
        <v>0</v>
      </c>
      <c r="Q204" s="13">
        <f t="shared" si="137"/>
        <v>0</v>
      </c>
      <c r="R204" s="31">
        <f>SUM(R202:R203)</f>
        <v>0</v>
      </c>
      <c r="S204" s="13">
        <f>SUM(S202:S203)</f>
        <v>0</v>
      </c>
      <c r="T204" s="32">
        <f>R204+S204</f>
        <v>0</v>
      </c>
      <c r="U204" s="13">
        <f t="shared" si="137"/>
        <v>0</v>
      </c>
      <c r="V204" s="13">
        <f t="shared" si="137"/>
        <v>0</v>
      </c>
      <c r="W204" s="13">
        <f t="shared" si="137"/>
        <v>0</v>
      </c>
      <c r="X204" s="31">
        <f t="shared" si="137"/>
        <v>0</v>
      </c>
      <c r="Y204" s="13">
        <f t="shared" si="137"/>
        <v>2</v>
      </c>
      <c r="Z204" s="13">
        <f t="shared" si="137"/>
        <v>2</v>
      </c>
      <c r="AA204" s="31">
        <f>C204+F204+I204+L204+O204+R204+U204+X204</f>
        <v>2</v>
      </c>
      <c r="AB204" s="13">
        <f>D204+G204+J204+M204+P204+S204+V204+Y204</f>
        <v>22</v>
      </c>
      <c r="AC204" s="32">
        <f>SUM(AA204:AB204)</f>
        <v>24</v>
      </c>
    </row>
    <row r="205" spans="1:29" ht="13.5" thickBot="1" x14ac:dyDescent="0.25">
      <c r="C205" s="37"/>
      <c r="D205" s="38"/>
      <c r="E205" s="41"/>
      <c r="F205" s="40"/>
      <c r="G205" s="40"/>
      <c r="H205" s="60"/>
      <c r="I205" s="37"/>
      <c r="J205" s="38"/>
      <c r="K205" s="41"/>
      <c r="L205" s="37"/>
      <c r="M205" s="40"/>
      <c r="N205" s="60"/>
      <c r="O205" s="37"/>
      <c r="P205" s="38"/>
      <c r="Q205" s="59"/>
      <c r="R205" s="37"/>
      <c r="S205" s="38"/>
      <c r="T205" s="39"/>
      <c r="U205" s="40"/>
      <c r="V205" s="40"/>
      <c r="W205" s="60"/>
      <c r="X205" s="37"/>
      <c r="Y205" s="38"/>
      <c r="Z205" s="59"/>
      <c r="AA205" s="37"/>
      <c r="AB205" s="45"/>
      <c r="AC205" s="46"/>
    </row>
    <row r="206" spans="1:29" ht="13.5" thickBot="1" x14ac:dyDescent="0.25">
      <c r="A206" s="31" t="s">
        <v>145</v>
      </c>
      <c r="B206" s="14">
        <v>3200</v>
      </c>
      <c r="C206" s="53">
        <v>24</v>
      </c>
      <c r="D206" s="54">
        <v>72</v>
      </c>
      <c r="E206" s="32">
        <v>96</v>
      </c>
      <c r="F206" s="54">
        <v>2</v>
      </c>
      <c r="G206" s="54">
        <v>2</v>
      </c>
      <c r="H206" s="32">
        <v>4</v>
      </c>
      <c r="I206" s="53"/>
      <c r="J206" s="54">
        <v>1</v>
      </c>
      <c r="K206" s="32">
        <v>1</v>
      </c>
      <c r="L206" s="31">
        <v>1</v>
      </c>
      <c r="M206" s="13">
        <v>5</v>
      </c>
      <c r="N206" s="32">
        <v>6</v>
      </c>
      <c r="O206" s="53"/>
      <c r="P206" s="54">
        <v>1</v>
      </c>
      <c r="Q206" s="32">
        <v>1</v>
      </c>
      <c r="R206" s="31"/>
      <c r="S206" s="13"/>
      <c r="T206" s="32"/>
      <c r="U206" s="54">
        <v>2</v>
      </c>
      <c r="V206" s="54">
        <v>2</v>
      </c>
      <c r="W206" s="32">
        <v>4</v>
      </c>
      <c r="X206" s="53">
        <v>2</v>
      </c>
      <c r="Y206" s="54">
        <v>1</v>
      </c>
      <c r="Z206" s="32">
        <v>3</v>
      </c>
      <c r="AA206" s="31">
        <f>C206+F206+I206+L206+O206+R206+U206+X206</f>
        <v>31</v>
      </c>
      <c r="AB206" s="13">
        <f>D206+G206+J206+M206+P206+S206+V206+Y206</f>
        <v>84</v>
      </c>
      <c r="AC206" s="32">
        <f>SUM(AA206:AB206)</f>
        <v>115</v>
      </c>
    </row>
    <row r="207" spans="1:29" ht="13.5" thickBot="1" x14ac:dyDescent="0.25">
      <c r="C207" s="37"/>
      <c r="D207" s="38"/>
      <c r="E207" s="41"/>
      <c r="F207" s="40"/>
      <c r="G207" s="40"/>
      <c r="H207" s="60"/>
      <c r="I207" s="37"/>
      <c r="J207" s="38"/>
      <c r="K207" s="41"/>
      <c r="L207" s="37"/>
      <c r="M207" s="40"/>
      <c r="N207" s="60"/>
      <c r="O207" s="37"/>
      <c r="P207" s="38"/>
      <c r="Q207" s="59"/>
      <c r="R207" s="37"/>
      <c r="S207" s="38"/>
      <c r="T207" s="39"/>
      <c r="U207" s="40"/>
      <c r="V207" s="40"/>
      <c r="W207" s="60"/>
      <c r="X207" s="37"/>
      <c r="Y207" s="38"/>
      <c r="Z207" s="59"/>
      <c r="AA207" s="37"/>
      <c r="AB207" s="45"/>
      <c r="AC207" s="46"/>
    </row>
    <row r="208" spans="1:29" s="75" customFormat="1" ht="13.5" thickBot="1" x14ac:dyDescent="0.25">
      <c r="A208" s="31" t="s">
        <v>146</v>
      </c>
      <c r="B208" s="14">
        <v>3300</v>
      </c>
      <c r="C208" s="53">
        <v>32</v>
      </c>
      <c r="D208" s="54">
        <v>31</v>
      </c>
      <c r="E208" s="32">
        <v>63</v>
      </c>
      <c r="F208" s="54">
        <v>3</v>
      </c>
      <c r="G208" s="54">
        <v>2</v>
      </c>
      <c r="H208" s="32">
        <v>5</v>
      </c>
      <c r="I208" s="53">
        <v>2</v>
      </c>
      <c r="J208" s="54">
        <v>1</v>
      </c>
      <c r="K208" s="32">
        <v>3</v>
      </c>
      <c r="L208" s="31">
        <v>5</v>
      </c>
      <c r="M208" s="13"/>
      <c r="N208" s="32">
        <v>5</v>
      </c>
      <c r="O208" s="53">
        <v>1</v>
      </c>
      <c r="P208" s="54"/>
      <c r="Q208" s="32">
        <v>1</v>
      </c>
      <c r="R208" s="31"/>
      <c r="S208" s="13"/>
      <c r="T208" s="32"/>
      <c r="U208" s="54">
        <v>2</v>
      </c>
      <c r="V208" s="54">
        <v>1</v>
      </c>
      <c r="W208" s="32">
        <v>3</v>
      </c>
      <c r="X208" s="53"/>
      <c r="Y208" s="54">
        <v>2</v>
      </c>
      <c r="Z208" s="32">
        <v>2</v>
      </c>
      <c r="AA208" s="31">
        <f>C208+F208+I208+L208+O208+R208+U208+X208</f>
        <v>45</v>
      </c>
      <c r="AB208" s="13">
        <f>D208+G208+J208+M208+P208+S208+V208+Y208</f>
        <v>37</v>
      </c>
      <c r="AC208" s="32">
        <f>SUM(AA208:AB208)</f>
        <v>82</v>
      </c>
    </row>
    <row r="209" spans="1:29" ht="13.5" thickBot="1" x14ac:dyDescent="0.25">
      <c r="C209" s="37"/>
      <c r="D209" s="38"/>
      <c r="E209" s="41"/>
      <c r="F209" s="40"/>
      <c r="G209" s="40"/>
      <c r="H209" s="60"/>
      <c r="I209" s="37"/>
      <c r="J209" s="38"/>
      <c r="K209" s="41"/>
      <c r="L209" s="37"/>
      <c r="M209" s="40"/>
      <c r="N209" s="60"/>
      <c r="O209" s="37"/>
      <c r="P209" s="38"/>
      <c r="Q209" s="59"/>
      <c r="R209" s="37"/>
      <c r="S209" s="38"/>
      <c r="T209" s="39"/>
      <c r="U209" s="40"/>
      <c r="V209" s="40"/>
      <c r="W209" s="60"/>
      <c r="X209" s="37"/>
      <c r="Y209" s="38"/>
      <c r="Z209" s="59"/>
      <c r="AA209" s="37"/>
      <c r="AB209" s="45"/>
      <c r="AC209" s="46"/>
    </row>
    <row r="210" spans="1:29" ht="13.5" thickBot="1" x14ac:dyDescent="0.25">
      <c r="A210" s="31" t="s">
        <v>147</v>
      </c>
      <c r="B210" s="14">
        <v>3400</v>
      </c>
      <c r="C210" s="53">
        <v>32</v>
      </c>
      <c r="D210" s="54">
        <v>10</v>
      </c>
      <c r="E210" s="32">
        <v>42</v>
      </c>
      <c r="F210" s="54">
        <v>2</v>
      </c>
      <c r="G210" s="54">
        <v>3</v>
      </c>
      <c r="H210" s="32">
        <v>5</v>
      </c>
      <c r="I210" s="53"/>
      <c r="J210" s="54"/>
      <c r="K210" s="32"/>
      <c r="L210" s="31"/>
      <c r="M210" s="13"/>
      <c r="N210" s="32"/>
      <c r="O210" s="53">
        <v>1</v>
      </c>
      <c r="P210" s="54"/>
      <c r="Q210" s="32">
        <v>1</v>
      </c>
      <c r="R210" s="31"/>
      <c r="S210" s="13"/>
      <c r="T210" s="32"/>
      <c r="U210" s="54"/>
      <c r="V210" s="54"/>
      <c r="W210" s="32"/>
      <c r="X210" s="53"/>
      <c r="Y210" s="54">
        <v>1</v>
      </c>
      <c r="Z210" s="32">
        <v>1</v>
      </c>
      <c r="AA210" s="31">
        <f>C210+F210+I210+L210+O210+R210+U210+X210</f>
        <v>35</v>
      </c>
      <c r="AB210" s="13">
        <f>D210+G210+J210+M210+P210+S210+V210+Y210</f>
        <v>14</v>
      </c>
      <c r="AC210" s="32">
        <f>SUM(AA210:AB210)</f>
        <v>49</v>
      </c>
    </row>
    <row r="211" spans="1:29" ht="13.5" thickBot="1" x14ac:dyDescent="0.25">
      <c r="A211" s="26"/>
      <c r="B211" s="21"/>
      <c r="C211" s="62"/>
      <c r="D211" s="59"/>
      <c r="E211" s="41"/>
      <c r="F211" s="59"/>
      <c r="G211" s="59"/>
      <c r="H211" s="59"/>
      <c r="I211" s="62"/>
      <c r="J211" s="59"/>
      <c r="K211" s="41"/>
      <c r="L211" s="62"/>
      <c r="M211" s="59"/>
      <c r="N211" s="59"/>
      <c r="O211" s="62"/>
      <c r="P211" s="59"/>
      <c r="Q211" s="59"/>
      <c r="R211" s="62"/>
      <c r="S211" s="59"/>
      <c r="T211" s="41"/>
      <c r="U211" s="59"/>
      <c r="V211" s="59"/>
      <c r="W211" s="59"/>
      <c r="X211" s="62"/>
      <c r="Y211" s="59"/>
      <c r="Z211" s="59"/>
      <c r="AA211" s="62"/>
      <c r="AB211" s="79"/>
      <c r="AC211" s="64"/>
    </row>
    <row r="212" spans="1:29" ht="13.5" thickBot="1" x14ac:dyDescent="0.25">
      <c r="A212" s="31" t="s">
        <v>148</v>
      </c>
      <c r="B212" s="14">
        <v>3600</v>
      </c>
      <c r="C212" s="53">
        <v>33</v>
      </c>
      <c r="D212" s="54">
        <v>43</v>
      </c>
      <c r="E212" s="32">
        <v>76</v>
      </c>
      <c r="F212" s="54">
        <v>2</v>
      </c>
      <c r="G212" s="54">
        <v>2</v>
      </c>
      <c r="H212" s="32">
        <v>4</v>
      </c>
      <c r="I212" s="53">
        <v>1</v>
      </c>
      <c r="J212" s="54"/>
      <c r="K212" s="32">
        <v>1</v>
      </c>
      <c r="L212" s="31">
        <v>3</v>
      </c>
      <c r="M212" s="13">
        <v>3</v>
      </c>
      <c r="N212" s="32">
        <v>6</v>
      </c>
      <c r="O212" s="53">
        <v>3</v>
      </c>
      <c r="P212" s="54">
        <v>2</v>
      </c>
      <c r="Q212" s="32">
        <v>5</v>
      </c>
      <c r="R212" s="31"/>
      <c r="S212" s="13">
        <v>1</v>
      </c>
      <c r="T212" s="32">
        <v>1</v>
      </c>
      <c r="U212" s="54">
        <v>1</v>
      </c>
      <c r="V212" s="54"/>
      <c r="W212" s="32">
        <v>1</v>
      </c>
      <c r="X212" s="53">
        <v>2</v>
      </c>
      <c r="Y212" s="54">
        <v>3</v>
      </c>
      <c r="Z212" s="32">
        <v>5</v>
      </c>
      <c r="AA212" s="31">
        <f>C212+F212+I212+L212+O212+R212+U212+X212</f>
        <v>45</v>
      </c>
      <c r="AB212" s="13">
        <f>D212+G212+J212+M212+P212+S212+V212+Y212</f>
        <v>54</v>
      </c>
      <c r="AC212" s="32">
        <f>SUM(AA212:AB212)</f>
        <v>99</v>
      </c>
    </row>
    <row r="213" spans="1:29" ht="13.5" thickBot="1" x14ac:dyDescent="0.25">
      <c r="C213" s="37"/>
      <c r="D213" s="38"/>
      <c r="E213" s="41"/>
      <c r="F213" s="40"/>
      <c r="G213" s="40"/>
      <c r="H213" s="60"/>
      <c r="I213" s="37"/>
      <c r="J213" s="38"/>
      <c r="K213" s="41"/>
      <c r="L213" s="37"/>
      <c r="M213" s="40"/>
      <c r="N213" s="60"/>
      <c r="O213" s="37"/>
      <c r="P213" s="38"/>
      <c r="Q213" s="59"/>
      <c r="R213" s="37"/>
      <c r="S213" s="38"/>
      <c r="T213" s="39"/>
      <c r="U213" s="40"/>
      <c r="V213" s="40"/>
      <c r="W213" s="60"/>
      <c r="X213" s="37"/>
      <c r="Y213" s="38"/>
      <c r="Z213" s="59"/>
      <c r="AA213" s="37"/>
      <c r="AB213" s="45"/>
      <c r="AC213" s="46"/>
    </row>
    <row r="214" spans="1:29" ht="12" customHeight="1" thickBot="1" x14ac:dyDescent="0.25">
      <c r="A214" s="31" t="s">
        <v>149</v>
      </c>
      <c r="B214" s="14">
        <v>3500</v>
      </c>
      <c r="C214" s="53">
        <v>8</v>
      </c>
      <c r="D214" s="54">
        <v>20</v>
      </c>
      <c r="E214" s="32">
        <v>28</v>
      </c>
      <c r="F214" s="54">
        <v>1</v>
      </c>
      <c r="G214" s="54">
        <v>3</v>
      </c>
      <c r="H214" s="32">
        <v>4</v>
      </c>
      <c r="I214" s="53"/>
      <c r="J214" s="54">
        <v>1</v>
      </c>
      <c r="K214" s="32">
        <v>1</v>
      </c>
      <c r="L214" s="31">
        <v>2</v>
      </c>
      <c r="M214" s="13">
        <v>2</v>
      </c>
      <c r="N214" s="32">
        <v>4</v>
      </c>
      <c r="O214" s="53"/>
      <c r="P214" s="54">
        <v>1</v>
      </c>
      <c r="Q214" s="32">
        <v>1</v>
      </c>
      <c r="R214" s="31"/>
      <c r="S214" s="13"/>
      <c r="T214" s="32"/>
      <c r="U214" s="54">
        <v>1</v>
      </c>
      <c r="V214" s="54"/>
      <c r="W214" s="32">
        <v>1</v>
      </c>
      <c r="X214" s="53"/>
      <c r="Y214" s="54">
        <v>1</v>
      </c>
      <c r="Z214" s="32">
        <v>1</v>
      </c>
      <c r="AA214" s="31">
        <f>C214+F214+I214+L214+O214+R214+U214+X214</f>
        <v>12</v>
      </c>
      <c r="AB214" s="13">
        <f>D214+G214+J214+M214+P214+S214+V214+Y214</f>
        <v>28</v>
      </c>
      <c r="AC214" s="32">
        <f>SUM(AA214:AB214)</f>
        <v>40</v>
      </c>
    </row>
    <row r="215" spans="1:29" ht="12" customHeight="1" thickBot="1" x14ac:dyDescent="0.25">
      <c r="C215" s="37"/>
      <c r="D215" s="38"/>
      <c r="E215" s="41"/>
      <c r="F215" s="40"/>
      <c r="G215" s="40"/>
      <c r="H215" s="60"/>
      <c r="I215" s="37"/>
      <c r="J215" s="38"/>
      <c r="K215" s="41"/>
      <c r="L215" s="37"/>
      <c r="M215" s="40"/>
      <c r="N215" s="60"/>
      <c r="O215" s="37"/>
      <c r="P215" s="38"/>
      <c r="Q215" s="59"/>
      <c r="R215" s="37"/>
      <c r="S215" s="38"/>
      <c r="T215" s="39"/>
      <c r="U215" s="40"/>
      <c r="V215" s="40"/>
      <c r="W215" s="60"/>
      <c r="X215" s="37"/>
      <c r="Y215" s="38"/>
      <c r="Z215" s="59"/>
      <c r="AA215" s="37"/>
      <c r="AB215" s="45"/>
      <c r="AC215" s="46"/>
    </row>
    <row r="216" spans="1:29" ht="12" customHeight="1" thickBot="1" x14ac:dyDescent="0.25">
      <c r="A216" s="31" t="s">
        <v>150</v>
      </c>
      <c r="B216" s="14">
        <v>3806</v>
      </c>
      <c r="C216" s="31">
        <v>5</v>
      </c>
      <c r="D216" s="13">
        <v>20</v>
      </c>
      <c r="E216" s="32">
        <v>25</v>
      </c>
      <c r="F216" s="13">
        <v>1</v>
      </c>
      <c r="G216" s="13"/>
      <c r="H216" s="32">
        <v>1</v>
      </c>
      <c r="I216" s="31"/>
      <c r="J216" s="13"/>
      <c r="K216" s="32"/>
      <c r="L216" s="31"/>
      <c r="M216" s="13"/>
      <c r="N216" s="32"/>
      <c r="O216" s="31"/>
      <c r="P216" s="13"/>
      <c r="Q216" s="32"/>
      <c r="R216" s="31"/>
      <c r="S216" s="13"/>
      <c r="T216" s="32"/>
      <c r="U216" s="13"/>
      <c r="V216" s="13"/>
      <c r="W216" s="32"/>
      <c r="X216" s="31"/>
      <c r="Y216" s="13"/>
      <c r="Z216" s="32"/>
      <c r="AA216" s="31">
        <f>C216+F216+I216+L216+O216+R216+U216+X216</f>
        <v>6</v>
      </c>
      <c r="AB216" s="13">
        <f>D216+G216+J216+M216+P216+S216+V216+Y216</f>
        <v>20</v>
      </c>
      <c r="AC216" s="32">
        <f>SUM(AA216:AB216)</f>
        <v>26</v>
      </c>
    </row>
    <row r="217" spans="1:29" ht="12" customHeight="1" thickBot="1" x14ac:dyDescent="0.25">
      <c r="C217" s="37"/>
      <c r="D217" s="38"/>
      <c r="E217" s="41"/>
      <c r="F217" s="40"/>
      <c r="G217" s="40"/>
      <c r="H217" s="60"/>
      <c r="I217" s="37"/>
      <c r="J217" s="38"/>
      <c r="K217" s="41"/>
      <c r="L217" s="37"/>
      <c r="M217" s="40"/>
      <c r="N217" s="60"/>
      <c r="O217" s="37"/>
      <c r="P217" s="38"/>
      <c r="Q217" s="59"/>
      <c r="R217" s="37"/>
      <c r="S217" s="38"/>
      <c r="T217" s="39"/>
      <c r="U217" s="40"/>
      <c r="V217" s="40"/>
      <c r="W217" s="60"/>
      <c r="X217" s="37"/>
      <c r="Y217" s="38"/>
      <c r="Z217" s="59"/>
      <c r="AA217" s="37"/>
      <c r="AB217" s="45"/>
      <c r="AC217" s="46"/>
    </row>
    <row r="218" spans="1:29" s="75" customFormat="1" ht="13.5" thickBot="1" x14ac:dyDescent="0.25">
      <c r="A218" s="31" t="s">
        <v>151</v>
      </c>
      <c r="B218" s="14">
        <v>3020</v>
      </c>
      <c r="C218" s="53">
        <v>443</v>
      </c>
      <c r="D218" s="54">
        <v>641</v>
      </c>
      <c r="E218" s="32">
        <v>1084</v>
      </c>
      <c r="F218" s="54">
        <v>51</v>
      </c>
      <c r="G218" s="54">
        <v>40</v>
      </c>
      <c r="H218" s="32">
        <v>91</v>
      </c>
      <c r="I218" s="53">
        <v>7</v>
      </c>
      <c r="J218" s="54">
        <v>8</v>
      </c>
      <c r="K218" s="32">
        <v>15</v>
      </c>
      <c r="L218" s="31">
        <v>39</v>
      </c>
      <c r="M218" s="13">
        <v>42</v>
      </c>
      <c r="N218" s="32">
        <v>81</v>
      </c>
      <c r="O218" s="53">
        <v>21</v>
      </c>
      <c r="P218" s="54">
        <v>20</v>
      </c>
      <c r="Q218" s="32">
        <v>41</v>
      </c>
      <c r="R218" s="31">
        <v>1</v>
      </c>
      <c r="S218" s="13">
        <v>3</v>
      </c>
      <c r="T218" s="32">
        <v>4</v>
      </c>
      <c r="U218" s="54">
        <v>10</v>
      </c>
      <c r="V218" s="54">
        <v>14</v>
      </c>
      <c r="W218" s="32">
        <v>24</v>
      </c>
      <c r="X218" s="53">
        <v>13</v>
      </c>
      <c r="Y218" s="54">
        <v>33</v>
      </c>
      <c r="Z218" s="32">
        <v>46</v>
      </c>
      <c r="AA218" s="31">
        <f>C218+F218+I218+L218+O218+R218+U218+X218</f>
        <v>585</v>
      </c>
      <c r="AB218" s="13">
        <f>D218+G218+J218+M218+P218+S218+V218+Y218</f>
        <v>801</v>
      </c>
      <c r="AC218" s="32">
        <f>SUM(AA218:AB218)</f>
        <v>1386</v>
      </c>
    </row>
    <row r="219" spans="1:29" ht="13.5" thickBot="1" x14ac:dyDescent="0.25">
      <c r="C219" s="37"/>
      <c r="D219" s="38"/>
      <c r="E219" s="41" t="str">
        <f>IF(C219+D219=0," ",C219+D219)</f>
        <v xml:space="preserve"> </v>
      </c>
      <c r="F219" s="40"/>
      <c r="G219" s="40"/>
      <c r="H219" s="60"/>
      <c r="I219" s="37"/>
      <c r="J219" s="38"/>
      <c r="K219" s="41"/>
      <c r="L219" s="37"/>
      <c r="M219" s="40"/>
      <c r="N219" s="60"/>
      <c r="O219" s="37"/>
      <c r="P219" s="38"/>
      <c r="Q219" s="32"/>
      <c r="R219" s="37"/>
      <c r="S219" s="38"/>
      <c r="T219" s="39"/>
      <c r="U219" s="40"/>
      <c r="V219" s="40"/>
      <c r="W219" s="60"/>
      <c r="X219" s="37"/>
      <c r="Y219" s="38"/>
      <c r="Z219" s="59"/>
      <c r="AA219" s="37"/>
      <c r="AB219" s="45"/>
      <c r="AC219" s="46"/>
    </row>
    <row r="220" spans="1:29" ht="13.5" thickBot="1" x14ac:dyDescent="0.25">
      <c r="A220" s="31" t="s">
        <v>152</v>
      </c>
      <c r="B220" s="14">
        <v>3010</v>
      </c>
      <c r="C220" s="53">
        <v>83</v>
      </c>
      <c r="D220" s="54">
        <v>194</v>
      </c>
      <c r="E220" s="32">
        <v>277</v>
      </c>
      <c r="F220" s="54">
        <v>16</v>
      </c>
      <c r="G220" s="54">
        <v>22</v>
      </c>
      <c r="H220" s="32">
        <v>38</v>
      </c>
      <c r="I220" s="53">
        <v>1</v>
      </c>
      <c r="J220" s="54">
        <v>1</v>
      </c>
      <c r="K220" s="32">
        <v>2</v>
      </c>
      <c r="L220" s="31">
        <v>3</v>
      </c>
      <c r="M220" s="13">
        <v>19</v>
      </c>
      <c r="N220" s="32">
        <v>22</v>
      </c>
      <c r="O220" s="53">
        <v>8</v>
      </c>
      <c r="P220" s="54">
        <v>6</v>
      </c>
      <c r="Q220" s="32">
        <v>14</v>
      </c>
      <c r="R220" s="31"/>
      <c r="S220" s="13">
        <v>1</v>
      </c>
      <c r="T220" s="32">
        <v>1</v>
      </c>
      <c r="U220" s="54">
        <v>1</v>
      </c>
      <c r="V220" s="54">
        <v>3</v>
      </c>
      <c r="W220" s="32">
        <v>4</v>
      </c>
      <c r="X220" s="53">
        <v>4</v>
      </c>
      <c r="Y220" s="54">
        <v>8</v>
      </c>
      <c r="Z220" s="32">
        <v>12</v>
      </c>
      <c r="AA220" s="31">
        <f>C220+F220+I220+L220+O220+R220+U220+X220</f>
        <v>116</v>
      </c>
      <c r="AB220" s="13">
        <f>D220+G220+J220+M220+P220+S220+V220+Y220</f>
        <v>254</v>
      </c>
      <c r="AC220" s="32">
        <f>SUM(AA220:AB220)</f>
        <v>370</v>
      </c>
    </row>
    <row r="221" spans="1:29" s="75" customFormat="1" ht="13.5" thickBot="1" x14ac:dyDescent="0.25">
      <c r="A221" s="26"/>
      <c r="B221" s="21"/>
      <c r="C221" s="91"/>
      <c r="D221" s="92"/>
      <c r="E221" s="24"/>
      <c r="F221" s="92"/>
      <c r="G221" s="92"/>
      <c r="H221" s="26"/>
      <c r="I221" s="91"/>
      <c r="J221" s="92"/>
      <c r="K221" s="24"/>
      <c r="L221" s="27"/>
      <c r="M221" s="26"/>
      <c r="N221" s="26"/>
      <c r="O221" s="91"/>
      <c r="P221" s="92"/>
      <c r="Q221" s="32"/>
      <c r="R221" s="27"/>
      <c r="S221" s="26"/>
      <c r="T221" s="24"/>
      <c r="U221" s="92"/>
      <c r="V221" s="92"/>
      <c r="W221" s="26"/>
      <c r="X221" s="91"/>
      <c r="Y221" s="92"/>
      <c r="Z221" s="26"/>
      <c r="AA221" s="27"/>
      <c r="AB221" s="26"/>
      <c r="AC221" s="24"/>
    </row>
    <row r="222" spans="1:29" s="75" customFormat="1" ht="13.5" thickBot="1" x14ac:dyDescent="0.25">
      <c r="A222" s="13" t="s">
        <v>236</v>
      </c>
      <c r="B222" s="176" t="s">
        <v>237</v>
      </c>
      <c r="C222" s="53">
        <v>1</v>
      </c>
      <c r="D222" s="54"/>
      <c r="E222" s="32">
        <v>1</v>
      </c>
      <c r="F222" s="54"/>
      <c r="G222" s="54"/>
      <c r="H222" s="32"/>
      <c r="I222" s="53"/>
      <c r="J222" s="54"/>
      <c r="K222" s="32"/>
      <c r="L222" s="31">
        <v>1</v>
      </c>
      <c r="M222" s="13"/>
      <c r="N222" s="32">
        <v>1</v>
      </c>
      <c r="O222" s="53"/>
      <c r="P222" s="54"/>
      <c r="Q222" s="32"/>
      <c r="R222" s="31"/>
      <c r="S222" s="13"/>
      <c r="T222" s="32"/>
      <c r="U222" s="54"/>
      <c r="V222" s="54"/>
      <c r="W222" s="32"/>
      <c r="X222" s="53"/>
      <c r="Y222" s="54"/>
      <c r="Z222" s="32"/>
      <c r="AA222" s="31">
        <f>C222+F222+I222+L222+O222+R222+U222+X222</f>
        <v>2</v>
      </c>
      <c r="AB222" s="13">
        <f>D222+G222+J222+M222+P222+S222+V222+Y222</f>
        <v>0</v>
      </c>
      <c r="AC222" s="32">
        <f>SUM(AA222:AB222)</f>
        <v>2</v>
      </c>
    </row>
    <row r="223" spans="1:29" ht="13.5" thickBot="1" x14ac:dyDescent="0.25">
      <c r="C223" s="37"/>
      <c r="D223" s="38"/>
      <c r="E223" s="41" t="str">
        <f>IF(C223+D223=0," ",C223+D223)</f>
        <v xml:space="preserve"> </v>
      </c>
      <c r="F223" s="40"/>
      <c r="G223" s="40"/>
      <c r="H223" s="60" t="str">
        <f>IF(F223+G223=0," ",F223+G223)</f>
        <v xml:space="preserve"> </v>
      </c>
      <c r="I223" s="37"/>
      <c r="J223" s="38"/>
      <c r="K223" s="41" t="str">
        <f>IF(I223+J223=0," ",I223+J223)</f>
        <v xml:space="preserve"> </v>
      </c>
      <c r="L223" s="37"/>
      <c r="M223" s="40"/>
      <c r="N223" s="60" t="str">
        <f>IF(L223+M223=0," ",L223+M223)</f>
        <v xml:space="preserve"> </v>
      </c>
      <c r="O223" s="37"/>
      <c r="P223" s="38"/>
      <c r="Q223" s="59" t="str">
        <f>IF(O223+P223=0," ",O223+P223)</f>
        <v xml:space="preserve"> </v>
      </c>
      <c r="R223" s="37"/>
      <c r="S223" s="38"/>
      <c r="T223" s="39"/>
      <c r="U223" s="40"/>
      <c r="V223" s="40"/>
      <c r="W223" s="60" t="str">
        <f>IF(U223+V223=0," ",U223+V223)</f>
        <v xml:space="preserve"> </v>
      </c>
      <c r="X223" s="37"/>
      <c r="Y223" s="38"/>
      <c r="Z223" s="59" t="str">
        <f>IF(X223+Y223=0," ",X223+Y223)</f>
        <v xml:space="preserve"> </v>
      </c>
      <c r="AA223" s="37"/>
      <c r="AB223" s="45"/>
      <c r="AC223" s="46"/>
    </row>
    <row r="224" spans="1:29" ht="13.5" thickBot="1" x14ac:dyDescent="0.25">
      <c r="A224" s="99" t="s">
        <v>153</v>
      </c>
      <c r="B224" s="100"/>
      <c r="C224" s="99">
        <f>SUBTOTAL(9,C198:C223)</f>
        <v>714</v>
      </c>
      <c r="D224" s="108">
        <f t="shared" ref="D224:Y224" si="138">SUBTOTAL(9,D198:D223)</f>
        <v>1138</v>
      </c>
      <c r="E224" s="108">
        <f>SUM(C224:D224)</f>
        <v>1852</v>
      </c>
      <c r="F224" s="99">
        <f t="shared" si="138"/>
        <v>87</v>
      </c>
      <c r="G224" s="108">
        <f t="shared" si="138"/>
        <v>76</v>
      </c>
      <c r="H224" s="108">
        <f>SUM(F224:G224)</f>
        <v>163</v>
      </c>
      <c r="I224" s="99">
        <f t="shared" si="138"/>
        <v>12</v>
      </c>
      <c r="J224" s="108">
        <f t="shared" si="138"/>
        <v>13</v>
      </c>
      <c r="K224" s="108">
        <f>SUM(I224:J224)</f>
        <v>25</v>
      </c>
      <c r="L224" s="99">
        <f t="shared" si="138"/>
        <v>57</v>
      </c>
      <c r="M224" s="108">
        <f t="shared" si="138"/>
        <v>74</v>
      </c>
      <c r="N224" s="108">
        <f>SUM(L224:M224)</f>
        <v>131</v>
      </c>
      <c r="O224" s="99">
        <f t="shared" si="138"/>
        <v>35</v>
      </c>
      <c r="P224" s="108">
        <f t="shared" si="138"/>
        <v>33</v>
      </c>
      <c r="Q224" s="108">
        <f>SUM(O224:P224)</f>
        <v>68</v>
      </c>
      <c r="R224" s="99">
        <f t="shared" si="138"/>
        <v>1</v>
      </c>
      <c r="S224" s="108">
        <f t="shared" si="138"/>
        <v>5</v>
      </c>
      <c r="T224" s="108">
        <f>SUM(R224:S224)</f>
        <v>6</v>
      </c>
      <c r="U224" s="99">
        <f t="shared" si="138"/>
        <v>17</v>
      </c>
      <c r="V224" s="108">
        <f t="shared" si="138"/>
        <v>21</v>
      </c>
      <c r="W224" s="186">
        <f>SUM(U224:V224)</f>
        <v>38</v>
      </c>
      <c r="X224" s="99">
        <f t="shared" si="138"/>
        <v>24</v>
      </c>
      <c r="Y224" s="108">
        <f t="shared" si="138"/>
        <v>53</v>
      </c>
      <c r="Z224" s="108">
        <f>SUM(X224:Y224)</f>
        <v>77</v>
      </c>
      <c r="AA224" s="99">
        <f>C224+F224+I224+L224+O224+U224+X224+R224</f>
        <v>947</v>
      </c>
      <c r="AB224" s="109">
        <f>D224+G224+J224+M224+P224+S224+V224+Y224</f>
        <v>1413</v>
      </c>
      <c r="AC224" s="110">
        <f>AC200+AC204+AC206+AC208+AC210+AC212+AC214+AC216+AC218+AC220+AC222</f>
        <v>2360</v>
      </c>
    </row>
    <row r="225" spans="1:29" customFormat="1" ht="13.5" thickBot="1" x14ac:dyDescent="0.25"/>
    <row r="226" spans="1:29" ht="13.5" thickBot="1" x14ac:dyDescent="0.25">
      <c r="A226" s="555" t="s">
        <v>154</v>
      </c>
      <c r="B226" s="556"/>
      <c r="C226" s="556"/>
      <c r="D226" s="556"/>
      <c r="E226" s="556"/>
      <c r="F226" s="556"/>
      <c r="G226" s="556"/>
      <c r="H226" s="556"/>
      <c r="I226" s="556"/>
      <c r="J226" s="556"/>
      <c r="K226" s="556"/>
      <c r="L226" s="556"/>
      <c r="M226" s="556"/>
      <c r="N226" s="556"/>
      <c r="O226" s="556"/>
      <c r="P226" s="556"/>
      <c r="Q226" s="556"/>
      <c r="R226" s="556"/>
      <c r="S226" s="556"/>
      <c r="T226" s="556"/>
      <c r="U226" s="556"/>
      <c r="V226" s="556"/>
      <c r="W226" s="556"/>
      <c r="X226" s="556"/>
      <c r="Y226" s="556"/>
      <c r="Z226" s="556"/>
      <c r="AA226" s="556"/>
      <c r="AB226" s="556"/>
      <c r="AC226" s="557"/>
    </row>
    <row r="227" spans="1:29" x14ac:dyDescent="0.2">
      <c r="C227" s="37"/>
      <c r="D227" s="38"/>
      <c r="E227" s="41" t="str">
        <f>IF(C227+D227=0," ",C227+D227)</f>
        <v xml:space="preserve"> </v>
      </c>
      <c r="F227" s="40"/>
      <c r="G227" s="40"/>
      <c r="H227" s="60" t="str">
        <f>IF(F227+G227=0," ",F227+G227)</f>
        <v xml:space="preserve"> </v>
      </c>
      <c r="I227" s="37"/>
      <c r="J227" s="38"/>
      <c r="K227" s="41" t="str">
        <f>IF(I227+J227=0," ",I227+J227)</f>
        <v xml:space="preserve"> </v>
      </c>
      <c r="L227" s="37"/>
      <c r="M227" s="40"/>
      <c r="N227" s="60" t="str">
        <f>IF(L227+M227=0," ",L227+M227)</f>
        <v xml:space="preserve"> </v>
      </c>
      <c r="O227" s="37"/>
      <c r="P227" s="38"/>
      <c r="Q227" s="59" t="str">
        <f>IF(O227+P227=0," ",O227+P227)</f>
        <v xml:space="preserve"> </v>
      </c>
      <c r="R227" s="42"/>
      <c r="S227" s="43"/>
      <c r="T227" s="44"/>
      <c r="U227" s="40"/>
      <c r="V227" s="40"/>
      <c r="W227" s="60" t="str">
        <f>IF(U227+V227=0," ",U227+V227)</f>
        <v xml:space="preserve"> </v>
      </c>
      <c r="X227" s="37"/>
      <c r="Y227" s="38"/>
      <c r="Z227" s="41" t="str">
        <f>IF(X227+Y227=0," ",X227+Y227)</f>
        <v xml:space="preserve"> </v>
      </c>
      <c r="AA227" s="40"/>
      <c r="AB227" s="111"/>
      <c r="AC227" s="46"/>
    </row>
    <row r="228" spans="1:29" x14ac:dyDescent="0.2">
      <c r="A228" s="35" t="s">
        <v>155</v>
      </c>
      <c r="B228" s="36">
        <v>4100</v>
      </c>
      <c r="C228" s="22"/>
      <c r="D228" s="23"/>
      <c r="E228" s="24">
        <f>SUM(C228:D228)</f>
        <v>0</v>
      </c>
      <c r="F228" s="47"/>
      <c r="G228" s="47"/>
      <c r="H228" s="24">
        <f>SUM(F228:G228)</f>
        <v>0</v>
      </c>
      <c r="I228" s="22"/>
      <c r="J228" s="23"/>
      <c r="K228" s="24">
        <f>SUM(I228:J228)</f>
        <v>0</v>
      </c>
      <c r="N228" s="24">
        <f>SUM(L228:M228)</f>
        <v>0</v>
      </c>
      <c r="O228" s="22"/>
      <c r="P228" s="23"/>
      <c r="Q228" s="24">
        <f>SUM(O228:P228)</f>
        <v>0</v>
      </c>
      <c r="R228" s="20"/>
      <c r="T228" s="24">
        <f>SUM(R228:S228)</f>
        <v>0</v>
      </c>
      <c r="U228" s="47"/>
      <c r="V228" s="47"/>
      <c r="W228" s="24">
        <f>SUM(U228:V228)</f>
        <v>0</v>
      </c>
      <c r="X228" s="22"/>
      <c r="Y228" s="23"/>
      <c r="Z228" s="24">
        <f>SUM(X228:Y228)</f>
        <v>0</v>
      </c>
      <c r="AA228" s="20">
        <f t="shared" ref="AA228:AA230" si="139">SUM(C228,F228,I228,L228,O228,R228,U228,X228)</f>
        <v>0</v>
      </c>
      <c r="AB228" s="25">
        <f t="shared" ref="AB228:AB230" si="140">SUM(D228,G228,J228,M228,P228,S228,V228,Y228)</f>
        <v>0</v>
      </c>
      <c r="AC228" s="24">
        <f>SUM(AA228:AB228)</f>
        <v>0</v>
      </c>
    </row>
    <row r="229" spans="1:29" x14ac:dyDescent="0.2">
      <c r="A229" s="35" t="s">
        <v>156</v>
      </c>
      <c r="B229" s="36">
        <v>4110</v>
      </c>
      <c r="C229" s="22">
        <v>298</v>
      </c>
      <c r="D229" s="23">
        <v>32</v>
      </c>
      <c r="E229" s="24">
        <v>330</v>
      </c>
      <c r="F229" s="47">
        <v>27</v>
      </c>
      <c r="G229" s="47">
        <v>2</v>
      </c>
      <c r="H229" s="24">
        <v>29</v>
      </c>
      <c r="I229" s="22">
        <v>5</v>
      </c>
      <c r="J229" s="23"/>
      <c r="K229" s="24">
        <v>5</v>
      </c>
      <c r="L229" s="20">
        <v>8</v>
      </c>
      <c r="M229" s="35">
        <v>1</v>
      </c>
      <c r="N229" s="24">
        <v>9</v>
      </c>
      <c r="O229" s="22">
        <v>11</v>
      </c>
      <c r="P229" s="23">
        <v>1</v>
      </c>
      <c r="Q229" s="24">
        <v>12</v>
      </c>
      <c r="R229" s="20"/>
      <c r="T229" s="24"/>
      <c r="U229" s="47">
        <v>1</v>
      </c>
      <c r="V229" s="47"/>
      <c r="W229" s="24">
        <v>1</v>
      </c>
      <c r="X229" s="22">
        <v>10</v>
      </c>
      <c r="Y229" s="23">
        <v>2</v>
      </c>
      <c r="Z229" s="24">
        <v>12</v>
      </c>
      <c r="AA229" s="20">
        <f t="shared" si="139"/>
        <v>360</v>
      </c>
      <c r="AB229" s="25">
        <f t="shared" si="140"/>
        <v>38</v>
      </c>
      <c r="AC229" s="24">
        <f t="shared" ref="AC229:AC231" si="141">SUM(AA229:AB229)</f>
        <v>398</v>
      </c>
    </row>
    <row r="230" spans="1:29" x14ac:dyDescent="0.2">
      <c r="A230" s="35" t="s">
        <v>157</v>
      </c>
      <c r="B230" s="36">
        <v>4120</v>
      </c>
      <c r="C230" s="22">
        <v>333</v>
      </c>
      <c r="D230" s="23">
        <v>28</v>
      </c>
      <c r="E230" s="24">
        <v>361</v>
      </c>
      <c r="F230" s="47">
        <v>9</v>
      </c>
      <c r="G230" s="47"/>
      <c r="H230" s="24">
        <v>9</v>
      </c>
      <c r="I230" s="22">
        <v>2</v>
      </c>
      <c r="J230" s="23"/>
      <c r="K230" s="24">
        <v>2</v>
      </c>
      <c r="L230" s="20">
        <v>6</v>
      </c>
      <c r="N230" s="24">
        <v>6</v>
      </c>
      <c r="O230" s="22">
        <v>4</v>
      </c>
      <c r="P230" s="23">
        <v>2</v>
      </c>
      <c r="Q230" s="24">
        <v>6</v>
      </c>
      <c r="R230" s="20">
        <v>2</v>
      </c>
      <c r="T230" s="24">
        <v>2</v>
      </c>
      <c r="U230" s="47">
        <v>1</v>
      </c>
      <c r="V230" s="47">
        <v>1</v>
      </c>
      <c r="W230" s="24">
        <v>2</v>
      </c>
      <c r="X230" s="22">
        <v>12</v>
      </c>
      <c r="Y230" s="23">
        <v>1</v>
      </c>
      <c r="Z230" s="24">
        <v>13</v>
      </c>
      <c r="AA230" s="20">
        <f t="shared" si="139"/>
        <v>369</v>
      </c>
      <c r="AB230" s="25">
        <f t="shared" si="140"/>
        <v>32</v>
      </c>
      <c r="AC230" s="24">
        <f t="shared" si="141"/>
        <v>401</v>
      </c>
    </row>
    <row r="231" spans="1:29" ht="13.5" thickBot="1" x14ac:dyDescent="0.25">
      <c r="A231" s="35" t="s">
        <v>262</v>
      </c>
      <c r="B231" s="36">
        <v>4220</v>
      </c>
      <c r="C231" s="30"/>
      <c r="D231" s="23"/>
      <c r="E231" s="24">
        <f t="shared" ref="E231" si="142">SUM(C231:D231)</f>
        <v>0</v>
      </c>
      <c r="F231" s="47"/>
      <c r="G231" s="47"/>
      <c r="H231" s="24">
        <f t="shared" ref="H231" si="143">SUM(F231:G231)</f>
        <v>0</v>
      </c>
      <c r="I231" s="23"/>
      <c r="J231" s="23"/>
      <c r="K231" s="24">
        <f t="shared" ref="K231" si="144">SUM(I231:J231)</f>
        <v>0</v>
      </c>
      <c r="L231" s="25"/>
      <c r="N231" s="24">
        <f t="shared" ref="N231" si="145">SUM(L231:M231)</f>
        <v>0</v>
      </c>
      <c r="O231" s="23"/>
      <c r="P231" s="23"/>
      <c r="Q231" s="24">
        <f t="shared" ref="Q231" si="146">SUM(O231:P231)</f>
        <v>0</v>
      </c>
      <c r="T231" s="24">
        <f t="shared" ref="T231" si="147">SUM(R231:S231)</f>
        <v>0</v>
      </c>
      <c r="U231" s="47"/>
      <c r="V231" s="47"/>
      <c r="W231" s="24">
        <f t="shared" ref="W231" si="148">SUM(U231:V231)</f>
        <v>0</v>
      </c>
      <c r="X231" s="23"/>
      <c r="Y231" s="23"/>
      <c r="Z231" s="24">
        <f t="shared" ref="Z231" si="149">SUM(X231:Y231)</f>
        <v>0</v>
      </c>
      <c r="AA231" s="20">
        <f t="shared" ref="AA231" si="150">SUM(C231,F231,I231,L231,O231,R231,U231,X231)</f>
        <v>0</v>
      </c>
      <c r="AB231" s="25">
        <f t="shared" ref="AB231" si="151">SUM(D231,G231,J231,M231,P231,S231,V231,Y231)</f>
        <v>0</v>
      </c>
      <c r="AC231" s="24">
        <f t="shared" si="141"/>
        <v>0</v>
      </c>
    </row>
    <row r="232" spans="1:29" ht="13.5" thickBot="1" x14ac:dyDescent="0.25">
      <c r="A232" s="31" t="s">
        <v>158</v>
      </c>
      <c r="B232" s="93"/>
      <c r="C232" s="33">
        <f t="shared" ref="C232:P232" si="152">SUBTOTAL(9,C228:C231)</f>
        <v>631</v>
      </c>
      <c r="D232" s="33">
        <f t="shared" si="152"/>
        <v>60</v>
      </c>
      <c r="E232" s="34">
        <f t="shared" si="152"/>
        <v>691</v>
      </c>
      <c r="F232" s="33">
        <f t="shared" si="152"/>
        <v>36</v>
      </c>
      <c r="G232" s="33">
        <f t="shared" si="152"/>
        <v>2</v>
      </c>
      <c r="H232" s="34">
        <f t="shared" si="152"/>
        <v>38</v>
      </c>
      <c r="I232" s="33">
        <f t="shared" si="152"/>
        <v>7</v>
      </c>
      <c r="J232" s="33">
        <f t="shared" si="152"/>
        <v>0</v>
      </c>
      <c r="K232" s="34">
        <f t="shared" si="152"/>
        <v>7</v>
      </c>
      <c r="L232" s="33">
        <f t="shared" si="152"/>
        <v>14</v>
      </c>
      <c r="M232" s="33">
        <f t="shared" si="152"/>
        <v>1</v>
      </c>
      <c r="N232" s="34">
        <f t="shared" si="152"/>
        <v>15</v>
      </c>
      <c r="O232" s="33">
        <f t="shared" si="152"/>
        <v>15</v>
      </c>
      <c r="P232" s="33">
        <f t="shared" si="152"/>
        <v>3</v>
      </c>
      <c r="Q232" s="34">
        <f t="shared" ref="Q232" si="153">SUBTOTAL(9,Q228:Q230)</f>
        <v>18</v>
      </c>
      <c r="R232" s="33">
        <f t="shared" ref="R232:Z232" si="154">SUBTOTAL(9,R228:R231)</f>
        <v>2</v>
      </c>
      <c r="S232" s="33">
        <f t="shared" si="154"/>
        <v>0</v>
      </c>
      <c r="T232" s="34">
        <f t="shared" si="154"/>
        <v>2</v>
      </c>
      <c r="U232" s="33">
        <f t="shared" si="154"/>
        <v>2</v>
      </c>
      <c r="V232" s="33">
        <f t="shared" si="154"/>
        <v>1</v>
      </c>
      <c r="W232" s="34">
        <f t="shared" si="154"/>
        <v>3</v>
      </c>
      <c r="X232" s="33">
        <f t="shared" si="154"/>
        <v>22</v>
      </c>
      <c r="Y232" s="33">
        <f t="shared" si="154"/>
        <v>3</v>
      </c>
      <c r="Z232" s="34">
        <f t="shared" si="154"/>
        <v>25</v>
      </c>
      <c r="AA232" s="33">
        <f>C232+F232+I232+L232+O232+U232+X232+R232</f>
        <v>729</v>
      </c>
      <c r="AB232" s="33">
        <f>D232+G232+J232+M232+P232+V232+Y232+S232</f>
        <v>70</v>
      </c>
      <c r="AC232" s="34">
        <f>SUBTOTAL(9,AC228:AC231)</f>
        <v>799</v>
      </c>
    </row>
    <row r="233" spans="1:29" x14ac:dyDescent="0.2">
      <c r="C233" s="37"/>
      <c r="D233" s="38"/>
      <c r="E233" s="41" t="str">
        <f>IF(C233+D233=0," ",C233+D233)</f>
        <v xml:space="preserve"> </v>
      </c>
      <c r="F233" s="40"/>
      <c r="G233" s="40"/>
      <c r="H233" s="60" t="str">
        <f>IF(F233+G233=0," ",F233+G233)</f>
        <v xml:space="preserve"> </v>
      </c>
      <c r="I233" s="37"/>
      <c r="J233" s="38"/>
      <c r="K233" s="41" t="str">
        <f>IF(I233+J233=0," ",I233+J233)</f>
        <v xml:space="preserve"> </v>
      </c>
      <c r="L233" s="37"/>
      <c r="M233" s="40"/>
      <c r="N233" s="60" t="str">
        <f>IF(L233+M233=0," ",L233+M233)</f>
        <v xml:space="preserve"> </v>
      </c>
      <c r="O233" s="37"/>
      <c r="P233" s="38"/>
      <c r="Q233" s="59" t="str">
        <f>IF(O233+P233=0," ",O233+P233)</f>
        <v xml:space="preserve"> </v>
      </c>
      <c r="R233" s="37"/>
      <c r="S233" s="38"/>
      <c r="T233" s="39"/>
      <c r="U233" s="40"/>
      <c r="V233" s="40"/>
      <c r="W233" s="60" t="str">
        <f>IF(U233+V233=0," ",U233+V233)</f>
        <v xml:space="preserve"> </v>
      </c>
      <c r="X233" s="37"/>
      <c r="Y233" s="38"/>
      <c r="Z233" s="41" t="str">
        <f>IF(X233+Y233=0," ",X233+Y233)</f>
        <v xml:space="preserve"> </v>
      </c>
      <c r="AA233" s="40"/>
      <c r="AB233" s="111"/>
      <c r="AC233" s="46"/>
    </row>
    <row r="234" spans="1:29" x14ac:dyDescent="0.2">
      <c r="A234" s="35" t="s">
        <v>159</v>
      </c>
      <c r="B234" s="36">
        <v>4300</v>
      </c>
      <c r="C234" s="22">
        <v>6</v>
      </c>
      <c r="D234" s="23">
        <v>1</v>
      </c>
      <c r="E234" s="24">
        <v>7</v>
      </c>
      <c r="F234" s="47">
        <v>2</v>
      </c>
      <c r="G234" s="47">
        <v>2</v>
      </c>
      <c r="H234" s="24">
        <v>4</v>
      </c>
      <c r="I234" s="22"/>
      <c r="J234" s="23"/>
      <c r="N234" s="24"/>
      <c r="O234" s="22"/>
      <c r="P234" s="23"/>
      <c r="R234" s="20"/>
      <c r="T234" s="24"/>
      <c r="U234" s="47"/>
      <c r="V234" s="47"/>
      <c r="W234" s="24"/>
      <c r="X234" s="22"/>
      <c r="Y234" s="23"/>
      <c r="AA234" s="20">
        <f t="shared" ref="AA234:AA236" si="155">SUM(C234,F234,I234,L234,O234,R234,U234,X234)</f>
        <v>8</v>
      </c>
      <c r="AB234" s="25">
        <f t="shared" ref="AB234:AB236" si="156">SUM(D234,G234,J234,M234,P234,S234,V234,Y234)</f>
        <v>3</v>
      </c>
      <c r="AC234" s="24">
        <f>SUM(AA234:AB234)</f>
        <v>11</v>
      </c>
    </row>
    <row r="235" spans="1:29" x14ac:dyDescent="0.2">
      <c r="A235" s="35" t="s">
        <v>160</v>
      </c>
      <c r="B235" s="36">
        <v>4310</v>
      </c>
      <c r="C235" s="22">
        <v>150</v>
      </c>
      <c r="D235" s="23">
        <v>27</v>
      </c>
      <c r="E235" s="24">
        <v>177</v>
      </c>
      <c r="F235" s="47">
        <v>25</v>
      </c>
      <c r="G235" s="47">
        <v>4</v>
      </c>
      <c r="H235" s="24">
        <v>29</v>
      </c>
      <c r="I235" s="22"/>
      <c r="J235" s="23"/>
      <c r="L235" s="20">
        <v>7</v>
      </c>
      <c r="M235" s="35">
        <v>3</v>
      </c>
      <c r="N235" s="24">
        <v>10</v>
      </c>
      <c r="O235" s="22">
        <v>3</v>
      </c>
      <c r="P235" s="23"/>
      <c r="Q235" s="24">
        <v>3</v>
      </c>
      <c r="R235" s="20"/>
      <c r="T235" s="24"/>
      <c r="U235" s="47">
        <v>1</v>
      </c>
      <c r="V235" s="47"/>
      <c r="W235" s="24">
        <v>1</v>
      </c>
      <c r="X235" s="22">
        <v>11</v>
      </c>
      <c r="Y235" s="23">
        <v>1</v>
      </c>
      <c r="Z235" s="24">
        <v>12</v>
      </c>
      <c r="AA235" s="20">
        <f t="shared" si="155"/>
        <v>197</v>
      </c>
      <c r="AB235" s="25">
        <f t="shared" si="156"/>
        <v>35</v>
      </c>
      <c r="AC235" s="24">
        <f t="shared" ref="AC235:AC236" si="157">SUM(AA235:AB235)</f>
        <v>232</v>
      </c>
    </row>
    <row r="236" spans="1:29" ht="13.5" thickBot="1" x14ac:dyDescent="0.25">
      <c r="A236" s="35" t="s">
        <v>161</v>
      </c>
      <c r="B236" s="36">
        <v>4320</v>
      </c>
      <c r="C236" s="22">
        <v>48</v>
      </c>
      <c r="D236" s="23">
        <v>17</v>
      </c>
      <c r="E236" s="24">
        <v>65</v>
      </c>
      <c r="F236" s="47">
        <v>12</v>
      </c>
      <c r="G236" s="47">
        <v>2</v>
      </c>
      <c r="H236" s="24">
        <v>14</v>
      </c>
      <c r="I236" s="22"/>
      <c r="J236" s="23"/>
      <c r="L236" s="20">
        <v>2</v>
      </c>
      <c r="N236" s="24">
        <v>2</v>
      </c>
      <c r="O236" s="22">
        <v>1</v>
      </c>
      <c r="P236" s="23"/>
      <c r="Q236" s="24">
        <v>1</v>
      </c>
      <c r="R236" s="20"/>
      <c r="T236" s="24"/>
      <c r="U236" s="47"/>
      <c r="V236" s="47"/>
      <c r="W236" s="24"/>
      <c r="X236" s="22"/>
      <c r="Y236" s="23">
        <v>1</v>
      </c>
      <c r="Z236" s="24">
        <v>1</v>
      </c>
      <c r="AA236" s="20">
        <f t="shared" si="155"/>
        <v>63</v>
      </c>
      <c r="AB236" s="25">
        <f t="shared" si="156"/>
        <v>20</v>
      </c>
      <c r="AC236" s="24">
        <f t="shared" si="157"/>
        <v>83</v>
      </c>
    </row>
    <row r="237" spans="1:29" ht="13.5" thickBot="1" x14ac:dyDescent="0.25">
      <c r="A237" s="31" t="s">
        <v>162</v>
      </c>
      <c r="B237" s="14"/>
      <c r="C237" s="128">
        <f>SUBTOTAL(9,C234:C236)</f>
        <v>204</v>
      </c>
      <c r="D237" s="33">
        <f>SUBTOTAL(9,D234:D236)</f>
        <v>45</v>
      </c>
      <c r="E237" s="34">
        <f>SUBTOTAL(9,E234:E236)</f>
        <v>249</v>
      </c>
      <c r="F237" s="33">
        <f t="shared" ref="F237:Z237" si="158">SUBTOTAL(9,F234:F236)</f>
        <v>39</v>
      </c>
      <c r="G237" s="33">
        <f t="shared" si="158"/>
        <v>8</v>
      </c>
      <c r="H237" s="34">
        <f t="shared" si="158"/>
        <v>47</v>
      </c>
      <c r="I237" s="33">
        <f t="shared" si="158"/>
        <v>0</v>
      </c>
      <c r="J237" s="33">
        <f t="shared" si="158"/>
        <v>0</v>
      </c>
      <c r="K237" s="34">
        <f t="shared" si="158"/>
        <v>0</v>
      </c>
      <c r="L237" s="33">
        <f t="shared" si="158"/>
        <v>9</v>
      </c>
      <c r="M237" s="33">
        <f t="shared" si="158"/>
        <v>3</v>
      </c>
      <c r="N237" s="34">
        <f t="shared" si="158"/>
        <v>12</v>
      </c>
      <c r="O237" s="33">
        <f t="shared" si="158"/>
        <v>4</v>
      </c>
      <c r="P237" s="33">
        <f t="shared" si="158"/>
        <v>0</v>
      </c>
      <c r="Q237" s="34">
        <f t="shared" si="158"/>
        <v>4</v>
      </c>
      <c r="R237" s="33">
        <f t="shared" si="158"/>
        <v>0</v>
      </c>
      <c r="S237" s="33">
        <f t="shared" si="158"/>
        <v>0</v>
      </c>
      <c r="T237" s="34">
        <f t="shared" si="158"/>
        <v>0</v>
      </c>
      <c r="U237" s="33">
        <f t="shared" si="158"/>
        <v>1</v>
      </c>
      <c r="V237" s="33">
        <f t="shared" si="158"/>
        <v>0</v>
      </c>
      <c r="W237" s="34">
        <f t="shared" si="158"/>
        <v>1</v>
      </c>
      <c r="X237" s="33">
        <f t="shared" si="158"/>
        <v>11</v>
      </c>
      <c r="Y237" s="33">
        <f t="shared" si="158"/>
        <v>2</v>
      </c>
      <c r="Z237" s="34">
        <f t="shared" si="158"/>
        <v>13</v>
      </c>
      <c r="AA237" s="33">
        <f t="shared" ref="AA237:AB237" si="159">C237+F237+I237+L237+O237+U237+X237</f>
        <v>268</v>
      </c>
      <c r="AB237" s="33">
        <f t="shared" si="159"/>
        <v>58</v>
      </c>
      <c r="AC237" s="34">
        <f>SUBTOTAL(9,AC234:AC236)</f>
        <v>326</v>
      </c>
    </row>
    <row r="238" spans="1:29" ht="13.5" thickBot="1" x14ac:dyDescent="0.25">
      <c r="C238" s="37"/>
      <c r="D238" s="38"/>
      <c r="E238" s="41" t="str">
        <f>IF(C238+D238=0," ",C238+D238)</f>
        <v xml:space="preserve"> </v>
      </c>
      <c r="F238" s="40"/>
      <c r="G238" s="40"/>
      <c r="H238" s="60" t="str">
        <f>IF(F238+G238=0," ",F238+G238)</f>
        <v xml:space="preserve"> </v>
      </c>
      <c r="I238" s="37"/>
      <c r="J238" s="38"/>
      <c r="K238" s="41" t="str">
        <f>IF(I238+J238=0," ",I238+J238)</f>
        <v xml:space="preserve"> </v>
      </c>
      <c r="L238" s="37"/>
      <c r="M238" s="40"/>
      <c r="N238" s="60" t="str">
        <f>IF(L238+M238=0," ",L238+M238)</f>
        <v xml:space="preserve"> </v>
      </c>
      <c r="O238" s="37"/>
      <c r="P238" s="38"/>
      <c r="Q238" s="59" t="str">
        <f>IF(O238+P238=0," ",O238+P238)</f>
        <v xml:space="preserve"> </v>
      </c>
      <c r="R238" s="37"/>
      <c r="S238" s="38"/>
      <c r="T238" s="39"/>
      <c r="U238" s="40"/>
      <c r="V238" s="40"/>
      <c r="W238" s="60" t="str">
        <f>IF(U238+V238=0," ",U238+V238)</f>
        <v xml:space="preserve"> </v>
      </c>
      <c r="X238" s="37"/>
      <c r="Y238" s="38"/>
      <c r="Z238" s="41" t="str">
        <f>IF(X238+Y238=0," ",X238+Y238)</f>
        <v xml:space="preserve"> </v>
      </c>
      <c r="AA238" s="40"/>
      <c r="AB238" s="111"/>
      <c r="AC238" s="46"/>
    </row>
    <row r="239" spans="1:29" s="75" customFormat="1" hidden="1" x14ac:dyDescent="0.2">
      <c r="A239" s="112" t="s">
        <v>163</v>
      </c>
      <c r="B239" s="67">
        <v>4400</v>
      </c>
      <c r="C239" s="112"/>
      <c r="D239" s="113"/>
      <c r="E239" s="29">
        <f>C239+D239</f>
        <v>0</v>
      </c>
      <c r="F239" s="113"/>
      <c r="G239" s="113"/>
      <c r="H239" s="113">
        <f>F239+G239</f>
        <v>0</v>
      </c>
      <c r="I239" s="112"/>
      <c r="J239" s="113"/>
      <c r="K239" s="29">
        <f>I239+J239</f>
        <v>0</v>
      </c>
      <c r="L239" s="112"/>
      <c r="M239" s="113"/>
      <c r="N239" s="113">
        <f>L239+M239</f>
        <v>0</v>
      </c>
      <c r="O239" s="112"/>
      <c r="P239" s="113"/>
      <c r="Q239" s="113">
        <f>O239+P239</f>
        <v>0</v>
      </c>
      <c r="R239" s="112"/>
      <c r="S239" s="113"/>
      <c r="T239" s="29">
        <f t="shared" ref="T239:T240" si="160">R239+S239</f>
        <v>0</v>
      </c>
      <c r="U239" s="113"/>
      <c r="V239" s="113"/>
      <c r="W239" s="113">
        <f>U239+V239</f>
        <v>0</v>
      </c>
      <c r="X239" s="112"/>
      <c r="Y239" s="113"/>
      <c r="Z239" s="29">
        <f>X239+Y239</f>
        <v>0</v>
      </c>
      <c r="AA239" s="113">
        <f t="shared" ref="AA239:AC240" si="161">C239+F239+I239+L239+O239+U239+X239</f>
        <v>0</v>
      </c>
      <c r="AB239" s="114">
        <f t="shared" si="161"/>
        <v>0</v>
      </c>
      <c r="AC239" s="115">
        <f t="shared" si="161"/>
        <v>0</v>
      </c>
    </row>
    <row r="240" spans="1:29" s="75" customFormat="1" ht="13.5" hidden="1" thickBot="1" x14ac:dyDescent="0.25">
      <c r="A240" s="50" t="s">
        <v>163</v>
      </c>
      <c r="B240" s="106">
        <v>4800</v>
      </c>
      <c r="C240" s="50"/>
      <c r="D240" s="51"/>
      <c r="E240" s="52">
        <f>C240+D240</f>
        <v>0</v>
      </c>
      <c r="F240" s="51"/>
      <c r="G240" s="51"/>
      <c r="H240" s="51">
        <f>F240+G240</f>
        <v>0</v>
      </c>
      <c r="I240" s="50"/>
      <c r="J240" s="51"/>
      <c r="K240" s="52">
        <f>I240+J240</f>
        <v>0</v>
      </c>
      <c r="L240" s="50"/>
      <c r="M240" s="51"/>
      <c r="N240" s="51">
        <f>L240+M240</f>
        <v>0</v>
      </c>
      <c r="O240" s="50"/>
      <c r="P240" s="51"/>
      <c r="Q240" s="51">
        <f>O240+P240</f>
        <v>0</v>
      </c>
      <c r="R240" s="50"/>
      <c r="S240" s="51"/>
      <c r="T240" s="52">
        <f t="shared" si="160"/>
        <v>0</v>
      </c>
      <c r="U240" s="51"/>
      <c r="V240" s="51"/>
      <c r="W240" s="51">
        <f>U240+V240</f>
        <v>0</v>
      </c>
      <c r="X240" s="50"/>
      <c r="Y240" s="51"/>
      <c r="Z240" s="52">
        <f>X240+Y240</f>
        <v>0</v>
      </c>
      <c r="AA240" s="51">
        <f t="shared" si="161"/>
        <v>0</v>
      </c>
      <c r="AB240" s="116">
        <f t="shared" si="161"/>
        <v>0</v>
      </c>
      <c r="AC240" s="117">
        <f t="shared" si="161"/>
        <v>0</v>
      </c>
    </row>
    <row r="241" spans="1:29" hidden="1" x14ac:dyDescent="0.2">
      <c r="C241" s="37"/>
      <c r="D241" s="38"/>
      <c r="E241" s="41"/>
      <c r="F241" s="40"/>
      <c r="G241" s="40"/>
      <c r="H241" s="60"/>
      <c r="I241" s="37"/>
      <c r="J241" s="38"/>
      <c r="K241" s="41"/>
      <c r="L241" s="37"/>
      <c r="M241" s="40"/>
      <c r="N241" s="60"/>
      <c r="O241" s="37"/>
      <c r="P241" s="38"/>
      <c r="Q241" s="59"/>
      <c r="R241" s="37"/>
      <c r="S241" s="38"/>
      <c r="T241" s="39"/>
      <c r="U241" s="40"/>
      <c r="V241" s="40"/>
      <c r="W241" s="60"/>
      <c r="X241" s="37"/>
      <c r="Y241" s="38"/>
      <c r="Z241" s="41"/>
      <c r="AA241" s="40"/>
      <c r="AB241" s="111"/>
      <c r="AC241" s="46"/>
    </row>
    <row r="242" spans="1:29" ht="13.5" thickBot="1" x14ac:dyDescent="0.25">
      <c r="A242" s="13" t="s">
        <v>164</v>
      </c>
      <c r="B242" s="14">
        <v>4010</v>
      </c>
      <c r="C242" s="184"/>
      <c r="D242" s="185"/>
      <c r="E242" s="32">
        <f>SUM(C242:D242)</f>
        <v>0</v>
      </c>
      <c r="F242" s="185"/>
      <c r="G242" s="185"/>
      <c r="H242" s="32">
        <f>SUM(F242:G242)</f>
        <v>0</v>
      </c>
      <c r="I242" s="184"/>
      <c r="J242" s="185"/>
      <c r="K242" s="32">
        <f>SUM(I242:J242)</f>
        <v>0</v>
      </c>
      <c r="L242" s="15"/>
      <c r="M242" s="16"/>
      <c r="N242" s="32">
        <f>SUM(L242:M242)</f>
        <v>0</v>
      </c>
      <c r="O242" s="184"/>
      <c r="P242" s="185"/>
      <c r="Q242" s="32">
        <f>SUM(O242:P242)</f>
        <v>0</v>
      </c>
      <c r="R242" s="15"/>
      <c r="S242" s="16"/>
      <c r="T242" s="32">
        <f>SUM(R242:S242)</f>
        <v>0</v>
      </c>
      <c r="U242" s="185"/>
      <c r="V242" s="185"/>
      <c r="W242" s="32">
        <f>SUM(U242:V242)</f>
        <v>0</v>
      </c>
      <c r="X242" s="184"/>
      <c r="Y242" s="185"/>
      <c r="Z242" s="32">
        <f>SUM(X242:Y242)</f>
        <v>0</v>
      </c>
      <c r="AA242" s="15">
        <f t="shared" ref="AA242" si="162">SUM(C242,F242,I242,L242,O242,R242,U242,X242)</f>
        <v>0</v>
      </c>
      <c r="AB242" s="16">
        <f t="shared" ref="AB242" si="163">SUM(D242,G242,J242,M242,P242,S242,V242,Y242)</f>
        <v>0</v>
      </c>
      <c r="AC242" s="32">
        <f>SUM(AA242:AB242)</f>
        <v>0</v>
      </c>
    </row>
    <row r="243" spans="1:29" ht="13.5" thickBot="1" x14ac:dyDescent="0.25">
      <c r="A243" s="65"/>
      <c r="C243" s="22"/>
      <c r="D243" s="23"/>
      <c r="F243" s="47"/>
      <c r="G243" s="47"/>
      <c r="I243" s="22"/>
      <c r="J243" s="23"/>
      <c r="K243" s="26"/>
      <c r="O243" s="22"/>
      <c r="P243" s="23"/>
      <c r="Q243" s="26"/>
      <c r="R243" s="20"/>
      <c r="T243" s="24"/>
      <c r="U243" s="47"/>
      <c r="V243" s="47"/>
      <c r="X243" s="22"/>
      <c r="Y243" s="23"/>
      <c r="Z243" s="26"/>
      <c r="AA243" s="20"/>
      <c r="AB243" s="25"/>
      <c r="AC243" s="24"/>
    </row>
    <row r="244" spans="1:29" ht="13.5" thickBot="1" x14ac:dyDescent="0.25">
      <c r="A244" s="13" t="s">
        <v>236</v>
      </c>
      <c r="B244" s="176" t="s">
        <v>237</v>
      </c>
      <c r="C244" s="53">
        <v>3</v>
      </c>
      <c r="D244" s="54"/>
      <c r="E244" s="34">
        <v>3</v>
      </c>
      <c r="F244" s="54">
        <v>2</v>
      </c>
      <c r="G244" s="54"/>
      <c r="H244" s="34">
        <v>2</v>
      </c>
      <c r="I244" s="53"/>
      <c r="J244" s="54"/>
      <c r="K244" s="34"/>
      <c r="L244" s="31"/>
      <c r="M244" s="13"/>
      <c r="N244" s="34"/>
      <c r="O244" s="53"/>
      <c r="P244" s="54"/>
      <c r="Q244" s="34"/>
      <c r="R244" s="31"/>
      <c r="S244" s="13"/>
      <c r="T244" s="34"/>
      <c r="U244" s="54"/>
      <c r="V244" s="54"/>
      <c r="W244" s="34"/>
      <c r="X244" s="53"/>
      <c r="Y244" s="54"/>
      <c r="Z244" s="34"/>
      <c r="AA244" s="31">
        <f t="shared" ref="AA244" si="164">SUM(C244,F244,I244,L244,O244,R244,U244,X244)</f>
        <v>5</v>
      </c>
      <c r="AB244" s="13">
        <f t="shared" ref="AB244" si="165">SUM(D244,G244,J244,M244,P244,S244,V244,Y244)</f>
        <v>0</v>
      </c>
      <c r="AC244" s="34">
        <f>SUM(AA244:AB244)</f>
        <v>5</v>
      </c>
    </row>
    <row r="245" spans="1:29" ht="13.5" thickBot="1" x14ac:dyDescent="0.25">
      <c r="A245" s="65"/>
      <c r="C245" s="22"/>
      <c r="D245" s="23"/>
      <c r="E245" s="52"/>
      <c r="F245" s="47"/>
      <c r="G245" s="47"/>
      <c r="I245" s="22"/>
      <c r="J245" s="23"/>
      <c r="K245" s="26"/>
      <c r="O245" s="22"/>
      <c r="P245" s="23"/>
      <c r="Q245" s="26"/>
      <c r="R245" s="27"/>
      <c r="S245" s="26"/>
      <c r="T245" s="52"/>
      <c r="U245" s="47"/>
      <c r="V245" s="47"/>
      <c r="X245" s="22"/>
      <c r="Y245" s="23"/>
      <c r="Z245" s="26"/>
      <c r="AA245" s="20"/>
      <c r="AB245" s="25"/>
      <c r="AC245" s="24"/>
    </row>
    <row r="246" spans="1:29" ht="13.5" thickBot="1" x14ac:dyDescent="0.25">
      <c r="A246" s="118" t="s">
        <v>153</v>
      </c>
      <c r="B246" s="119"/>
      <c r="C246" s="120">
        <f t="shared" ref="C246:AB246" si="166">C232+C237+C244+C242</f>
        <v>838</v>
      </c>
      <c r="D246" s="121">
        <f t="shared" si="166"/>
        <v>105</v>
      </c>
      <c r="E246" s="121">
        <f t="shared" si="166"/>
        <v>943</v>
      </c>
      <c r="F246" s="120">
        <f t="shared" si="166"/>
        <v>77</v>
      </c>
      <c r="G246" s="121">
        <f t="shared" si="166"/>
        <v>10</v>
      </c>
      <c r="H246" s="121">
        <f t="shared" si="166"/>
        <v>87</v>
      </c>
      <c r="I246" s="120">
        <f t="shared" si="166"/>
        <v>7</v>
      </c>
      <c r="J246" s="121">
        <f t="shared" si="166"/>
        <v>0</v>
      </c>
      <c r="K246" s="121">
        <f t="shared" si="166"/>
        <v>7</v>
      </c>
      <c r="L246" s="120">
        <f t="shared" si="166"/>
        <v>23</v>
      </c>
      <c r="M246" s="121">
        <f t="shared" si="166"/>
        <v>4</v>
      </c>
      <c r="N246" s="121">
        <f t="shared" si="166"/>
        <v>27</v>
      </c>
      <c r="O246" s="120">
        <f t="shared" si="166"/>
        <v>19</v>
      </c>
      <c r="P246" s="121">
        <f t="shared" si="166"/>
        <v>3</v>
      </c>
      <c r="Q246" s="121">
        <f t="shared" si="166"/>
        <v>22</v>
      </c>
      <c r="R246" s="120">
        <f t="shared" si="166"/>
        <v>2</v>
      </c>
      <c r="S246" s="121">
        <f t="shared" si="166"/>
        <v>0</v>
      </c>
      <c r="T246" s="122">
        <f t="shared" si="166"/>
        <v>2</v>
      </c>
      <c r="U246" s="121">
        <f t="shared" si="166"/>
        <v>3</v>
      </c>
      <c r="V246" s="121">
        <f t="shared" si="166"/>
        <v>1</v>
      </c>
      <c r="W246" s="121">
        <f t="shared" si="166"/>
        <v>4</v>
      </c>
      <c r="X246" s="120">
        <f t="shared" si="166"/>
        <v>33</v>
      </c>
      <c r="Y246" s="121">
        <f t="shared" si="166"/>
        <v>5</v>
      </c>
      <c r="Z246" s="121">
        <f t="shared" si="166"/>
        <v>38</v>
      </c>
      <c r="AA246" s="120">
        <f t="shared" si="166"/>
        <v>1002</v>
      </c>
      <c r="AB246" s="121">
        <f t="shared" si="166"/>
        <v>128</v>
      </c>
      <c r="AC246" s="122">
        <f>AC232+AC237+AC244+AC242</f>
        <v>1130</v>
      </c>
    </row>
    <row r="247" spans="1:29" customFormat="1" ht="13.5" thickBot="1" x14ac:dyDescent="0.25">
      <c r="E247" s="75"/>
      <c r="H247" s="75"/>
      <c r="K247" s="75"/>
      <c r="N247" s="75"/>
      <c r="Q247" s="75"/>
      <c r="W247" s="75"/>
      <c r="Z247" s="75"/>
    </row>
    <row r="248" spans="1:29" ht="13.5" thickBot="1" x14ac:dyDescent="0.25">
      <c r="A248" s="123" t="s">
        <v>165</v>
      </c>
      <c r="B248" s="124"/>
      <c r="C248" s="125"/>
      <c r="D248" s="125"/>
      <c r="E248" s="125" t="str">
        <f>IF(C248+D248=0," ",C248+D248)</f>
        <v xml:space="preserve"> </v>
      </c>
      <c r="F248" s="125"/>
      <c r="G248" s="125"/>
      <c r="H248" s="125" t="str">
        <f>IF(F248+G248=0," ",F248+G248)</f>
        <v xml:space="preserve"> </v>
      </c>
      <c r="I248" s="125"/>
      <c r="J248" s="125"/>
      <c r="K248" s="125" t="str">
        <f>IF(I248+J248=0," ",I248+J248)</f>
        <v xml:space="preserve"> </v>
      </c>
      <c r="L248" s="125"/>
      <c r="M248" s="125"/>
      <c r="N248" s="125" t="str">
        <f>IF(L248+M248=0," ",L248+M248)</f>
        <v xml:space="preserve"> </v>
      </c>
      <c r="O248" s="125"/>
      <c r="P248" s="125"/>
      <c r="Q248" s="125" t="str">
        <f>IF(O248+P248=0," ",O248+P248)</f>
        <v xml:space="preserve"> </v>
      </c>
      <c r="R248" s="125"/>
      <c r="S248" s="125"/>
      <c r="T248" s="125"/>
      <c r="U248" s="125"/>
      <c r="V248" s="125"/>
      <c r="W248" s="125" t="str">
        <f>IF(U248+V248=0," ",U248+V248)</f>
        <v xml:space="preserve"> </v>
      </c>
      <c r="X248" s="125"/>
      <c r="Y248" s="125"/>
      <c r="Z248" s="125" t="str">
        <f>IF(X248+Y248=0," ",X248+Y248)</f>
        <v xml:space="preserve"> </v>
      </c>
      <c r="AA248" s="125"/>
      <c r="AB248" s="126"/>
      <c r="AC248" s="127"/>
    </row>
    <row r="249" spans="1:29" x14ac:dyDescent="0.2">
      <c r="C249" s="37"/>
      <c r="D249" s="38"/>
      <c r="E249" s="41" t="str">
        <f>IF(C249+D249=0," ",C249+D249)</f>
        <v xml:space="preserve"> </v>
      </c>
      <c r="F249" s="40"/>
      <c r="G249" s="40"/>
      <c r="H249" s="60" t="str">
        <f>IF(F249+G249=0," ",F249+G249)</f>
        <v xml:space="preserve"> </v>
      </c>
      <c r="I249" s="37"/>
      <c r="J249" s="38"/>
      <c r="K249" s="41" t="str">
        <f>IF(I249+J249=0," ",I249+J249)</f>
        <v xml:space="preserve"> </v>
      </c>
      <c r="L249" s="37"/>
      <c r="M249" s="40"/>
      <c r="N249" s="60" t="str">
        <f>IF(L249+M249=0," ",L249+M249)</f>
        <v xml:space="preserve"> </v>
      </c>
      <c r="O249" s="37"/>
      <c r="P249" s="38"/>
      <c r="Q249" s="59" t="str">
        <f>IF(O249+P249=0," ",O249+P249)</f>
        <v xml:space="preserve"> </v>
      </c>
      <c r="R249" s="37"/>
      <c r="S249" s="38"/>
      <c r="T249" s="39"/>
      <c r="U249" s="40"/>
      <c r="V249" s="40"/>
      <c r="W249" s="60" t="str">
        <f>IF(U249+V249=0," ",U249+V249)</f>
        <v xml:space="preserve"> </v>
      </c>
      <c r="X249" s="37"/>
      <c r="Y249" s="38"/>
      <c r="Z249" s="41" t="str">
        <f>IF(X249+Y249=0," ",X249+Y249)</f>
        <v xml:space="preserve"> </v>
      </c>
      <c r="AA249" s="42"/>
      <c r="AB249" s="68"/>
      <c r="AC249" s="69"/>
    </row>
    <row r="250" spans="1:29" x14ac:dyDescent="0.2">
      <c r="A250" s="35" t="s">
        <v>166</v>
      </c>
      <c r="B250" s="36">
        <v>5020</v>
      </c>
      <c r="C250" s="22">
        <v>26</v>
      </c>
      <c r="D250" s="23">
        <v>179</v>
      </c>
      <c r="E250" s="24">
        <v>205</v>
      </c>
      <c r="F250" s="47">
        <v>6</v>
      </c>
      <c r="G250" s="47">
        <v>15</v>
      </c>
      <c r="H250" s="24">
        <v>21</v>
      </c>
      <c r="I250" s="22"/>
      <c r="J250" s="23">
        <v>5</v>
      </c>
      <c r="K250" s="24">
        <v>5</v>
      </c>
      <c r="L250" s="20">
        <v>7</v>
      </c>
      <c r="M250" s="35">
        <v>18</v>
      </c>
      <c r="N250" s="24">
        <v>25</v>
      </c>
      <c r="O250" s="22">
        <v>1</v>
      </c>
      <c r="P250" s="23">
        <v>4</v>
      </c>
      <c r="Q250" s="24">
        <v>5</v>
      </c>
      <c r="R250" s="20"/>
      <c r="T250" s="24"/>
      <c r="U250" s="47">
        <v>1</v>
      </c>
      <c r="V250" s="47">
        <v>4</v>
      </c>
      <c r="W250" s="24">
        <v>5</v>
      </c>
      <c r="X250" s="22">
        <v>1</v>
      </c>
      <c r="Y250" s="23">
        <v>14</v>
      </c>
      <c r="Z250" s="24">
        <v>15</v>
      </c>
      <c r="AA250" s="20">
        <f t="shared" ref="AA250:AA251" si="167">SUM(C250,F250,I250,L250,O250,R250,U250,X250)</f>
        <v>42</v>
      </c>
      <c r="AB250" s="25">
        <f t="shared" ref="AB250:AB251" si="168">SUM(D250,G250,J250,M250,P250,S250,V250,Y250)</f>
        <v>239</v>
      </c>
      <c r="AC250" s="24">
        <f>SUM(AA250:AB250)</f>
        <v>281</v>
      </c>
    </row>
    <row r="251" spans="1:29" ht="13.5" thickBot="1" x14ac:dyDescent="0.25">
      <c r="A251" s="35" t="s">
        <v>167</v>
      </c>
      <c r="B251" s="36">
        <v>5070</v>
      </c>
      <c r="C251" s="22">
        <v>12</v>
      </c>
      <c r="D251" s="23">
        <v>97</v>
      </c>
      <c r="E251" s="24">
        <v>109</v>
      </c>
      <c r="F251" s="47">
        <v>4</v>
      </c>
      <c r="G251" s="47">
        <v>9</v>
      </c>
      <c r="H251" s="24">
        <v>13</v>
      </c>
      <c r="I251" s="22"/>
      <c r="J251" s="23"/>
      <c r="L251" s="20">
        <v>1</v>
      </c>
      <c r="M251" s="35">
        <v>14</v>
      </c>
      <c r="N251" s="24">
        <v>15</v>
      </c>
      <c r="O251" s="22"/>
      <c r="P251" s="23">
        <v>3</v>
      </c>
      <c r="Q251" s="24">
        <v>3</v>
      </c>
      <c r="R251" s="20"/>
      <c r="T251" s="24"/>
      <c r="U251" s="47">
        <v>2</v>
      </c>
      <c r="V251" s="47"/>
      <c r="W251" s="24">
        <v>2</v>
      </c>
      <c r="X251" s="22"/>
      <c r="Y251" s="23">
        <v>6</v>
      </c>
      <c r="Z251" s="24">
        <v>6</v>
      </c>
      <c r="AA251" s="20">
        <f t="shared" si="167"/>
        <v>19</v>
      </c>
      <c r="AB251" s="25">
        <f t="shared" si="168"/>
        <v>129</v>
      </c>
      <c r="AC251" s="24">
        <f>SUM(AA251:AB251)</f>
        <v>148</v>
      </c>
    </row>
    <row r="252" spans="1:29" ht="13.5" thickBot="1" x14ac:dyDescent="0.25">
      <c r="A252" s="31" t="s">
        <v>168</v>
      </c>
      <c r="B252" s="14"/>
      <c r="C252" s="31">
        <f>SUM(C250:C251)</f>
        <v>38</v>
      </c>
      <c r="D252" s="13">
        <f>SUM(D250:D251)</f>
        <v>276</v>
      </c>
      <c r="E252" s="32">
        <f>SUM(E250:E251)</f>
        <v>314</v>
      </c>
      <c r="F252" s="31">
        <f t="shared" ref="F252:Z252" si="169">SUM(F250:F251)</f>
        <v>10</v>
      </c>
      <c r="G252" s="13">
        <f t="shared" si="169"/>
        <v>24</v>
      </c>
      <c r="H252" s="32">
        <f t="shared" si="169"/>
        <v>34</v>
      </c>
      <c r="I252" s="31">
        <f t="shared" si="169"/>
        <v>0</v>
      </c>
      <c r="J252" s="13">
        <f t="shared" si="169"/>
        <v>5</v>
      </c>
      <c r="K252" s="32">
        <f t="shared" si="169"/>
        <v>5</v>
      </c>
      <c r="L252" s="31">
        <f t="shared" si="169"/>
        <v>8</v>
      </c>
      <c r="M252" s="13">
        <f t="shared" si="169"/>
        <v>32</v>
      </c>
      <c r="N252" s="32">
        <f t="shared" si="169"/>
        <v>40</v>
      </c>
      <c r="O252" s="31">
        <f t="shared" si="169"/>
        <v>1</v>
      </c>
      <c r="P252" s="13">
        <f t="shared" si="169"/>
        <v>7</v>
      </c>
      <c r="Q252" s="13">
        <f t="shared" si="169"/>
        <v>8</v>
      </c>
      <c r="R252" s="31">
        <f>SUM(R250:R251)</f>
        <v>0</v>
      </c>
      <c r="S252" s="13">
        <f t="shared" ref="S252:T252" si="170">SUM(S250:S251)</f>
        <v>0</v>
      </c>
      <c r="T252" s="13">
        <f t="shared" si="170"/>
        <v>0</v>
      </c>
      <c r="U252" s="13">
        <f t="shared" si="169"/>
        <v>3</v>
      </c>
      <c r="V252" s="13">
        <f t="shared" si="169"/>
        <v>4</v>
      </c>
      <c r="W252" s="32">
        <f t="shared" si="169"/>
        <v>7</v>
      </c>
      <c r="X252" s="31">
        <f t="shared" si="169"/>
        <v>1</v>
      </c>
      <c r="Y252" s="13">
        <f t="shared" si="169"/>
        <v>20</v>
      </c>
      <c r="Z252" s="32">
        <f t="shared" si="169"/>
        <v>21</v>
      </c>
      <c r="AA252" s="128">
        <f t="shared" ref="AA252:AC263" si="171">C252+F252+I252+L252+O252+R252+U252+X252</f>
        <v>61</v>
      </c>
      <c r="AB252" s="33">
        <f t="shared" si="171"/>
        <v>368</v>
      </c>
      <c r="AC252" s="34">
        <f t="shared" si="171"/>
        <v>429</v>
      </c>
    </row>
    <row r="253" spans="1:29" x14ac:dyDescent="0.2">
      <c r="C253" s="37"/>
      <c r="D253" s="38"/>
      <c r="E253" s="41" t="str">
        <f>IF(C253+D253=0," ",C253+D253)</f>
        <v xml:space="preserve"> </v>
      </c>
      <c r="F253" s="40"/>
      <c r="G253" s="40"/>
      <c r="H253" s="60" t="str">
        <f>IF(F253+G253=0," ",F253+G253)</f>
        <v xml:space="preserve"> </v>
      </c>
      <c r="I253" s="37"/>
      <c r="J253" s="38"/>
      <c r="K253" s="41" t="str">
        <f>IF(I253+J253=0," ",I253+J253)</f>
        <v xml:space="preserve"> </v>
      </c>
      <c r="L253" s="37"/>
      <c r="M253" s="40"/>
      <c r="N253" s="60" t="str">
        <f>IF(L253+M253=0," ",L253+M253)</f>
        <v xml:space="preserve"> </v>
      </c>
      <c r="O253" s="37"/>
      <c r="P253" s="38"/>
      <c r="Q253" s="59" t="str">
        <f>IF(O253+P253=0," ",O253+P253)</f>
        <v xml:space="preserve"> </v>
      </c>
      <c r="R253" s="37"/>
      <c r="S253" s="38"/>
      <c r="T253" s="39"/>
      <c r="U253" s="40"/>
      <c r="V253" s="40"/>
      <c r="W253" s="60" t="str">
        <f>IF(U253+V253=0," ",U253+V253)</f>
        <v xml:space="preserve"> </v>
      </c>
      <c r="X253" s="37"/>
      <c r="Y253" s="38"/>
      <c r="Z253" s="41" t="str">
        <f>IF(X253+Y253=0," ",X253+Y253)</f>
        <v xml:space="preserve"> </v>
      </c>
      <c r="AA253" s="129"/>
      <c r="AB253" s="45"/>
      <c r="AC253" s="46"/>
    </row>
    <row r="254" spans="1:29" x14ac:dyDescent="0.2">
      <c r="A254" s="35" t="s">
        <v>170</v>
      </c>
      <c r="B254" s="36">
        <v>5120</v>
      </c>
      <c r="C254" s="22">
        <v>13</v>
      </c>
      <c r="D254" s="23">
        <v>64</v>
      </c>
      <c r="E254" s="24">
        <v>77</v>
      </c>
      <c r="F254" s="47">
        <v>3</v>
      </c>
      <c r="G254" s="47">
        <v>8</v>
      </c>
      <c r="H254" s="24">
        <v>11</v>
      </c>
      <c r="I254" s="22"/>
      <c r="J254" s="23">
        <v>2</v>
      </c>
      <c r="K254" s="24">
        <v>2</v>
      </c>
      <c r="L254" s="20">
        <v>4</v>
      </c>
      <c r="M254" s="35">
        <v>11</v>
      </c>
      <c r="N254" s="24">
        <v>15</v>
      </c>
      <c r="O254" s="22"/>
      <c r="P254" s="23">
        <v>1</v>
      </c>
      <c r="Q254" s="24">
        <v>1</v>
      </c>
      <c r="R254" s="20"/>
      <c r="T254" s="24"/>
      <c r="U254" s="47">
        <v>1</v>
      </c>
      <c r="V254" s="47">
        <v>5</v>
      </c>
      <c r="W254" s="24">
        <v>6</v>
      </c>
      <c r="X254" s="22"/>
      <c r="Y254" s="23">
        <v>9</v>
      </c>
      <c r="Z254" s="24">
        <v>9</v>
      </c>
      <c r="AA254" s="20">
        <f>SUM(C254,F254,I254,L254,O254,R254,U254,X254)</f>
        <v>21</v>
      </c>
      <c r="AB254" s="25">
        <f>SUM(D254,G254,J254,M254,P254,S254,V254,Y254)</f>
        <v>100</v>
      </c>
      <c r="AC254" s="24">
        <f>SUM(AA254:AB254)</f>
        <v>121</v>
      </c>
    </row>
    <row r="255" spans="1:29" ht="13.5" thickBot="1" x14ac:dyDescent="0.25">
      <c r="A255" s="20" t="s">
        <v>169</v>
      </c>
      <c r="B255" s="21">
        <v>5140</v>
      </c>
      <c r="C255" s="22">
        <v>18</v>
      </c>
      <c r="D255" s="23">
        <v>168</v>
      </c>
      <c r="E255" s="180">
        <v>186</v>
      </c>
      <c r="F255" s="23">
        <v>4</v>
      </c>
      <c r="G255" s="23">
        <v>9</v>
      </c>
      <c r="H255" s="180">
        <v>13</v>
      </c>
      <c r="I255" s="22"/>
      <c r="J255" s="23">
        <v>3</v>
      </c>
      <c r="K255" s="180">
        <v>3</v>
      </c>
      <c r="L255" s="20">
        <v>3</v>
      </c>
      <c r="M255" s="25">
        <v>19</v>
      </c>
      <c r="N255" s="180">
        <v>22</v>
      </c>
      <c r="O255" s="22"/>
      <c r="P255" s="23">
        <v>3</v>
      </c>
      <c r="Q255" s="180">
        <v>3</v>
      </c>
      <c r="R255" s="20"/>
      <c r="T255" s="180"/>
      <c r="U255" s="23"/>
      <c r="V255" s="23">
        <v>19</v>
      </c>
      <c r="W255" s="180">
        <v>19</v>
      </c>
      <c r="X255" s="22">
        <v>1</v>
      </c>
      <c r="Y255" s="23">
        <v>14</v>
      </c>
      <c r="Z255" s="180">
        <v>15</v>
      </c>
      <c r="AA255" s="20">
        <f t="shared" ref="AA255" si="172">SUM(C255,F255,I255,L255,O255,R255,U255,X255)</f>
        <v>26</v>
      </c>
      <c r="AB255" s="25">
        <f t="shared" ref="AB255" si="173">SUM(D255,G255,J255,M255,P255,S255,V255,Y255)</f>
        <v>235</v>
      </c>
      <c r="AC255" s="180">
        <f>SUM(AA255:AB255)</f>
        <v>261</v>
      </c>
    </row>
    <row r="256" spans="1:29" ht="13.5" thickBot="1" x14ac:dyDescent="0.25">
      <c r="A256" s="13" t="s">
        <v>171</v>
      </c>
      <c r="B256" s="14"/>
      <c r="C256" s="72">
        <f>SUM(C254:C255)</f>
        <v>31</v>
      </c>
      <c r="D256" s="73">
        <f t="shared" ref="D256:AC256" si="174">SUM(D254:D255)</f>
        <v>232</v>
      </c>
      <c r="E256" s="32">
        <f t="shared" si="174"/>
        <v>263</v>
      </c>
      <c r="F256" s="72">
        <f t="shared" si="174"/>
        <v>7</v>
      </c>
      <c r="G256" s="73">
        <f t="shared" si="174"/>
        <v>17</v>
      </c>
      <c r="H256" s="32">
        <f t="shared" si="174"/>
        <v>24</v>
      </c>
      <c r="I256" s="72">
        <f t="shared" si="174"/>
        <v>0</v>
      </c>
      <c r="J256" s="73">
        <f t="shared" si="174"/>
        <v>5</v>
      </c>
      <c r="K256" s="32">
        <f t="shared" si="174"/>
        <v>5</v>
      </c>
      <c r="L256" s="72">
        <f t="shared" si="174"/>
        <v>7</v>
      </c>
      <c r="M256" s="73">
        <f t="shared" si="174"/>
        <v>30</v>
      </c>
      <c r="N256" s="32">
        <f t="shared" si="174"/>
        <v>37</v>
      </c>
      <c r="O256" s="72">
        <f t="shared" si="174"/>
        <v>0</v>
      </c>
      <c r="P256" s="73">
        <f t="shared" si="174"/>
        <v>4</v>
      </c>
      <c r="Q256" s="13">
        <f t="shared" si="174"/>
        <v>4</v>
      </c>
      <c r="R256" s="31">
        <f t="shared" si="174"/>
        <v>0</v>
      </c>
      <c r="S256" s="13">
        <f t="shared" si="174"/>
        <v>0</v>
      </c>
      <c r="T256" s="13">
        <f t="shared" si="174"/>
        <v>0</v>
      </c>
      <c r="U256" s="73">
        <f t="shared" si="174"/>
        <v>1</v>
      </c>
      <c r="V256" s="73">
        <f t="shared" si="174"/>
        <v>24</v>
      </c>
      <c r="W256" s="32">
        <f t="shared" si="174"/>
        <v>25</v>
      </c>
      <c r="X256" s="72">
        <f t="shared" si="174"/>
        <v>1</v>
      </c>
      <c r="Y256" s="73">
        <f t="shared" si="174"/>
        <v>23</v>
      </c>
      <c r="Z256" s="32">
        <f t="shared" si="174"/>
        <v>24</v>
      </c>
      <c r="AA256" s="128">
        <f t="shared" si="174"/>
        <v>47</v>
      </c>
      <c r="AB256" s="33">
        <f t="shared" si="174"/>
        <v>335</v>
      </c>
      <c r="AC256" s="34">
        <f t="shared" si="174"/>
        <v>382</v>
      </c>
    </row>
    <row r="257" spans="1:29" x14ac:dyDescent="0.2">
      <c r="C257" s="37"/>
      <c r="D257" s="38"/>
      <c r="E257" s="41" t="str">
        <f>IF(C257+D257=0," ",C257+D257)</f>
        <v xml:space="preserve"> </v>
      </c>
      <c r="F257" s="40"/>
      <c r="G257" s="40"/>
      <c r="H257" s="60" t="str">
        <f>IF(F257+G257=0," ",F257+G257)</f>
        <v xml:space="preserve"> </v>
      </c>
      <c r="I257" s="37"/>
      <c r="J257" s="38"/>
      <c r="K257" s="41" t="str">
        <f>IF(I257+J257=0," ",I257+J257)</f>
        <v xml:space="preserve"> </v>
      </c>
      <c r="L257" s="37"/>
      <c r="M257" s="40"/>
      <c r="N257" s="60" t="str">
        <f>IF(L257+M257=0," ",L257+M257)</f>
        <v xml:space="preserve"> </v>
      </c>
      <c r="O257" s="37"/>
      <c r="P257" s="38"/>
      <c r="Q257" s="59" t="str">
        <f>IF(O257+P257=0," ",O257+P257)</f>
        <v xml:space="preserve"> </v>
      </c>
      <c r="R257" s="37"/>
      <c r="S257" s="38"/>
      <c r="T257" s="39"/>
      <c r="U257" s="40"/>
      <c r="V257" s="40"/>
      <c r="W257" s="60" t="str">
        <f>IF(U257+V257=0," ",U257+V257)</f>
        <v xml:space="preserve"> </v>
      </c>
      <c r="X257" s="37"/>
      <c r="Y257" s="38"/>
      <c r="Z257" s="41" t="str">
        <f>IF(X257+Y257=0," ",X257+Y257)</f>
        <v xml:space="preserve"> </v>
      </c>
      <c r="AA257" s="129"/>
      <c r="AB257" s="45"/>
      <c r="AC257" s="46"/>
    </row>
    <row r="258" spans="1:29" ht="13.5" thickBot="1" x14ac:dyDescent="0.25">
      <c r="A258" s="35" t="s">
        <v>172</v>
      </c>
      <c r="B258" s="36">
        <v>5160</v>
      </c>
      <c r="C258" s="22">
        <v>43</v>
      </c>
      <c r="D258" s="23">
        <v>307</v>
      </c>
      <c r="E258" s="24">
        <v>350</v>
      </c>
      <c r="F258" s="47">
        <v>1</v>
      </c>
      <c r="G258" s="47">
        <v>9</v>
      </c>
      <c r="H258" s="24">
        <v>10</v>
      </c>
      <c r="I258" s="22"/>
      <c r="J258" s="23">
        <v>5</v>
      </c>
      <c r="K258" s="24">
        <v>5</v>
      </c>
      <c r="L258" s="20">
        <v>1</v>
      </c>
      <c r="M258" s="35">
        <v>16</v>
      </c>
      <c r="N258" s="24">
        <v>17</v>
      </c>
      <c r="O258" s="22">
        <v>2</v>
      </c>
      <c r="P258" s="23">
        <v>12</v>
      </c>
      <c r="Q258" s="24">
        <v>14</v>
      </c>
      <c r="R258" s="20"/>
      <c r="T258" s="24"/>
      <c r="U258" s="47">
        <v>13</v>
      </c>
      <c r="V258" s="47">
        <v>31</v>
      </c>
      <c r="W258" s="24">
        <v>44</v>
      </c>
      <c r="X258" s="22">
        <v>3</v>
      </c>
      <c r="Y258" s="23">
        <v>17</v>
      </c>
      <c r="Z258" s="24">
        <v>20</v>
      </c>
      <c r="AA258" s="20">
        <f t="shared" ref="AA258" si="175">SUM(C258,F258,I258,L258,O258,R258,U258,X258)</f>
        <v>63</v>
      </c>
      <c r="AB258" s="25">
        <f t="shared" ref="AB258" si="176">SUM(D258,G258,J258,M258,P258,S258,V258,Y258)</f>
        <v>397</v>
      </c>
      <c r="AC258" s="24">
        <f>SUM(AA258:AB258)</f>
        <v>460</v>
      </c>
    </row>
    <row r="259" spans="1:29" ht="13.5" thickBot="1" x14ac:dyDescent="0.25">
      <c r="A259" s="31" t="s">
        <v>173</v>
      </c>
      <c r="B259" s="14"/>
      <c r="C259" s="31">
        <f t="shared" ref="C259:Q259" si="177">SUBTOTAL(9,C258:C258)</f>
        <v>43</v>
      </c>
      <c r="D259" s="13">
        <f t="shared" si="177"/>
        <v>307</v>
      </c>
      <c r="E259" s="32">
        <f t="shared" si="177"/>
        <v>350</v>
      </c>
      <c r="F259" s="13">
        <f t="shared" si="177"/>
        <v>1</v>
      </c>
      <c r="G259" s="13">
        <f t="shared" si="177"/>
        <v>9</v>
      </c>
      <c r="H259" s="32">
        <f t="shared" si="177"/>
        <v>10</v>
      </c>
      <c r="I259" s="31">
        <f t="shared" si="177"/>
        <v>0</v>
      </c>
      <c r="J259" s="13">
        <f t="shared" si="177"/>
        <v>5</v>
      </c>
      <c r="K259" s="32">
        <f t="shared" si="177"/>
        <v>5</v>
      </c>
      <c r="L259" s="31">
        <f t="shared" si="177"/>
        <v>1</v>
      </c>
      <c r="M259" s="13">
        <f t="shared" si="177"/>
        <v>16</v>
      </c>
      <c r="N259" s="32">
        <f t="shared" si="177"/>
        <v>17</v>
      </c>
      <c r="O259" s="31">
        <f t="shared" si="177"/>
        <v>2</v>
      </c>
      <c r="P259" s="13">
        <f t="shared" si="177"/>
        <v>12</v>
      </c>
      <c r="Q259" s="13">
        <f t="shared" si="177"/>
        <v>14</v>
      </c>
      <c r="R259" s="31">
        <f>SUM(R258)</f>
        <v>0</v>
      </c>
      <c r="S259" s="13">
        <f>SUM(S258)</f>
        <v>0</v>
      </c>
      <c r="T259" s="32">
        <f>SUM(R259:S259)</f>
        <v>0</v>
      </c>
      <c r="U259" s="13">
        <f t="shared" ref="U259:Z259" si="178">SUBTOTAL(9,U258:U258)</f>
        <v>13</v>
      </c>
      <c r="V259" s="13">
        <f t="shared" si="178"/>
        <v>31</v>
      </c>
      <c r="W259" s="32">
        <f t="shared" si="178"/>
        <v>44</v>
      </c>
      <c r="X259" s="31">
        <f t="shared" si="178"/>
        <v>3</v>
      </c>
      <c r="Y259" s="13">
        <f t="shared" si="178"/>
        <v>17</v>
      </c>
      <c r="Z259" s="32">
        <f t="shared" si="178"/>
        <v>20</v>
      </c>
      <c r="AA259" s="128">
        <f t="shared" si="171"/>
        <v>63</v>
      </c>
      <c r="AB259" s="33">
        <f t="shared" si="171"/>
        <v>397</v>
      </c>
      <c r="AC259" s="34">
        <f t="shared" si="171"/>
        <v>460</v>
      </c>
    </row>
    <row r="260" spans="1:29" x14ac:dyDescent="0.2">
      <c r="C260" s="37"/>
      <c r="D260" s="38"/>
      <c r="E260" s="41" t="str">
        <f>IF(C260+D260=0," ",C260+D260)</f>
        <v xml:space="preserve"> </v>
      </c>
      <c r="F260" s="40"/>
      <c r="G260" s="40"/>
      <c r="H260" s="60" t="str">
        <f>IF(F260+G260=0," ",F260+G260)</f>
        <v xml:space="preserve"> </v>
      </c>
      <c r="I260" s="37"/>
      <c r="J260" s="38"/>
      <c r="K260" s="41" t="str">
        <f>IF(I260+J260=0," ",I260+J260)</f>
        <v xml:space="preserve"> </v>
      </c>
      <c r="L260" s="37"/>
      <c r="M260" s="40"/>
      <c r="N260" s="60" t="str">
        <f>IF(L260+M260=0," ",L260+M260)</f>
        <v xml:space="preserve"> </v>
      </c>
      <c r="O260" s="37"/>
      <c r="P260" s="38"/>
      <c r="Q260" s="59" t="str">
        <f>IF(O260+P260=0," ",O260+P260)</f>
        <v xml:space="preserve"> </v>
      </c>
      <c r="R260" s="37"/>
      <c r="S260" s="38"/>
      <c r="T260" s="39"/>
      <c r="U260" s="40"/>
      <c r="V260" s="40"/>
      <c r="W260" s="60" t="str">
        <f>IF(U260+V260=0," ",U260+V260)</f>
        <v xml:space="preserve"> </v>
      </c>
      <c r="X260" s="37"/>
      <c r="Y260" s="38"/>
      <c r="Z260" s="41" t="str">
        <f>IF(X260+Y260=0," ",X260+Y260)</f>
        <v xml:space="preserve"> </v>
      </c>
      <c r="AA260" s="129"/>
      <c r="AB260" s="45"/>
      <c r="AC260" s="46"/>
    </row>
    <row r="261" spans="1:29" x14ac:dyDescent="0.2">
      <c r="A261" s="35" t="s">
        <v>174</v>
      </c>
      <c r="B261" s="36">
        <v>5180</v>
      </c>
      <c r="E261" s="24">
        <f>SUM(C261:D261)</f>
        <v>0</v>
      </c>
      <c r="H261" s="24">
        <f>SUM(F261:G261)</f>
        <v>0</v>
      </c>
      <c r="K261" s="24">
        <f>SUM(I261:J261)</f>
        <v>0</v>
      </c>
      <c r="N261" s="24">
        <f>SUM(L261:M261)</f>
        <v>0</v>
      </c>
      <c r="Q261" s="24">
        <f>SUM(O261:P261)</f>
        <v>0</v>
      </c>
      <c r="R261" s="20"/>
      <c r="T261" s="24">
        <f>SUM(R261:S261)</f>
        <v>0</v>
      </c>
      <c r="W261" s="24">
        <f>SUM(U261:V261)</f>
        <v>0</v>
      </c>
      <c r="Z261" s="24">
        <f>SUM(X261:Y261)</f>
        <v>0</v>
      </c>
      <c r="AA261" s="20">
        <f t="shared" ref="AA261:AA262" si="179">SUM(C261,F261,I261,L261,O261,R261,U261,X261)</f>
        <v>0</v>
      </c>
      <c r="AB261" s="25">
        <f t="shared" ref="AB261:AB262" si="180">SUM(D261,G261,J261,M261,P261,S261,V261,Y261)</f>
        <v>0</v>
      </c>
      <c r="AC261" s="24">
        <f>SUM(AA261:AB261)</f>
        <v>0</v>
      </c>
    </row>
    <row r="262" spans="1:29" ht="13.5" thickBot="1" x14ac:dyDescent="0.25">
      <c r="A262" s="35" t="s">
        <v>175</v>
      </c>
      <c r="B262" s="36">
        <v>5185</v>
      </c>
      <c r="C262" s="20">
        <v>9</v>
      </c>
      <c r="D262" s="25">
        <v>45</v>
      </c>
      <c r="E262" s="24">
        <v>54</v>
      </c>
      <c r="F262" s="35">
        <v>1</v>
      </c>
      <c r="G262" s="35">
        <v>5</v>
      </c>
      <c r="H262" s="24">
        <v>6</v>
      </c>
      <c r="J262" s="25">
        <v>1</v>
      </c>
      <c r="K262" s="24">
        <v>1</v>
      </c>
      <c r="L262" s="20">
        <v>1</v>
      </c>
      <c r="M262" s="35">
        <v>2</v>
      </c>
      <c r="N262" s="24">
        <v>3</v>
      </c>
      <c r="R262" s="20"/>
      <c r="T262" s="24"/>
      <c r="U262" s="35">
        <v>2</v>
      </c>
      <c r="V262" s="35">
        <v>2</v>
      </c>
      <c r="W262" s="24">
        <v>4</v>
      </c>
      <c r="X262" s="20">
        <v>1</v>
      </c>
      <c r="Z262" s="24">
        <v>1</v>
      </c>
      <c r="AA262" s="20">
        <f t="shared" si="179"/>
        <v>14</v>
      </c>
      <c r="AB262" s="25">
        <f t="shared" si="180"/>
        <v>55</v>
      </c>
      <c r="AC262" s="24">
        <f>SUM(AA262:AB262)</f>
        <v>69</v>
      </c>
    </row>
    <row r="263" spans="1:29" ht="13.5" thickBot="1" x14ac:dyDescent="0.25">
      <c r="A263" s="31" t="s">
        <v>176</v>
      </c>
      <c r="B263" s="14"/>
      <c r="C263" s="72">
        <f t="shared" ref="C263:Y263" si="181">SUBTOTAL(9,C261:C262)</f>
        <v>9</v>
      </c>
      <c r="D263" s="73">
        <f t="shared" si="181"/>
        <v>45</v>
      </c>
      <c r="E263" s="74">
        <f t="shared" si="181"/>
        <v>54</v>
      </c>
      <c r="F263" s="73">
        <f t="shared" si="181"/>
        <v>1</v>
      </c>
      <c r="G263" s="73">
        <f t="shared" si="181"/>
        <v>5</v>
      </c>
      <c r="H263" s="73">
        <f t="shared" si="181"/>
        <v>6</v>
      </c>
      <c r="I263" s="72">
        <f t="shared" si="181"/>
        <v>0</v>
      </c>
      <c r="J263" s="73">
        <f t="shared" si="181"/>
        <v>1</v>
      </c>
      <c r="K263" s="73">
        <f t="shared" si="181"/>
        <v>1</v>
      </c>
      <c r="L263" s="72">
        <f t="shared" si="181"/>
        <v>1</v>
      </c>
      <c r="M263" s="73">
        <f t="shared" si="181"/>
        <v>2</v>
      </c>
      <c r="N263" s="73">
        <f t="shared" si="181"/>
        <v>3</v>
      </c>
      <c r="O263" s="72">
        <f t="shared" si="181"/>
        <v>0</v>
      </c>
      <c r="P263" s="73">
        <f t="shared" si="181"/>
        <v>0</v>
      </c>
      <c r="Q263" s="73">
        <f t="shared" si="181"/>
        <v>0</v>
      </c>
      <c r="R263" s="72">
        <f t="shared" si="181"/>
        <v>0</v>
      </c>
      <c r="S263" s="73">
        <f t="shared" si="181"/>
        <v>0</v>
      </c>
      <c r="T263" s="74">
        <f t="shared" si="181"/>
        <v>0</v>
      </c>
      <c r="U263" s="73">
        <f t="shared" si="181"/>
        <v>2</v>
      </c>
      <c r="V263" s="73">
        <f t="shared" si="181"/>
        <v>2</v>
      </c>
      <c r="W263" s="73">
        <f t="shared" si="181"/>
        <v>4</v>
      </c>
      <c r="X263" s="72">
        <f t="shared" si="181"/>
        <v>1</v>
      </c>
      <c r="Y263" s="73">
        <f t="shared" si="181"/>
        <v>0</v>
      </c>
      <c r="Z263" s="74">
        <f>X263+Y263</f>
        <v>1</v>
      </c>
      <c r="AA263" s="128">
        <f t="shared" si="171"/>
        <v>14</v>
      </c>
      <c r="AB263" s="33">
        <f t="shared" si="171"/>
        <v>55</v>
      </c>
      <c r="AC263" s="34">
        <f t="shared" si="171"/>
        <v>69</v>
      </c>
    </row>
    <row r="264" spans="1:29" ht="13.5" thickBot="1" x14ac:dyDescent="0.25">
      <c r="A264" s="26"/>
      <c r="B264" s="21"/>
      <c r="C264" s="62"/>
      <c r="D264" s="59"/>
      <c r="E264" s="41" t="str">
        <f>IF(C264+D264=0," ",C264+D264)</f>
        <v xml:space="preserve"> </v>
      </c>
      <c r="F264" s="59"/>
      <c r="G264" s="59"/>
      <c r="H264" s="59" t="str">
        <f>IF(F264+G264=0," ",F264+G264)</f>
        <v xml:space="preserve"> </v>
      </c>
      <c r="I264" s="62"/>
      <c r="J264" s="59"/>
      <c r="K264" s="41" t="str">
        <f>IF(I264+J264=0," ",I264+J264)</f>
        <v xml:space="preserve"> </v>
      </c>
      <c r="L264" s="62"/>
      <c r="M264" s="59"/>
      <c r="N264" s="59" t="str">
        <f>IF(L264+M264=0," ",L264+M264)</f>
        <v xml:space="preserve"> </v>
      </c>
      <c r="O264" s="62"/>
      <c r="P264" s="59"/>
      <c r="Q264" s="59" t="str">
        <f>IF(O264+P264=0," ",O264+P264)</f>
        <v xml:space="preserve"> </v>
      </c>
      <c r="R264" s="62"/>
      <c r="S264" s="59"/>
      <c r="T264" s="41"/>
      <c r="U264" s="59"/>
      <c r="V264" s="59"/>
      <c r="W264" s="59" t="str">
        <f>IF(U264+V264=0," ",U264+V264)</f>
        <v xml:space="preserve"> </v>
      </c>
      <c r="X264" s="62"/>
      <c r="Y264" s="59"/>
      <c r="Z264" s="41" t="str">
        <f>IF(X264+Y264=0," ",X264+Y264)</f>
        <v xml:space="preserve"> </v>
      </c>
      <c r="AA264" s="129"/>
      <c r="AB264" s="45"/>
      <c r="AC264" s="46"/>
    </row>
    <row r="265" spans="1:29" s="75" customFormat="1" ht="13.5" thickBot="1" x14ac:dyDescent="0.25">
      <c r="A265" s="31" t="s">
        <v>177</v>
      </c>
      <c r="B265" s="93">
        <v>5040</v>
      </c>
      <c r="C265" s="53">
        <v>4</v>
      </c>
      <c r="D265" s="54">
        <v>25</v>
      </c>
      <c r="E265" s="32">
        <v>29</v>
      </c>
      <c r="F265" s="54">
        <v>1</v>
      </c>
      <c r="G265" s="54"/>
      <c r="H265" s="32">
        <v>1</v>
      </c>
      <c r="I265" s="53"/>
      <c r="J265" s="54"/>
      <c r="K265" s="32"/>
      <c r="L265" s="31">
        <v>1</v>
      </c>
      <c r="M265" s="13"/>
      <c r="N265" s="32">
        <v>1</v>
      </c>
      <c r="O265" s="53"/>
      <c r="P265" s="54">
        <v>2</v>
      </c>
      <c r="Q265" s="32">
        <v>2</v>
      </c>
      <c r="R265" s="31"/>
      <c r="S265" s="13"/>
      <c r="T265" s="32"/>
      <c r="U265" s="54"/>
      <c r="V265" s="54"/>
      <c r="W265" s="32"/>
      <c r="X265" s="53"/>
      <c r="Y265" s="54"/>
      <c r="Z265" s="32"/>
      <c r="AA265" s="128">
        <f t="shared" ref="AA265" si="182">SUM(C265,F265,I265,L265,O265,R265,U265,X265)</f>
        <v>6</v>
      </c>
      <c r="AB265" s="33">
        <f t="shared" ref="AB265" si="183">SUM(D265,G265,J265,M265,P265,S265,V265,Y265)</f>
        <v>27</v>
      </c>
      <c r="AC265" s="32">
        <f>SUM(AA265:AB265)</f>
        <v>33</v>
      </c>
    </row>
    <row r="266" spans="1:29" ht="13.5" thickBot="1" x14ac:dyDescent="0.25">
      <c r="A266" s="2"/>
      <c r="B266" s="130"/>
      <c r="C266" s="131"/>
      <c r="D266" s="132"/>
      <c r="E266" s="169"/>
      <c r="F266" s="132"/>
      <c r="G266" s="132"/>
      <c r="H266" s="172"/>
      <c r="I266" s="135"/>
      <c r="J266" s="132"/>
      <c r="K266" s="169"/>
      <c r="L266" s="132"/>
      <c r="M266" s="132"/>
      <c r="N266" s="169"/>
      <c r="O266" s="132"/>
      <c r="P266" s="132"/>
      <c r="Q266" s="172"/>
      <c r="R266" s="135"/>
      <c r="S266" s="134"/>
      <c r="T266" s="133"/>
      <c r="U266" s="132"/>
      <c r="V266" s="132"/>
      <c r="W266" s="172"/>
      <c r="X266" s="135"/>
      <c r="Y266" s="132"/>
      <c r="Z266" s="169"/>
      <c r="AA266" s="129"/>
      <c r="AB266" s="45"/>
      <c r="AC266" s="46"/>
    </row>
    <row r="267" spans="1:29" s="75" customFormat="1" ht="13.5" thickBot="1" x14ac:dyDescent="0.25">
      <c r="A267" s="136" t="s">
        <v>178</v>
      </c>
      <c r="B267" s="137">
        <v>5050</v>
      </c>
      <c r="C267" s="136">
        <v>17</v>
      </c>
      <c r="D267" s="55">
        <v>23</v>
      </c>
      <c r="E267" s="32">
        <v>40</v>
      </c>
      <c r="F267" s="55">
        <v>2</v>
      </c>
      <c r="G267" s="55">
        <v>1</v>
      </c>
      <c r="H267" s="32">
        <v>3</v>
      </c>
      <c r="I267" s="136"/>
      <c r="J267" s="55"/>
      <c r="K267" s="32"/>
      <c r="L267" s="55">
        <v>2</v>
      </c>
      <c r="M267" s="55">
        <v>4</v>
      </c>
      <c r="N267" s="32">
        <v>6</v>
      </c>
      <c r="O267" s="55"/>
      <c r="P267" s="55"/>
      <c r="Q267" s="32"/>
      <c r="R267" s="31"/>
      <c r="S267" s="13"/>
      <c r="T267" s="32"/>
      <c r="U267" s="55"/>
      <c r="V267" s="55"/>
      <c r="W267" s="32"/>
      <c r="X267" s="136"/>
      <c r="Y267" s="55">
        <v>1</v>
      </c>
      <c r="Z267" s="32">
        <v>1</v>
      </c>
      <c r="AA267" s="128">
        <f t="shared" ref="AA267" si="184">SUM(C267,F267,I267,L267,O267,R267,U267,X267)</f>
        <v>21</v>
      </c>
      <c r="AB267" s="33">
        <f t="shared" ref="AB267" si="185">SUM(D267,G267,J267,M267,P267,S267,V267,Y267)</f>
        <v>29</v>
      </c>
      <c r="AC267" s="32">
        <f>SUM(AA267:AB267)</f>
        <v>50</v>
      </c>
    </row>
    <row r="268" spans="1:29" ht="13.5" thickBot="1" x14ac:dyDescent="0.25">
      <c r="A268" s="2"/>
      <c r="B268" s="130"/>
      <c r="C268" s="135"/>
      <c r="D268" s="132"/>
      <c r="E268" s="169"/>
      <c r="F268" s="132"/>
      <c r="G268" s="132"/>
      <c r="H268" s="172"/>
      <c r="I268" s="135"/>
      <c r="J268" s="132"/>
      <c r="K268" s="169"/>
      <c r="L268" s="132"/>
      <c r="M268" s="132"/>
      <c r="N268" s="169"/>
      <c r="O268" s="132"/>
      <c r="P268" s="132"/>
      <c r="Q268" s="172"/>
      <c r="R268" s="135"/>
      <c r="S268" s="134"/>
      <c r="T268" s="133"/>
      <c r="U268" s="132"/>
      <c r="V268" s="132"/>
      <c r="W268" s="172"/>
      <c r="X268" s="135"/>
      <c r="Y268" s="132"/>
      <c r="Z268" s="169"/>
      <c r="AA268" s="129"/>
      <c r="AB268" s="45"/>
      <c r="AC268" s="46"/>
    </row>
    <row r="269" spans="1:29" s="75" customFormat="1" ht="13.5" thickBot="1" x14ac:dyDescent="0.25">
      <c r="A269" s="136" t="s">
        <v>277</v>
      </c>
      <c r="B269" s="137">
        <v>5051</v>
      </c>
      <c r="C269" s="136">
        <v>2</v>
      </c>
      <c r="D269" s="55">
        <v>3</v>
      </c>
      <c r="E269" s="32">
        <v>5</v>
      </c>
      <c r="F269" s="55"/>
      <c r="G269" s="55"/>
      <c r="H269" s="32"/>
      <c r="I269" s="136"/>
      <c r="J269" s="55"/>
      <c r="K269" s="32"/>
      <c r="L269" s="55"/>
      <c r="M269" s="55"/>
      <c r="N269" s="32"/>
      <c r="O269" s="55"/>
      <c r="P269" s="55"/>
      <c r="Q269" s="32"/>
      <c r="R269" s="31"/>
      <c r="S269" s="13"/>
      <c r="T269" s="32"/>
      <c r="U269" s="55"/>
      <c r="V269" s="55"/>
      <c r="W269" s="32"/>
      <c r="X269" s="136"/>
      <c r="Y269" s="55">
        <v>1</v>
      </c>
      <c r="Z269" s="32">
        <v>1</v>
      </c>
      <c r="AA269" s="128">
        <f t="shared" ref="AA269" si="186">SUM(C269,F269,I269,L269,O269,R269,U269,X269)</f>
        <v>2</v>
      </c>
      <c r="AB269" s="33">
        <f t="shared" ref="AB269" si="187">SUM(D269,G269,J269,M269,P269,S269,V269,Y269)</f>
        <v>4</v>
      </c>
      <c r="AC269" s="32">
        <f>SUM(AA269:AB269)</f>
        <v>6</v>
      </c>
    </row>
    <row r="270" spans="1:29" ht="13.5" thickBot="1" x14ac:dyDescent="0.25">
      <c r="A270" s="2"/>
      <c r="B270" s="130"/>
      <c r="C270" s="135"/>
      <c r="D270" s="132"/>
      <c r="E270" s="169"/>
      <c r="F270" s="132"/>
      <c r="G270" s="132"/>
      <c r="H270" s="172"/>
      <c r="I270" s="135"/>
      <c r="J270" s="132"/>
      <c r="K270" s="169"/>
      <c r="L270" s="132"/>
      <c r="M270" s="132"/>
      <c r="N270" s="169"/>
      <c r="O270" s="132"/>
      <c r="P270" s="132"/>
      <c r="Q270" s="172"/>
      <c r="R270" s="135"/>
      <c r="S270" s="134"/>
      <c r="T270" s="133"/>
      <c r="U270" s="132"/>
      <c r="V270" s="132"/>
      <c r="W270" s="172"/>
      <c r="X270" s="135"/>
      <c r="Y270" s="132"/>
      <c r="Z270" s="169"/>
      <c r="AA270" s="129"/>
      <c r="AB270" s="45"/>
      <c r="AC270" s="46"/>
    </row>
    <row r="271" spans="1:29" s="75" customFormat="1" ht="13.5" thickBot="1" x14ac:dyDescent="0.25">
      <c r="A271" s="31" t="s">
        <v>179</v>
      </c>
      <c r="B271" s="93">
        <v>5060</v>
      </c>
      <c r="C271" s="53">
        <v>1</v>
      </c>
      <c r="D271" s="54">
        <v>16</v>
      </c>
      <c r="E271" s="32">
        <v>17</v>
      </c>
      <c r="F271" s="54">
        <v>1</v>
      </c>
      <c r="G271" s="54">
        <v>2</v>
      </c>
      <c r="H271" s="32">
        <v>3</v>
      </c>
      <c r="I271" s="53"/>
      <c r="J271" s="54"/>
      <c r="K271" s="32"/>
      <c r="L271" s="31"/>
      <c r="M271" s="13">
        <v>1</v>
      </c>
      <c r="N271" s="32">
        <v>1</v>
      </c>
      <c r="O271" s="54"/>
      <c r="P271" s="54">
        <v>1</v>
      </c>
      <c r="Q271" s="32">
        <v>1</v>
      </c>
      <c r="R271" s="31"/>
      <c r="S271" s="13"/>
      <c r="T271" s="32"/>
      <c r="U271" s="54"/>
      <c r="V271" s="54">
        <v>1</v>
      </c>
      <c r="W271" s="32">
        <v>1</v>
      </c>
      <c r="X271" s="53"/>
      <c r="Y271" s="54"/>
      <c r="Z271" s="32"/>
      <c r="AA271" s="128">
        <f t="shared" ref="AA271" si="188">SUM(C271,F271,I271,L271,O271,R271,U271,X271)</f>
        <v>2</v>
      </c>
      <c r="AB271" s="33">
        <f t="shared" ref="AB271" si="189">SUM(D271,G271,J271,M271,P271,S271,V271,Y271)</f>
        <v>21</v>
      </c>
      <c r="AC271" s="32">
        <f>SUM(AA271:AB271)</f>
        <v>23</v>
      </c>
    </row>
    <row r="272" spans="1:29" x14ac:dyDescent="0.2">
      <c r="A272" s="2"/>
      <c r="B272" s="138"/>
      <c r="C272" s="135"/>
      <c r="D272" s="132"/>
      <c r="E272" s="170"/>
      <c r="F272" s="132"/>
      <c r="G272" s="132"/>
      <c r="H272" s="173"/>
      <c r="I272" s="135"/>
      <c r="J272" s="132"/>
      <c r="K272" s="170"/>
      <c r="L272" s="132"/>
      <c r="M272" s="132"/>
      <c r="N272" s="170"/>
      <c r="O272" s="132"/>
      <c r="P272" s="132"/>
      <c r="Q272" s="173"/>
      <c r="R272" s="135"/>
      <c r="S272" s="134"/>
      <c r="T272" s="133"/>
      <c r="U272" s="132"/>
      <c r="V272" s="132"/>
      <c r="W272" s="173"/>
      <c r="X272" s="135"/>
      <c r="Y272" s="132"/>
      <c r="Z272" s="170"/>
      <c r="AA272" s="129"/>
      <c r="AB272" s="45"/>
      <c r="AC272" s="46"/>
    </row>
    <row r="273" spans="1:29" x14ac:dyDescent="0.2">
      <c r="A273" s="2" t="s">
        <v>271</v>
      </c>
      <c r="B273" s="36">
        <v>5015</v>
      </c>
      <c r="C273" s="187"/>
      <c r="D273" s="2">
        <v>3</v>
      </c>
      <c r="E273" s="24">
        <v>3</v>
      </c>
      <c r="F273" s="182"/>
      <c r="G273" s="182"/>
      <c r="H273" s="24"/>
      <c r="I273" s="187"/>
      <c r="J273" s="182"/>
      <c r="L273" s="182">
        <v>1</v>
      </c>
      <c r="M273" s="182"/>
      <c r="N273" s="24">
        <v>1</v>
      </c>
      <c r="O273" s="182"/>
      <c r="P273" s="182"/>
      <c r="R273" s="187"/>
      <c r="S273" s="182"/>
      <c r="T273" s="24"/>
      <c r="U273" s="182"/>
      <c r="V273" s="182"/>
      <c r="W273" s="24"/>
      <c r="X273" s="187"/>
      <c r="Y273" s="182"/>
      <c r="AA273" s="139">
        <f t="shared" ref="AA273" si="190">SUM(C273,F273,I273,L273,O273,R273,U273,X273)</f>
        <v>1</v>
      </c>
      <c r="AB273" s="80">
        <f t="shared" ref="AB273" si="191">SUM(D273,G273,J273,M273,P273,S273,V273,Y273)</f>
        <v>3</v>
      </c>
      <c r="AC273" s="24">
        <f>SUM(AA273:AB273)</f>
        <v>4</v>
      </c>
    </row>
    <row r="274" spans="1:29" x14ac:dyDescent="0.2">
      <c r="A274" s="25" t="s">
        <v>180</v>
      </c>
      <c r="B274" s="36">
        <v>5010</v>
      </c>
      <c r="C274" s="22">
        <v>8</v>
      </c>
      <c r="D274" s="23">
        <v>43</v>
      </c>
      <c r="E274" s="24">
        <v>51</v>
      </c>
      <c r="F274" s="47">
        <v>1</v>
      </c>
      <c r="G274" s="47">
        <v>4</v>
      </c>
      <c r="H274" s="24">
        <v>5</v>
      </c>
      <c r="I274" s="22"/>
      <c r="J274" s="23"/>
      <c r="L274" s="20">
        <v>1</v>
      </c>
      <c r="M274" s="35">
        <v>1</v>
      </c>
      <c r="N274" s="24">
        <v>2</v>
      </c>
      <c r="O274" s="23"/>
      <c r="P274" s="23">
        <v>3</v>
      </c>
      <c r="Q274" s="24">
        <v>3</v>
      </c>
      <c r="R274" s="20"/>
      <c r="T274" s="24"/>
      <c r="U274" s="47"/>
      <c r="V274" s="47">
        <v>3</v>
      </c>
      <c r="W274" s="24">
        <v>3</v>
      </c>
      <c r="X274" s="22"/>
      <c r="Y274" s="23">
        <v>1</v>
      </c>
      <c r="Z274" s="24">
        <v>1</v>
      </c>
      <c r="AA274" s="139">
        <f t="shared" ref="AA274:AA275" si="192">SUM(C274,F274,I274,L274,O274,R274,U274,X274)</f>
        <v>10</v>
      </c>
      <c r="AB274" s="80">
        <f t="shared" ref="AB274:AB275" si="193">SUM(D274,G274,J274,M274,P274,S274,V274,Y274)</f>
        <v>55</v>
      </c>
      <c r="AC274" s="24">
        <f>SUM(AA274:AB274)</f>
        <v>65</v>
      </c>
    </row>
    <row r="275" spans="1:29" x14ac:dyDescent="0.2">
      <c r="A275" s="25" t="s">
        <v>181</v>
      </c>
      <c r="B275" s="36">
        <v>5005</v>
      </c>
      <c r="C275" s="22">
        <v>12</v>
      </c>
      <c r="D275" s="23">
        <v>119</v>
      </c>
      <c r="E275" s="24">
        <v>131</v>
      </c>
      <c r="F275" s="47">
        <v>5</v>
      </c>
      <c r="G275" s="47">
        <v>20</v>
      </c>
      <c r="H275" s="24">
        <v>25</v>
      </c>
      <c r="I275" s="22"/>
      <c r="J275" s="23">
        <v>1</v>
      </c>
      <c r="K275" s="24">
        <v>1</v>
      </c>
      <c r="L275" s="20">
        <v>4</v>
      </c>
      <c r="M275" s="35">
        <v>11</v>
      </c>
      <c r="N275" s="24">
        <v>15</v>
      </c>
      <c r="O275" s="23">
        <v>1</v>
      </c>
      <c r="P275" s="23">
        <v>7</v>
      </c>
      <c r="Q275" s="24">
        <v>8</v>
      </c>
      <c r="R275" s="20"/>
      <c r="S275" s="25">
        <v>1</v>
      </c>
      <c r="T275" s="24">
        <v>1</v>
      </c>
      <c r="U275" s="47">
        <v>1</v>
      </c>
      <c r="V275" s="47">
        <v>7</v>
      </c>
      <c r="W275" s="24">
        <v>8</v>
      </c>
      <c r="X275" s="22">
        <v>2</v>
      </c>
      <c r="Y275" s="23">
        <v>6</v>
      </c>
      <c r="Z275" s="24">
        <v>8</v>
      </c>
      <c r="AA275" s="139">
        <f t="shared" si="192"/>
        <v>25</v>
      </c>
      <c r="AB275" s="80">
        <f t="shared" si="193"/>
        <v>172</v>
      </c>
      <c r="AC275" s="24">
        <f>SUM(AA275:AB275)</f>
        <v>197</v>
      </c>
    </row>
    <row r="276" spans="1:29" ht="13.5" thickBot="1" x14ac:dyDescent="0.25">
      <c r="A276" s="25"/>
      <c r="C276" s="22"/>
      <c r="D276" s="23"/>
      <c r="F276" s="47"/>
      <c r="G276" s="47"/>
      <c r="I276" s="22"/>
      <c r="J276" s="23"/>
      <c r="N276" s="52"/>
      <c r="O276" s="23"/>
      <c r="P276" s="23"/>
      <c r="Q276" s="26"/>
      <c r="R276" s="71"/>
      <c r="S276" s="70"/>
      <c r="T276" s="24"/>
      <c r="U276" s="47"/>
      <c r="V276" s="47"/>
      <c r="X276" s="22"/>
      <c r="Y276" s="23"/>
      <c r="AA276" s="139"/>
      <c r="AB276" s="80"/>
      <c r="AC276" s="81"/>
    </row>
    <row r="277" spans="1:29" ht="13.5" thickBot="1" x14ac:dyDescent="0.25">
      <c r="A277" s="13" t="s">
        <v>236</v>
      </c>
      <c r="B277" s="176" t="s">
        <v>237</v>
      </c>
      <c r="C277" s="53"/>
      <c r="D277" s="54">
        <v>1</v>
      </c>
      <c r="E277" s="32">
        <v>1</v>
      </c>
      <c r="F277" s="54"/>
      <c r="G277" s="54"/>
      <c r="H277" s="32"/>
      <c r="I277" s="53"/>
      <c r="J277" s="54"/>
      <c r="K277" s="32"/>
      <c r="L277" s="31"/>
      <c r="M277" s="13"/>
      <c r="N277" s="32"/>
      <c r="O277" s="54"/>
      <c r="P277" s="54"/>
      <c r="Q277" s="32"/>
      <c r="R277" s="31"/>
      <c r="S277" s="13"/>
      <c r="T277" s="32"/>
      <c r="U277" s="54"/>
      <c r="V277" s="54"/>
      <c r="W277" s="32"/>
      <c r="X277" s="53"/>
      <c r="Y277" s="54"/>
      <c r="Z277" s="32"/>
      <c r="AA277" s="128">
        <f t="shared" ref="AA277" si="194">SUM(C277,F277,I277,L277,O277,R277,U277,X277)</f>
        <v>0</v>
      </c>
      <c r="AB277" s="33">
        <f t="shared" ref="AB277" si="195">SUM(D277,G277,J277,M277,P277,S277,V277,Y277)</f>
        <v>1</v>
      </c>
      <c r="AC277" s="32">
        <f>SUM(AA277:AB277)</f>
        <v>1</v>
      </c>
    </row>
    <row r="278" spans="1:29" ht="13.5" thickBot="1" x14ac:dyDescent="0.25">
      <c r="A278" s="25"/>
      <c r="C278" s="22"/>
      <c r="D278" s="23"/>
      <c r="F278" s="47"/>
      <c r="G278" s="47"/>
      <c r="I278" s="22"/>
      <c r="J278" s="23"/>
      <c r="N278" s="52"/>
      <c r="O278" s="23"/>
      <c r="P278" s="23"/>
      <c r="Q278" s="26"/>
      <c r="R278" s="50"/>
      <c r="S278" s="51"/>
      <c r="T278" s="24"/>
      <c r="U278" s="47"/>
      <c r="V278" s="47"/>
      <c r="X278" s="22"/>
      <c r="Y278" s="23"/>
      <c r="AA278" s="139"/>
      <c r="AB278" s="80"/>
      <c r="AC278" s="81"/>
    </row>
    <row r="279" spans="1:29" ht="13.5" thickBot="1" x14ac:dyDescent="0.25">
      <c r="A279" s="123" t="s">
        <v>153</v>
      </c>
      <c r="B279" s="124"/>
      <c r="C279" s="123">
        <f>C269+C252+C256+C259+C263+C265+C267+C271+C273+C274+C275+C277</f>
        <v>165</v>
      </c>
      <c r="D279" s="140">
        <f t="shared" ref="D279:AC279" si="196">D269+D252+D256+D259+D263+D265+D267+D271+D273+D274+D275+D277</f>
        <v>1093</v>
      </c>
      <c r="E279" s="141">
        <f t="shared" si="196"/>
        <v>1258</v>
      </c>
      <c r="F279" s="123">
        <f t="shared" si="196"/>
        <v>29</v>
      </c>
      <c r="G279" s="140">
        <f t="shared" si="196"/>
        <v>82</v>
      </c>
      <c r="H279" s="141">
        <f t="shared" si="196"/>
        <v>111</v>
      </c>
      <c r="I279" s="123">
        <f t="shared" si="196"/>
        <v>0</v>
      </c>
      <c r="J279" s="140">
        <f t="shared" si="196"/>
        <v>17</v>
      </c>
      <c r="K279" s="141">
        <f t="shared" si="196"/>
        <v>17</v>
      </c>
      <c r="L279" s="123">
        <f t="shared" si="196"/>
        <v>26</v>
      </c>
      <c r="M279" s="140">
        <f t="shared" si="196"/>
        <v>97</v>
      </c>
      <c r="N279" s="141">
        <f t="shared" si="196"/>
        <v>123</v>
      </c>
      <c r="O279" s="123">
        <f t="shared" si="196"/>
        <v>4</v>
      </c>
      <c r="P279" s="140">
        <f t="shared" si="196"/>
        <v>36</v>
      </c>
      <c r="Q279" s="141">
        <f t="shared" si="196"/>
        <v>40</v>
      </c>
      <c r="R279" s="123">
        <f t="shared" si="196"/>
        <v>0</v>
      </c>
      <c r="S279" s="140">
        <f t="shared" si="196"/>
        <v>1</v>
      </c>
      <c r="T279" s="141">
        <f t="shared" si="196"/>
        <v>1</v>
      </c>
      <c r="U279" s="123">
        <f t="shared" si="196"/>
        <v>20</v>
      </c>
      <c r="V279" s="140">
        <f t="shared" si="196"/>
        <v>72</v>
      </c>
      <c r="W279" s="141">
        <f t="shared" si="196"/>
        <v>92</v>
      </c>
      <c r="X279" s="123">
        <f t="shared" si="196"/>
        <v>8</v>
      </c>
      <c r="Y279" s="140">
        <f t="shared" si="196"/>
        <v>69</v>
      </c>
      <c r="Z279" s="141">
        <f t="shared" si="196"/>
        <v>77</v>
      </c>
      <c r="AA279" s="123">
        <f t="shared" si="196"/>
        <v>252</v>
      </c>
      <c r="AB279" s="140">
        <f t="shared" si="196"/>
        <v>1467</v>
      </c>
      <c r="AC279" s="179">
        <f t="shared" si="196"/>
        <v>1719</v>
      </c>
    </row>
    <row r="280" spans="1:29" customFormat="1" ht="13.5" thickBot="1" x14ac:dyDescent="0.25">
      <c r="E280" s="75"/>
      <c r="H280" s="75"/>
      <c r="K280" s="75"/>
      <c r="N280" s="75"/>
      <c r="Q280" s="75"/>
      <c r="W280" s="75"/>
      <c r="Z280" s="75"/>
    </row>
    <row r="281" spans="1:29" ht="13.5" thickBot="1" x14ac:dyDescent="0.25">
      <c r="A281" s="542" t="s">
        <v>182</v>
      </c>
      <c r="B281" s="543"/>
      <c r="C281" s="543"/>
      <c r="D281" s="543"/>
      <c r="E281" s="543"/>
      <c r="F281" s="543"/>
      <c r="G281" s="543"/>
      <c r="H281" s="543"/>
      <c r="I281" s="543"/>
      <c r="J281" s="543"/>
      <c r="K281" s="543"/>
      <c r="L281" s="543"/>
      <c r="M281" s="543"/>
      <c r="N281" s="543"/>
      <c r="O281" s="543"/>
      <c r="P281" s="543"/>
      <c r="Q281" s="543"/>
      <c r="R281" s="543"/>
      <c r="S281" s="543"/>
      <c r="T281" s="543"/>
      <c r="U281" s="543"/>
      <c r="V281" s="543"/>
      <c r="W281" s="543"/>
      <c r="X281" s="543"/>
      <c r="Y281" s="543"/>
      <c r="Z281" s="543"/>
      <c r="AA281" s="543"/>
      <c r="AB281" s="543"/>
      <c r="AC281" s="544"/>
    </row>
    <row r="282" spans="1:29" ht="13.5" thickBot="1" x14ac:dyDescent="0.25">
      <c r="C282" s="37"/>
      <c r="D282" s="38"/>
      <c r="E282" s="41" t="str">
        <f>IF(C282+D282=0," ",C282+D282)</f>
        <v xml:space="preserve"> </v>
      </c>
      <c r="F282" s="40"/>
      <c r="G282" s="40"/>
      <c r="H282" s="60" t="str">
        <f>IF(F282+G282=0," ",F282+G282)</f>
        <v xml:space="preserve"> </v>
      </c>
      <c r="I282" s="37"/>
      <c r="J282" s="38"/>
      <c r="K282" s="41" t="str">
        <f>IF(I282+J282=0," ",I282+J282)</f>
        <v xml:space="preserve"> </v>
      </c>
      <c r="L282" s="37"/>
      <c r="M282" s="40"/>
      <c r="N282" s="60"/>
      <c r="O282" s="37"/>
      <c r="P282" s="38"/>
      <c r="Q282" s="59" t="str">
        <f>IF(O282+P282=0," ",O282+P282)</f>
        <v xml:space="preserve"> </v>
      </c>
      <c r="R282" s="42"/>
      <c r="S282" s="43"/>
      <c r="T282" s="44"/>
      <c r="U282" s="40"/>
      <c r="V282" s="40"/>
      <c r="W282" s="60" t="str">
        <f>IF(U282+V282=0," ",U282+V282)</f>
        <v xml:space="preserve"> </v>
      </c>
      <c r="X282" s="37"/>
      <c r="Y282" s="38"/>
      <c r="Z282" s="41" t="str">
        <f>IF(X282+Y282=0," ",X282+Y282)</f>
        <v xml:space="preserve"> </v>
      </c>
      <c r="AA282" s="40"/>
      <c r="AB282" s="111"/>
      <c r="AC282" s="46"/>
    </row>
    <row r="283" spans="1:29" ht="13.5" thickBot="1" x14ac:dyDescent="0.25">
      <c r="A283" s="13" t="s">
        <v>183</v>
      </c>
      <c r="B283" s="93">
        <v>6070</v>
      </c>
      <c r="C283" s="13">
        <v>7</v>
      </c>
      <c r="D283" s="13">
        <v>1</v>
      </c>
      <c r="E283" s="32">
        <v>8</v>
      </c>
      <c r="F283" s="13"/>
      <c r="G283" s="13">
        <v>1</v>
      </c>
      <c r="H283" s="32">
        <v>1</v>
      </c>
      <c r="I283" s="13"/>
      <c r="J283" s="13"/>
      <c r="K283" s="32"/>
      <c r="L283" s="13"/>
      <c r="M283" s="13"/>
      <c r="N283" s="32"/>
      <c r="O283" s="13"/>
      <c r="P283" s="13"/>
      <c r="Q283" s="32"/>
      <c r="R283" s="31"/>
      <c r="S283" s="13"/>
      <c r="T283" s="32"/>
      <c r="U283" s="13"/>
      <c r="V283" s="13"/>
      <c r="W283" s="32"/>
      <c r="X283" s="13"/>
      <c r="Y283" s="13"/>
      <c r="Z283" s="32"/>
      <c r="AA283" s="128">
        <f t="shared" ref="AA283:AA284" si="197">SUM(C283,F283,I283,L283,O283,R283,U283,X283)</f>
        <v>7</v>
      </c>
      <c r="AB283" s="33">
        <f t="shared" ref="AB283:AB284" si="198">SUM(D283,G283,J283,M283,P283,S283,V283,Y283)</f>
        <v>2</v>
      </c>
      <c r="AC283" s="32">
        <f>SUM(AA283:AB283)</f>
        <v>9</v>
      </c>
    </row>
    <row r="284" spans="1:29" s="75" customFormat="1" ht="13.5" thickBot="1" x14ac:dyDescent="0.25">
      <c r="A284" s="136" t="s">
        <v>184</v>
      </c>
      <c r="B284" s="137">
        <v>6080</v>
      </c>
      <c r="C284" s="55">
        <v>5</v>
      </c>
      <c r="D284" s="55">
        <v>2</v>
      </c>
      <c r="E284" s="32">
        <v>7</v>
      </c>
      <c r="F284" s="55">
        <v>1</v>
      </c>
      <c r="G284" s="55"/>
      <c r="H284" s="32">
        <v>1</v>
      </c>
      <c r="I284" s="55"/>
      <c r="J284" s="55"/>
      <c r="K284" s="32"/>
      <c r="L284" s="55"/>
      <c r="M284" s="55"/>
      <c r="N284" s="32"/>
      <c r="O284" s="55"/>
      <c r="P284" s="55"/>
      <c r="Q284" s="32"/>
      <c r="R284" s="136"/>
      <c r="S284" s="55"/>
      <c r="T284" s="32"/>
      <c r="U284" s="55"/>
      <c r="V284" s="55"/>
      <c r="W284" s="32"/>
      <c r="X284" s="55"/>
      <c r="Y284" s="55"/>
      <c r="Z284" s="32"/>
      <c r="AA284" s="128">
        <f t="shared" si="197"/>
        <v>6</v>
      </c>
      <c r="AB284" s="33">
        <f t="shared" si="198"/>
        <v>2</v>
      </c>
      <c r="AC284" s="34">
        <f>SUM(AA284:AB284)</f>
        <v>8</v>
      </c>
    </row>
    <row r="285" spans="1:29" ht="13.5" thickBot="1" x14ac:dyDescent="0.25">
      <c r="C285" s="37"/>
      <c r="D285" s="38"/>
      <c r="E285" s="41"/>
      <c r="F285" s="40"/>
      <c r="G285" s="40"/>
      <c r="H285" s="60"/>
      <c r="I285" s="37"/>
      <c r="J285" s="38"/>
      <c r="K285" s="41"/>
      <c r="L285" s="37"/>
      <c r="M285" s="40"/>
      <c r="N285" s="60"/>
      <c r="O285" s="37"/>
      <c r="P285" s="38"/>
      <c r="Q285" s="59"/>
      <c r="R285" s="37"/>
      <c r="S285" s="38"/>
      <c r="T285" s="39"/>
      <c r="U285" s="40"/>
      <c r="V285" s="40"/>
      <c r="W285" s="60"/>
      <c r="X285" s="37"/>
      <c r="Y285" s="38"/>
      <c r="Z285" s="41"/>
      <c r="AA285" s="40"/>
      <c r="AB285" s="111"/>
      <c r="AC285" s="46"/>
    </row>
    <row r="286" spans="1:29" ht="13.5" thickBot="1" x14ac:dyDescent="0.25">
      <c r="A286" s="31" t="s">
        <v>185</v>
      </c>
      <c r="B286" s="14">
        <v>6020</v>
      </c>
      <c r="C286" s="53">
        <v>703</v>
      </c>
      <c r="D286" s="54">
        <v>388</v>
      </c>
      <c r="E286" s="32">
        <v>1091</v>
      </c>
      <c r="F286" s="54">
        <v>94</v>
      </c>
      <c r="G286" s="54">
        <v>33</v>
      </c>
      <c r="H286" s="32">
        <v>127</v>
      </c>
      <c r="I286" s="53">
        <v>7</v>
      </c>
      <c r="J286" s="54">
        <v>7</v>
      </c>
      <c r="K286" s="32">
        <v>14</v>
      </c>
      <c r="L286" s="31">
        <v>62</v>
      </c>
      <c r="M286" s="13">
        <v>43</v>
      </c>
      <c r="N286" s="32">
        <v>105</v>
      </c>
      <c r="O286" s="53">
        <v>22</v>
      </c>
      <c r="P286" s="54">
        <v>15</v>
      </c>
      <c r="Q286" s="32">
        <v>37</v>
      </c>
      <c r="R286" s="31">
        <v>2</v>
      </c>
      <c r="S286" s="13">
        <v>1</v>
      </c>
      <c r="T286" s="32">
        <v>3</v>
      </c>
      <c r="U286" s="54">
        <v>10</v>
      </c>
      <c r="V286" s="54">
        <v>2</v>
      </c>
      <c r="W286" s="32">
        <v>12</v>
      </c>
      <c r="X286" s="53">
        <v>46</v>
      </c>
      <c r="Y286" s="54">
        <v>27</v>
      </c>
      <c r="Z286" s="32">
        <v>73</v>
      </c>
      <c r="AA286" s="128">
        <f t="shared" ref="AA286" si="199">SUM(C286,F286,I286,L286,O286,R286,U286,X286)</f>
        <v>946</v>
      </c>
      <c r="AB286" s="33">
        <f t="shared" ref="AB286" si="200">SUM(D286,G286,J286,M286,P286,S286,V286,Y286)</f>
        <v>516</v>
      </c>
      <c r="AC286" s="32">
        <f>SUM(AA286:AB286)</f>
        <v>1462</v>
      </c>
    </row>
    <row r="287" spans="1:29" x14ac:dyDescent="0.2">
      <c r="C287" s="37"/>
      <c r="D287" s="38"/>
      <c r="E287" s="41"/>
      <c r="F287" s="40"/>
      <c r="G287" s="40"/>
      <c r="H287" s="60"/>
      <c r="I287" s="37"/>
      <c r="J287" s="38"/>
      <c r="K287" s="41"/>
      <c r="L287" s="37"/>
      <c r="M287" s="40"/>
      <c r="N287" s="60"/>
      <c r="O287" s="37"/>
      <c r="P287" s="38"/>
      <c r="Q287" s="59"/>
      <c r="R287" s="37"/>
      <c r="S287" s="38"/>
      <c r="T287" s="39"/>
      <c r="U287" s="40"/>
      <c r="V287" s="40"/>
      <c r="W287" s="60"/>
      <c r="X287" s="37"/>
      <c r="Y287" s="38"/>
      <c r="Z287" s="41"/>
      <c r="AA287" s="40"/>
      <c r="AB287" s="111"/>
      <c r="AC287" s="46"/>
    </row>
    <row r="288" spans="1:29" ht="13.5" thickBot="1" x14ac:dyDescent="0.25">
      <c r="A288" s="71" t="s">
        <v>186</v>
      </c>
      <c r="B288" s="106">
        <v>6041</v>
      </c>
      <c r="C288" s="30">
        <v>31</v>
      </c>
      <c r="D288" s="142">
        <v>48</v>
      </c>
      <c r="E288" s="52">
        <v>79</v>
      </c>
      <c r="F288" s="142">
        <v>4</v>
      </c>
      <c r="G288" s="142">
        <v>3</v>
      </c>
      <c r="H288" s="26">
        <v>7</v>
      </c>
      <c r="I288" s="30">
        <v>1</v>
      </c>
      <c r="J288" s="142"/>
      <c r="K288" s="52">
        <v>1</v>
      </c>
      <c r="L288" s="71">
        <v>4</v>
      </c>
      <c r="M288" s="70">
        <v>1</v>
      </c>
      <c r="N288" s="51">
        <v>5</v>
      </c>
      <c r="O288" s="30">
        <v>4</v>
      </c>
      <c r="P288" s="142">
        <v>3</v>
      </c>
      <c r="Q288" s="51">
        <v>7</v>
      </c>
      <c r="R288" s="71"/>
      <c r="S288" s="70"/>
      <c r="T288" s="24"/>
      <c r="U288" s="142">
        <v>1</v>
      </c>
      <c r="V288" s="142">
        <v>2</v>
      </c>
      <c r="W288" s="51">
        <v>3</v>
      </c>
      <c r="X288" s="30">
        <v>2</v>
      </c>
      <c r="Y288" s="142">
        <v>6</v>
      </c>
      <c r="Z288" s="52">
        <v>8</v>
      </c>
      <c r="AA288" s="139">
        <f t="shared" ref="AA288" si="201">SUM(C288,F288,I288,L288,O288,R288,U288,X288)</f>
        <v>47</v>
      </c>
      <c r="AB288" s="80">
        <f t="shared" ref="AB288" si="202">SUM(D288,G288,J288,M288,P288,S288,V288,Y288)</f>
        <v>63</v>
      </c>
      <c r="AC288" s="81">
        <f>SUM(AA288:AB288)</f>
        <v>110</v>
      </c>
    </row>
    <row r="289" spans="1:29" ht="13.5" thickBot="1" x14ac:dyDescent="0.25">
      <c r="A289" s="31" t="s">
        <v>187</v>
      </c>
      <c r="B289" s="14"/>
      <c r="C289" s="31">
        <f t="shared" ref="C289:S289" si="203">SUBTOTAL(9,C288:C288)</f>
        <v>31</v>
      </c>
      <c r="D289" s="13">
        <f t="shared" si="203"/>
        <v>48</v>
      </c>
      <c r="E289" s="13">
        <f t="shared" si="203"/>
        <v>79</v>
      </c>
      <c r="F289" s="31">
        <f t="shared" si="203"/>
        <v>4</v>
      </c>
      <c r="G289" s="13">
        <f t="shared" si="203"/>
        <v>3</v>
      </c>
      <c r="H289" s="13">
        <f t="shared" si="203"/>
        <v>7</v>
      </c>
      <c r="I289" s="31">
        <f t="shared" si="203"/>
        <v>1</v>
      </c>
      <c r="J289" s="13">
        <f t="shared" si="203"/>
        <v>0</v>
      </c>
      <c r="K289" s="13">
        <f t="shared" si="203"/>
        <v>1</v>
      </c>
      <c r="L289" s="31">
        <f t="shared" si="203"/>
        <v>4</v>
      </c>
      <c r="M289" s="13">
        <f t="shared" si="203"/>
        <v>1</v>
      </c>
      <c r="N289" s="13">
        <f t="shared" si="203"/>
        <v>5</v>
      </c>
      <c r="O289" s="31">
        <f t="shared" si="203"/>
        <v>4</v>
      </c>
      <c r="P289" s="13">
        <f t="shared" si="203"/>
        <v>3</v>
      </c>
      <c r="Q289" s="13">
        <f t="shared" si="203"/>
        <v>7</v>
      </c>
      <c r="R289" s="31">
        <f t="shared" si="203"/>
        <v>0</v>
      </c>
      <c r="S289" s="13">
        <f t="shared" si="203"/>
        <v>0</v>
      </c>
      <c r="T289" s="32">
        <f t="shared" ref="T289" si="204">R289+S289</f>
        <v>0</v>
      </c>
      <c r="U289" s="13">
        <f t="shared" ref="U289:Z289" si="205">SUBTOTAL(9,U288:U288)</f>
        <v>1</v>
      </c>
      <c r="V289" s="13">
        <f t="shared" si="205"/>
        <v>2</v>
      </c>
      <c r="W289" s="13">
        <f t="shared" si="205"/>
        <v>3</v>
      </c>
      <c r="X289" s="31">
        <f t="shared" si="205"/>
        <v>2</v>
      </c>
      <c r="Y289" s="13">
        <f t="shared" si="205"/>
        <v>6</v>
      </c>
      <c r="Z289" s="13">
        <f t="shared" si="205"/>
        <v>8</v>
      </c>
      <c r="AA289" s="31">
        <f>C289+F289+I289+L289+O289+U289+X289</f>
        <v>47</v>
      </c>
      <c r="AB289" s="13">
        <f>D289+G289+J289+M289+P289+V289+Y289</f>
        <v>63</v>
      </c>
      <c r="AC289" s="32">
        <f>SUBTOTAL(9,AC288:AC288)</f>
        <v>110</v>
      </c>
    </row>
    <row r="290" spans="1:29" x14ac:dyDescent="0.2">
      <c r="C290" s="37"/>
      <c r="D290" s="38"/>
      <c r="E290" s="41" t="str">
        <f>IF(C290+D290=0," ",C290+D290)</f>
        <v xml:space="preserve"> </v>
      </c>
      <c r="F290" s="40"/>
      <c r="G290" s="40"/>
      <c r="H290" s="60" t="str">
        <f>IF(F290+G290=0," ",F290+G290)</f>
        <v xml:space="preserve"> </v>
      </c>
      <c r="I290" s="37"/>
      <c r="J290" s="38"/>
      <c r="K290" s="41" t="str">
        <f>IF(I290+J290=0," ",I290+J290)</f>
        <v xml:space="preserve"> </v>
      </c>
      <c r="L290" s="37"/>
      <c r="M290" s="40"/>
      <c r="N290" s="60" t="str">
        <f>IF(L290+M290=0," ",L290+M290)</f>
        <v xml:space="preserve"> </v>
      </c>
      <c r="O290" s="37"/>
      <c r="P290" s="38"/>
      <c r="Q290" s="59" t="str">
        <f>IF(O290+P290=0," ",O290+P290)</f>
        <v xml:space="preserve"> </v>
      </c>
      <c r="R290" s="37"/>
      <c r="S290" s="38"/>
      <c r="T290" s="39"/>
      <c r="U290" s="40"/>
      <c r="V290" s="40"/>
      <c r="W290" s="60" t="str">
        <f>IF(U290+V290=0," ",U290+V290)</f>
        <v xml:space="preserve"> </v>
      </c>
      <c r="X290" s="37"/>
      <c r="Y290" s="38"/>
      <c r="Z290" s="41" t="str">
        <f>IF(X290+Y290=0," ",X290+Y290)</f>
        <v xml:space="preserve"> </v>
      </c>
      <c r="AA290" s="40"/>
      <c r="AB290" s="111"/>
      <c r="AC290" s="69"/>
    </row>
    <row r="291" spans="1:29" x14ac:dyDescent="0.2">
      <c r="A291" s="25" t="s">
        <v>188</v>
      </c>
      <c r="B291" s="36">
        <v>6060</v>
      </c>
      <c r="C291" s="22">
        <v>3</v>
      </c>
      <c r="D291" s="23">
        <v>2</v>
      </c>
      <c r="E291" s="24">
        <v>5</v>
      </c>
      <c r="F291" s="47"/>
      <c r="G291" s="47"/>
      <c r="H291" s="24"/>
      <c r="I291" s="22"/>
      <c r="J291" s="23"/>
      <c r="L291" s="20">
        <v>1</v>
      </c>
      <c r="N291" s="24">
        <v>1</v>
      </c>
      <c r="O291" s="22"/>
      <c r="P291" s="23"/>
      <c r="R291" s="20"/>
      <c r="T291" s="24"/>
      <c r="U291" s="47"/>
      <c r="V291" s="47"/>
      <c r="W291" s="24"/>
      <c r="X291" s="22">
        <v>1</v>
      </c>
      <c r="Y291" s="23"/>
      <c r="Z291" s="24">
        <v>1</v>
      </c>
      <c r="AA291" s="139">
        <f t="shared" ref="AA291:AA305" si="206">SUM(C291,F291,I291,L291,O291,R291,U291,X291)</f>
        <v>5</v>
      </c>
      <c r="AB291" s="80">
        <f t="shared" ref="AB291:AB305" si="207">SUM(D291,G291,J291,M291,P291,S291,V291,Y291)</f>
        <v>2</v>
      </c>
      <c r="AC291" s="24">
        <f>SUM(AA291:AB291)</f>
        <v>7</v>
      </c>
    </row>
    <row r="292" spans="1:29" x14ac:dyDescent="0.2">
      <c r="A292" s="25" t="s">
        <v>272</v>
      </c>
      <c r="B292" s="36">
        <v>6062</v>
      </c>
      <c r="C292" s="22"/>
      <c r="D292" s="23"/>
      <c r="E292" s="24">
        <f>SUM(C292:D292)</f>
        <v>0</v>
      </c>
      <c r="F292" s="47"/>
      <c r="G292" s="47"/>
      <c r="H292" s="24">
        <f>SUM(F292:G292)</f>
        <v>0</v>
      </c>
      <c r="I292" s="22"/>
      <c r="J292" s="23"/>
      <c r="K292" s="24">
        <f>SUM(I292:J292)</f>
        <v>0</v>
      </c>
      <c r="N292" s="24">
        <f>SUM(L292:M292)</f>
        <v>0</v>
      </c>
      <c r="O292" s="22"/>
      <c r="P292" s="23"/>
      <c r="Q292" s="24">
        <f>SUM(O292:P292)</f>
        <v>0</v>
      </c>
      <c r="R292" s="20"/>
      <c r="T292" s="24">
        <f>SUM(R292:S292)</f>
        <v>0</v>
      </c>
      <c r="U292" s="47"/>
      <c r="V292" s="47"/>
      <c r="W292" s="24">
        <f>SUM(U292:V292)</f>
        <v>0</v>
      </c>
      <c r="X292" s="22"/>
      <c r="Y292" s="23"/>
      <c r="Z292" s="24">
        <f>SUM(X292:Y292)</f>
        <v>0</v>
      </c>
      <c r="AA292" s="139">
        <f t="shared" ref="AA292" si="208">SUM(C292,F292,I292,L292,O292,R292,U292,X292)</f>
        <v>0</v>
      </c>
      <c r="AB292" s="80">
        <f t="shared" ref="AB292" si="209">SUM(D292,G292,J292,M292,P292,S292,V292,Y292)</f>
        <v>0</v>
      </c>
      <c r="AC292" s="24">
        <f>SUM(AA292:AB292)</f>
        <v>0</v>
      </c>
    </row>
    <row r="293" spans="1:29" x14ac:dyDescent="0.2">
      <c r="A293" s="35" t="s">
        <v>189</v>
      </c>
      <c r="B293" s="36">
        <v>6063</v>
      </c>
      <c r="C293" s="22"/>
      <c r="D293" s="23"/>
      <c r="E293" s="24">
        <f t="shared" ref="E293:E297" si="210">SUM(C293:D293)</f>
        <v>0</v>
      </c>
      <c r="F293" s="47"/>
      <c r="G293" s="47"/>
      <c r="H293" s="24">
        <f t="shared" ref="H293:H297" si="211">SUM(F293:G293)</f>
        <v>0</v>
      </c>
      <c r="I293" s="22"/>
      <c r="J293" s="23"/>
      <c r="K293" s="24">
        <f t="shared" ref="K293:K297" si="212">SUM(I293:J293)</f>
        <v>0</v>
      </c>
      <c r="N293" s="24">
        <f t="shared" ref="N293:N297" si="213">SUM(L293:M293)</f>
        <v>0</v>
      </c>
      <c r="O293" s="22"/>
      <c r="P293" s="23"/>
      <c r="Q293" s="24">
        <f t="shared" ref="Q293:Q297" si="214">SUM(O293:P293)</f>
        <v>0</v>
      </c>
      <c r="R293" s="20"/>
      <c r="T293" s="24">
        <f t="shared" ref="T293:T297" si="215">SUM(R293:S293)</f>
        <v>0</v>
      </c>
      <c r="U293" s="47"/>
      <c r="V293" s="47"/>
      <c r="W293" s="24">
        <f t="shared" ref="W293:W297" si="216">SUM(U293:V293)</f>
        <v>0</v>
      </c>
      <c r="X293" s="22"/>
      <c r="Y293" s="23"/>
      <c r="Z293" s="24">
        <f t="shared" ref="Z293:Z297" si="217">SUM(X293:Y293)</f>
        <v>0</v>
      </c>
      <c r="AA293" s="139">
        <f t="shared" si="206"/>
        <v>0</v>
      </c>
      <c r="AB293" s="80">
        <f t="shared" si="207"/>
        <v>0</v>
      </c>
      <c r="AC293" s="24">
        <f t="shared" ref="AC293:AC305" si="218">SUM(AA293:AB293)</f>
        <v>0</v>
      </c>
    </row>
    <row r="294" spans="1:29" x14ac:dyDescent="0.2">
      <c r="A294" s="35" t="s">
        <v>190</v>
      </c>
      <c r="B294" s="36">
        <v>6065</v>
      </c>
      <c r="C294" s="22"/>
      <c r="D294" s="23"/>
      <c r="E294" s="24">
        <f t="shared" si="210"/>
        <v>0</v>
      </c>
      <c r="F294" s="47"/>
      <c r="G294" s="47"/>
      <c r="H294" s="24">
        <f t="shared" si="211"/>
        <v>0</v>
      </c>
      <c r="I294" s="22"/>
      <c r="J294" s="23"/>
      <c r="K294" s="24">
        <f t="shared" si="212"/>
        <v>0</v>
      </c>
      <c r="N294" s="24">
        <f t="shared" si="213"/>
        <v>0</v>
      </c>
      <c r="O294" s="22"/>
      <c r="P294" s="23"/>
      <c r="Q294" s="24">
        <f t="shared" si="214"/>
        <v>0</v>
      </c>
      <c r="R294" s="20"/>
      <c r="T294" s="24">
        <f t="shared" si="215"/>
        <v>0</v>
      </c>
      <c r="U294" s="47"/>
      <c r="V294" s="47"/>
      <c r="W294" s="24">
        <f t="shared" si="216"/>
        <v>0</v>
      </c>
      <c r="X294" s="22"/>
      <c r="Y294" s="23"/>
      <c r="Z294" s="24">
        <f t="shared" si="217"/>
        <v>0</v>
      </c>
      <c r="AA294" s="139">
        <f t="shared" si="206"/>
        <v>0</v>
      </c>
      <c r="AB294" s="80">
        <f t="shared" si="207"/>
        <v>0</v>
      </c>
      <c r="AC294" s="24">
        <f t="shared" si="218"/>
        <v>0</v>
      </c>
    </row>
    <row r="295" spans="1:29" x14ac:dyDescent="0.2">
      <c r="A295" s="35" t="s">
        <v>191</v>
      </c>
      <c r="B295" s="36">
        <v>6066</v>
      </c>
      <c r="C295" s="22"/>
      <c r="D295" s="23"/>
      <c r="E295" s="24">
        <f t="shared" si="210"/>
        <v>0</v>
      </c>
      <c r="F295" s="47"/>
      <c r="G295" s="47"/>
      <c r="H295" s="24">
        <f t="shared" si="211"/>
        <v>0</v>
      </c>
      <c r="I295" s="22"/>
      <c r="J295" s="23"/>
      <c r="K295" s="24">
        <f t="shared" si="212"/>
        <v>0</v>
      </c>
      <c r="N295" s="24">
        <f t="shared" si="213"/>
        <v>0</v>
      </c>
      <c r="O295" s="22"/>
      <c r="P295" s="23"/>
      <c r="Q295" s="24">
        <f t="shared" si="214"/>
        <v>0</v>
      </c>
      <c r="R295" s="20"/>
      <c r="T295" s="24">
        <f t="shared" si="215"/>
        <v>0</v>
      </c>
      <c r="U295" s="47"/>
      <c r="V295" s="47"/>
      <c r="W295" s="24">
        <f t="shared" si="216"/>
        <v>0</v>
      </c>
      <c r="X295" s="22"/>
      <c r="Y295" s="23"/>
      <c r="Z295" s="24">
        <f t="shared" si="217"/>
        <v>0</v>
      </c>
      <c r="AA295" s="139">
        <f t="shared" si="206"/>
        <v>0</v>
      </c>
      <c r="AB295" s="80">
        <f t="shared" si="207"/>
        <v>0</v>
      </c>
      <c r="AC295" s="24">
        <f t="shared" si="218"/>
        <v>0</v>
      </c>
    </row>
    <row r="296" spans="1:29" x14ac:dyDescent="0.2">
      <c r="A296" s="35" t="s">
        <v>192</v>
      </c>
      <c r="B296" s="36">
        <v>6067</v>
      </c>
      <c r="C296" s="22"/>
      <c r="D296" s="23"/>
      <c r="E296" s="24">
        <f t="shared" si="210"/>
        <v>0</v>
      </c>
      <c r="F296" s="47"/>
      <c r="G296" s="47"/>
      <c r="H296" s="24">
        <f t="shared" si="211"/>
        <v>0</v>
      </c>
      <c r="I296" s="22"/>
      <c r="J296" s="23"/>
      <c r="K296" s="24">
        <f t="shared" si="212"/>
        <v>0</v>
      </c>
      <c r="N296" s="24">
        <f t="shared" si="213"/>
        <v>0</v>
      </c>
      <c r="O296" s="22"/>
      <c r="P296" s="23"/>
      <c r="Q296" s="24">
        <f t="shared" si="214"/>
        <v>0</v>
      </c>
      <c r="R296" s="20"/>
      <c r="T296" s="24">
        <f t="shared" si="215"/>
        <v>0</v>
      </c>
      <c r="U296" s="47"/>
      <c r="V296" s="47"/>
      <c r="W296" s="24">
        <f t="shared" si="216"/>
        <v>0</v>
      </c>
      <c r="X296" s="22"/>
      <c r="Y296" s="23"/>
      <c r="Z296" s="24">
        <f t="shared" si="217"/>
        <v>0</v>
      </c>
      <c r="AA296" s="139">
        <f t="shared" si="206"/>
        <v>0</v>
      </c>
      <c r="AB296" s="80">
        <f t="shared" si="207"/>
        <v>0</v>
      </c>
      <c r="AC296" s="24">
        <f t="shared" si="218"/>
        <v>0</v>
      </c>
    </row>
    <row r="297" spans="1:29" x14ac:dyDescent="0.2">
      <c r="A297" s="35" t="s">
        <v>193</v>
      </c>
      <c r="B297" s="36">
        <v>6068</v>
      </c>
      <c r="C297" s="22"/>
      <c r="D297" s="23"/>
      <c r="E297" s="24">
        <f t="shared" si="210"/>
        <v>0</v>
      </c>
      <c r="F297" s="47"/>
      <c r="G297" s="47"/>
      <c r="H297" s="24">
        <f t="shared" si="211"/>
        <v>0</v>
      </c>
      <c r="I297" s="23"/>
      <c r="J297" s="23"/>
      <c r="K297" s="24">
        <f t="shared" si="212"/>
        <v>0</v>
      </c>
      <c r="L297" s="25"/>
      <c r="N297" s="24">
        <f t="shared" si="213"/>
        <v>0</v>
      </c>
      <c r="O297" s="23"/>
      <c r="P297" s="23"/>
      <c r="Q297" s="24">
        <f t="shared" si="214"/>
        <v>0</v>
      </c>
      <c r="R297" s="20"/>
      <c r="T297" s="24">
        <f t="shared" si="215"/>
        <v>0</v>
      </c>
      <c r="U297" s="47"/>
      <c r="V297" s="47"/>
      <c r="W297" s="24">
        <f t="shared" si="216"/>
        <v>0</v>
      </c>
      <c r="X297" s="23"/>
      <c r="Y297" s="23"/>
      <c r="Z297" s="24">
        <f t="shared" si="217"/>
        <v>0</v>
      </c>
      <c r="AA297" s="139">
        <f t="shared" si="206"/>
        <v>0</v>
      </c>
      <c r="AB297" s="80">
        <f t="shared" si="207"/>
        <v>0</v>
      </c>
      <c r="AC297" s="24">
        <f t="shared" si="218"/>
        <v>0</v>
      </c>
    </row>
    <row r="298" spans="1:29" x14ac:dyDescent="0.2">
      <c r="A298" s="35" t="s">
        <v>229</v>
      </c>
      <c r="B298" s="36">
        <v>6160</v>
      </c>
      <c r="C298" s="22">
        <v>106</v>
      </c>
      <c r="D298" s="23">
        <v>44</v>
      </c>
      <c r="E298" s="24">
        <v>150</v>
      </c>
      <c r="F298" s="47">
        <v>3</v>
      </c>
      <c r="G298" s="47"/>
      <c r="H298" s="24">
        <v>3</v>
      </c>
      <c r="I298" s="23">
        <v>1</v>
      </c>
      <c r="J298" s="23"/>
      <c r="K298" s="24">
        <v>1</v>
      </c>
      <c r="L298" s="25">
        <v>7</v>
      </c>
      <c r="M298" s="35">
        <v>3</v>
      </c>
      <c r="N298" s="24">
        <v>10</v>
      </c>
      <c r="O298" s="23">
        <v>3</v>
      </c>
      <c r="P298" s="23"/>
      <c r="Q298" s="24">
        <v>3</v>
      </c>
      <c r="R298" s="20">
        <v>1</v>
      </c>
      <c r="T298" s="24">
        <v>1</v>
      </c>
      <c r="U298" s="47">
        <v>3</v>
      </c>
      <c r="V298" s="47"/>
      <c r="W298" s="24">
        <v>3</v>
      </c>
      <c r="X298" s="23">
        <v>5</v>
      </c>
      <c r="Y298" s="23"/>
      <c r="Z298" s="24">
        <v>5</v>
      </c>
      <c r="AA298" s="80">
        <f t="shared" si="206"/>
        <v>129</v>
      </c>
      <c r="AB298" s="80">
        <f t="shared" si="207"/>
        <v>47</v>
      </c>
      <c r="AC298" s="24">
        <f t="shared" si="218"/>
        <v>176</v>
      </c>
    </row>
    <row r="299" spans="1:29" x14ac:dyDescent="0.2">
      <c r="A299" s="35" t="s">
        <v>230</v>
      </c>
      <c r="B299" s="36">
        <v>6161</v>
      </c>
      <c r="C299" s="22">
        <v>9</v>
      </c>
      <c r="D299" s="23">
        <v>4</v>
      </c>
      <c r="E299" s="24">
        <v>13</v>
      </c>
      <c r="F299" s="47">
        <v>2</v>
      </c>
      <c r="G299" s="47"/>
      <c r="H299" s="24">
        <v>2</v>
      </c>
      <c r="I299" s="23"/>
      <c r="J299" s="23"/>
      <c r="L299" s="25">
        <v>1</v>
      </c>
      <c r="M299" s="35">
        <v>1</v>
      </c>
      <c r="N299" s="24">
        <v>2</v>
      </c>
      <c r="O299" s="23">
        <v>1</v>
      </c>
      <c r="P299" s="23"/>
      <c r="Q299" s="24">
        <v>1</v>
      </c>
      <c r="R299" s="20"/>
      <c r="T299" s="24"/>
      <c r="U299" s="47"/>
      <c r="V299" s="47"/>
      <c r="W299" s="24"/>
      <c r="X299" s="23"/>
      <c r="Y299" s="23"/>
      <c r="AA299" s="80">
        <f t="shared" si="206"/>
        <v>13</v>
      </c>
      <c r="AB299" s="80">
        <f t="shared" si="207"/>
        <v>5</v>
      </c>
      <c r="AC299" s="24">
        <f t="shared" si="218"/>
        <v>18</v>
      </c>
    </row>
    <row r="300" spans="1:29" x14ac:dyDescent="0.2">
      <c r="A300" s="35" t="s">
        <v>263</v>
      </c>
      <c r="B300" s="36">
        <v>6162</v>
      </c>
      <c r="C300" s="22">
        <v>1</v>
      </c>
      <c r="D300" s="23"/>
      <c r="E300" s="24">
        <v>1</v>
      </c>
      <c r="F300" s="47"/>
      <c r="G300" s="47"/>
      <c r="H300" s="24"/>
      <c r="I300" s="23"/>
      <c r="J300" s="23"/>
      <c r="L300" s="25"/>
      <c r="N300" s="24"/>
      <c r="O300" s="23"/>
      <c r="P300" s="23"/>
      <c r="R300" s="20"/>
      <c r="T300" s="24"/>
      <c r="U300" s="47"/>
      <c r="V300" s="47"/>
      <c r="W300" s="24"/>
      <c r="X300" s="23"/>
      <c r="Y300" s="23"/>
      <c r="AA300" s="80">
        <f t="shared" si="206"/>
        <v>1</v>
      </c>
      <c r="AB300" s="80">
        <f t="shared" si="207"/>
        <v>0</v>
      </c>
      <c r="AC300" s="24">
        <f t="shared" si="218"/>
        <v>1</v>
      </c>
    </row>
    <row r="301" spans="1:29" x14ac:dyDescent="0.2">
      <c r="A301" s="35" t="s">
        <v>231</v>
      </c>
      <c r="B301" s="36">
        <v>6163</v>
      </c>
      <c r="C301" s="22"/>
      <c r="D301" s="23">
        <v>1</v>
      </c>
      <c r="E301" s="24">
        <v>1</v>
      </c>
      <c r="F301" s="47"/>
      <c r="G301" s="47"/>
      <c r="H301" s="24"/>
      <c r="I301" s="23"/>
      <c r="J301" s="23"/>
      <c r="L301" s="25"/>
      <c r="N301" s="24"/>
      <c r="O301" s="23"/>
      <c r="P301" s="23"/>
      <c r="R301" s="20"/>
      <c r="T301" s="24"/>
      <c r="U301" s="47"/>
      <c r="V301" s="47"/>
      <c r="W301" s="24"/>
      <c r="X301" s="23"/>
      <c r="Y301" s="23"/>
      <c r="AA301" s="80">
        <f t="shared" si="206"/>
        <v>0</v>
      </c>
      <c r="AB301" s="80">
        <f t="shared" si="207"/>
        <v>1</v>
      </c>
      <c r="AC301" s="24">
        <f t="shared" si="218"/>
        <v>1</v>
      </c>
    </row>
    <row r="302" spans="1:29" x14ac:dyDescent="0.2">
      <c r="A302" s="35" t="s">
        <v>232</v>
      </c>
      <c r="B302" s="36">
        <v>6165</v>
      </c>
      <c r="C302" s="22"/>
      <c r="D302" s="23">
        <v>1</v>
      </c>
      <c r="E302" s="24">
        <v>1</v>
      </c>
      <c r="F302" s="47"/>
      <c r="G302" s="47"/>
      <c r="H302" s="24"/>
      <c r="I302" s="23"/>
      <c r="J302" s="23"/>
      <c r="L302" s="25"/>
      <c r="N302" s="24"/>
      <c r="O302" s="23"/>
      <c r="P302" s="23"/>
      <c r="R302" s="20"/>
      <c r="T302" s="24"/>
      <c r="U302" s="47"/>
      <c r="V302" s="47"/>
      <c r="W302" s="24"/>
      <c r="X302" s="23"/>
      <c r="Y302" s="23">
        <v>1</v>
      </c>
      <c r="Z302" s="24">
        <v>1</v>
      </c>
      <c r="AA302" s="80">
        <f t="shared" si="206"/>
        <v>0</v>
      </c>
      <c r="AB302" s="80">
        <f t="shared" si="207"/>
        <v>2</v>
      </c>
      <c r="AC302" s="24">
        <f t="shared" si="218"/>
        <v>2</v>
      </c>
    </row>
    <row r="303" spans="1:29" x14ac:dyDescent="0.2">
      <c r="A303" s="35" t="s">
        <v>233</v>
      </c>
      <c r="B303" s="36">
        <v>6166</v>
      </c>
      <c r="C303" s="22">
        <v>5</v>
      </c>
      <c r="D303" s="23">
        <v>1</v>
      </c>
      <c r="E303" s="24">
        <v>6</v>
      </c>
      <c r="F303" s="47"/>
      <c r="G303" s="47"/>
      <c r="H303" s="24"/>
      <c r="I303" s="23"/>
      <c r="J303" s="23"/>
      <c r="L303" s="25"/>
      <c r="N303" s="24"/>
      <c r="O303" s="23"/>
      <c r="P303" s="23"/>
      <c r="R303" s="20"/>
      <c r="T303" s="24"/>
      <c r="U303" s="47"/>
      <c r="V303" s="47"/>
      <c r="W303" s="24"/>
      <c r="X303" s="23"/>
      <c r="Y303" s="23"/>
      <c r="AA303" s="80">
        <f t="shared" si="206"/>
        <v>5</v>
      </c>
      <c r="AB303" s="80">
        <f t="shared" si="207"/>
        <v>1</v>
      </c>
      <c r="AC303" s="24">
        <f t="shared" si="218"/>
        <v>6</v>
      </c>
    </row>
    <row r="304" spans="1:29" x14ac:dyDescent="0.2">
      <c r="A304" s="35" t="s">
        <v>234</v>
      </c>
      <c r="B304" s="36">
        <v>6167</v>
      </c>
      <c r="C304" s="22">
        <v>21</v>
      </c>
      <c r="D304" s="23">
        <v>9</v>
      </c>
      <c r="E304" s="24">
        <v>30</v>
      </c>
      <c r="F304" s="47"/>
      <c r="G304" s="47">
        <v>1</v>
      </c>
      <c r="H304" s="24">
        <v>1</v>
      </c>
      <c r="I304" s="23"/>
      <c r="J304" s="23"/>
      <c r="L304" s="25">
        <v>1</v>
      </c>
      <c r="N304" s="24">
        <v>1</v>
      </c>
      <c r="O304" s="23">
        <v>1</v>
      </c>
      <c r="P304" s="23"/>
      <c r="Q304" s="24">
        <v>1</v>
      </c>
      <c r="R304" s="20"/>
      <c r="T304" s="24"/>
      <c r="U304" s="47"/>
      <c r="V304" s="47">
        <v>1</v>
      </c>
      <c r="W304" s="24">
        <v>1</v>
      </c>
      <c r="X304" s="23">
        <v>1</v>
      </c>
      <c r="Y304" s="23">
        <v>1</v>
      </c>
      <c r="Z304" s="24">
        <v>2</v>
      </c>
      <c r="AA304" s="80">
        <f t="shared" si="206"/>
        <v>24</v>
      </c>
      <c r="AB304" s="80">
        <f t="shared" si="207"/>
        <v>12</v>
      </c>
      <c r="AC304" s="24">
        <f t="shared" si="218"/>
        <v>36</v>
      </c>
    </row>
    <row r="305" spans="1:29" ht="13.5" thickBot="1" x14ac:dyDescent="0.25">
      <c r="A305" s="35" t="s">
        <v>235</v>
      </c>
      <c r="B305" s="36">
        <v>6168</v>
      </c>
      <c r="C305" s="22">
        <v>11</v>
      </c>
      <c r="D305" s="23">
        <v>2</v>
      </c>
      <c r="E305" s="24">
        <v>13</v>
      </c>
      <c r="F305" s="47"/>
      <c r="G305" s="47"/>
      <c r="H305" s="24"/>
      <c r="I305" s="23"/>
      <c r="J305" s="23"/>
      <c r="L305" s="25">
        <v>1</v>
      </c>
      <c r="N305" s="24">
        <v>1</v>
      </c>
      <c r="O305" s="23"/>
      <c r="P305" s="23"/>
      <c r="R305" s="20"/>
      <c r="T305" s="24"/>
      <c r="U305" s="47"/>
      <c r="V305" s="47"/>
      <c r="W305" s="24"/>
      <c r="X305" s="23">
        <v>1</v>
      </c>
      <c r="Y305" s="23"/>
      <c r="Z305" s="24">
        <v>1</v>
      </c>
      <c r="AA305" s="80">
        <f t="shared" si="206"/>
        <v>13</v>
      </c>
      <c r="AB305" s="80">
        <f t="shared" si="207"/>
        <v>2</v>
      </c>
      <c r="AC305" s="24">
        <f t="shared" si="218"/>
        <v>15</v>
      </c>
    </row>
    <row r="306" spans="1:29" ht="13.5" thickBot="1" x14ac:dyDescent="0.25">
      <c r="A306" s="31" t="s">
        <v>194</v>
      </c>
      <c r="B306" s="14"/>
      <c r="C306" s="31">
        <f t="shared" ref="C306:AC306" si="219">SUBTOTAL(9,C291:C305)</f>
        <v>156</v>
      </c>
      <c r="D306" s="13">
        <f t="shared" si="219"/>
        <v>64</v>
      </c>
      <c r="E306" s="32">
        <f t="shared" si="219"/>
        <v>220</v>
      </c>
      <c r="F306" s="13">
        <f t="shared" si="219"/>
        <v>5</v>
      </c>
      <c r="G306" s="13">
        <f t="shared" si="219"/>
        <v>1</v>
      </c>
      <c r="H306" s="32">
        <f t="shared" si="219"/>
        <v>6</v>
      </c>
      <c r="I306" s="13">
        <f t="shared" si="219"/>
        <v>1</v>
      </c>
      <c r="J306" s="13">
        <f t="shared" si="219"/>
        <v>0</v>
      </c>
      <c r="K306" s="32">
        <f t="shared" si="219"/>
        <v>1</v>
      </c>
      <c r="L306" s="13">
        <f t="shared" si="219"/>
        <v>11</v>
      </c>
      <c r="M306" s="13">
        <f t="shared" si="219"/>
        <v>4</v>
      </c>
      <c r="N306" s="32">
        <f t="shared" si="219"/>
        <v>15</v>
      </c>
      <c r="O306" s="13">
        <f t="shared" si="219"/>
        <v>5</v>
      </c>
      <c r="P306" s="13">
        <f t="shared" si="219"/>
        <v>0</v>
      </c>
      <c r="Q306" s="13">
        <f t="shared" si="219"/>
        <v>5</v>
      </c>
      <c r="R306" s="31">
        <f t="shared" si="219"/>
        <v>1</v>
      </c>
      <c r="S306" s="13">
        <f t="shared" si="219"/>
        <v>0</v>
      </c>
      <c r="T306" s="32">
        <f t="shared" si="219"/>
        <v>1</v>
      </c>
      <c r="U306" s="13">
        <f t="shared" si="219"/>
        <v>3</v>
      </c>
      <c r="V306" s="13">
        <f t="shared" si="219"/>
        <v>1</v>
      </c>
      <c r="W306" s="32">
        <f t="shared" si="219"/>
        <v>4</v>
      </c>
      <c r="X306" s="13">
        <f t="shared" si="219"/>
        <v>8</v>
      </c>
      <c r="Y306" s="13">
        <f t="shared" si="219"/>
        <v>2</v>
      </c>
      <c r="Z306" s="32">
        <f t="shared" si="219"/>
        <v>10</v>
      </c>
      <c r="AA306" s="13">
        <f t="shared" si="219"/>
        <v>190</v>
      </c>
      <c r="AB306" s="33">
        <f>SUBTOTAL(9,AB291:AB305)</f>
        <v>72</v>
      </c>
      <c r="AC306" s="34">
        <f t="shared" si="219"/>
        <v>262</v>
      </c>
    </row>
    <row r="307" spans="1:29" x14ac:dyDescent="0.2">
      <c r="C307" s="37"/>
      <c r="D307" s="38"/>
      <c r="E307" s="41" t="str">
        <f>IF(C307+D307=0," ",C307+D307)</f>
        <v xml:space="preserve"> </v>
      </c>
      <c r="F307" s="40"/>
      <c r="G307" s="40"/>
      <c r="H307" s="60" t="str">
        <f>IF(F307+G307=0," ",F307+G307)</f>
        <v xml:space="preserve"> </v>
      </c>
      <c r="I307" s="37"/>
      <c r="J307" s="38"/>
      <c r="K307" s="41" t="str">
        <f>IF(I307+J307=0," ",I307+J307)</f>
        <v xml:space="preserve"> </v>
      </c>
      <c r="L307" s="37"/>
      <c r="M307" s="40"/>
      <c r="N307" s="60" t="str">
        <f>IF(L307+M307=0," ",L307+M307)</f>
        <v xml:space="preserve"> </v>
      </c>
      <c r="O307" s="37"/>
      <c r="P307" s="38"/>
      <c r="Q307" s="59" t="str">
        <f>IF(O307+P307=0," ",O307+P307)</f>
        <v xml:space="preserve"> </v>
      </c>
      <c r="R307" s="37"/>
      <c r="S307" s="38"/>
      <c r="T307" s="39"/>
      <c r="U307" s="40"/>
      <c r="V307" s="40"/>
      <c r="W307" s="60" t="str">
        <f>IF(U307+V307=0," ",U307+V307)</f>
        <v xml:space="preserve"> </v>
      </c>
      <c r="X307" s="37"/>
      <c r="Y307" s="38"/>
      <c r="Z307" s="41" t="str">
        <f>IF(X307+Y307=0," ",X307+Y307)</f>
        <v xml:space="preserve"> </v>
      </c>
      <c r="AA307" s="40"/>
      <c r="AB307" s="111"/>
      <c r="AC307" s="46"/>
    </row>
    <row r="308" spans="1:29" x14ac:dyDescent="0.2">
      <c r="A308" s="25" t="s">
        <v>195</v>
      </c>
      <c r="B308" s="36">
        <v>6015</v>
      </c>
      <c r="C308" s="22"/>
      <c r="D308" s="23">
        <v>1</v>
      </c>
      <c r="E308" s="24">
        <v>1</v>
      </c>
      <c r="F308" s="47"/>
      <c r="G308" s="47"/>
      <c r="H308" s="24"/>
      <c r="I308" s="22"/>
      <c r="J308" s="23"/>
      <c r="N308" s="24"/>
      <c r="O308" s="22"/>
      <c r="P308" s="23"/>
      <c r="R308" s="20"/>
      <c r="T308" s="24"/>
      <c r="U308" s="47"/>
      <c r="V308" s="47"/>
      <c r="W308" s="24"/>
      <c r="X308" s="22"/>
      <c r="Y308" s="23"/>
      <c r="AA308" s="139">
        <f t="shared" ref="AA308:AA309" si="220">SUM(C308,F308,I308,L308,O308,R308,U308,X308)</f>
        <v>0</v>
      </c>
      <c r="AB308" s="80">
        <f t="shared" ref="AB308:AB309" si="221">SUM(D308,G308,J308,M308,P308,S308,V308,Y308)</f>
        <v>1</v>
      </c>
      <c r="AC308" s="24">
        <f t="shared" ref="AC308:AC309" si="222">SUM(AA308:AB308)</f>
        <v>1</v>
      </c>
    </row>
    <row r="309" spans="1:29" ht="13.5" thickBot="1" x14ac:dyDescent="0.25">
      <c r="A309" s="35" t="s">
        <v>196</v>
      </c>
      <c r="B309" s="36">
        <v>6005</v>
      </c>
      <c r="C309" s="22">
        <v>126</v>
      </c>
      <c r="D309" s="23">
        <v>49</v>
      </c>
      <c r="E309" s="24">
        <v>175</v>
      </c>
      <c r="F309" s="47">
        <v>12</v>
      </c>
      <c r="G309" s="47">
        <v>5</v>
      </c>
      <c r="H309" s="24">
        <v>17</v>
      </c>
      <c r="I309" s="22"/>
      <c r="J309" s="23">
        <v>3</v>
      </c>
      <c r="K309" s="24">
        <v>3</v>
      </c>
      <c r="L309" s="20">
        <v>6</v>
      </c>
      <c r="M309" s="35">
        <v>6</v>
      </c>
      <c r="N309" s="24">
        <v>12</v>
      </c>
      <c r="O309" s="22">
        <v>1</v>
      </c>
      <c r="P309" s="23"/>
      <c r="Q309" s="24">
        <v>1</v>
      </c>
      <c r="R309" s="20"/>
      <c r="T309" s="24"/>
      <c r="U309" s="47">
        <v>4</v>
      </c>
      <c r="V309" s="47"/>
      <c r="W309" s="24">
        <v>4</v>
      </c>
      <c r="X309" s="22">
        <v>3</v>
      </c>
      <c r="Y309" s="23">
        <v>5</v>
      </c>
      <c r="Z309" s="24">
        <v>8</v>
      </c>
      <c r="AA309" s="139">
        <f t="shared" si="220"/>
        <v>152</v>
      </c>
      <c r="AB309" s="80">
        <f t="shared" si="221"/>
        <v>68</v>
      </c>
      <c r="AC309" s="24">
        <f t="shared" si="222"/>
        <v>220</v>
      </c>
    </row>
    <row r="310" spans="1:29" ht="13.5" thickBot="1" x14ac:dyDescent="0.25">
      <c r="A310" s="31" t="s">
        <v>197</v>
      </c>
      <c r="B310" s="14"/>
      <c r="C310" s="31">
        <f>SUBTOTAL(9,C308:C309)</f>
        <v>126</v>
      </c>
      <c r="D310" s="13">
        <f t="shared" ref="D310:Z310" si="223">SUBTOTAL(9,D308:D309)</f>
        <v>50</v>
      </c>
      <c r="E310" s="32">
        <f t="shared" si="223"/>
        <v>176</v>
      </c>
      <c r="F310" s="31">
        <f t="shared" si="223"/>
        <v>12</v>
      </c>
      <c r="G310" s="13">
        <f t="shared" si="223"/>
        <v>5</v>
      </c>
      <c r="H310" s="32">
        <f t="shared" si="223"/>
        <v>17</v>
      </c>
      <c r="I310" s="31">
        <f t="shared" si="223"/>
        <v>0</v>
      </c>
      <c r="J310" s="13">
        <f t="shared" si="223"/>
        <v>3</v>
      </c>
      <c r="K310" s="32">
        <f t="shared" si="223"/>
        <v>3</v>
      </c>
      <c r="L310" s="31">
        <f t="shared" si="223"/>
        <v>6</v>
      </c>
      <c r="M310" s="13">
        <f t="shared" si="223"/>
        <v>6</v>
      </c>
      <c r="N310" s="32">
        <f t="shared" si="223"/>
        <v>12</v>
      </c>
      <c r="O310" s="31">
        <f t="shared" si="223"/>
        <v>1</v>
      </c>
      <c r="P310" s="13">
        <f t="shared" si="223"/>
        <v>0</v>
      </c>
      <c r="Q310" s="13">
        <f t="shared" si="223"/>
        <v>1</v>
      </c>
      <c r="R310" s="31">
        <f t="shared" si="223"/>
        <v>0</v>
      </c>
      <c r="S310" s="13">
        <f t="shared" si="223"/>
        <v>0</v>
      </c>
      <c r="T310" s="13">
        <f t="shared" si="223"/>
        <v>0</v>
      </c>
      <c r="U310" s="13">
        <f t="shared" si="223"/>
        <v>4</v>
      </c>
      <c r="V310" s="13">
        <f t="shared" si="223"/>
        <v>0</v>
      </c>
      <c r="W310" s="32">
        <f t="shared" si="223"/>
        <v>4</v>
      </c>
      <c r="X310" s="31">
        <f t="shared" si="223"/>
        <v>3</v>
      </c>
      <c r="Y310" s="13">
        <f t="shared" si="223"/>
        <v>5</v>
      </c>
      <c r="Z310" s="32">
        <f t="shared" si="223"/>
        <v>8</v>
      </c>
      <c r="AA310" s="31">
        <f>C310+F310+I310+L310+O310+U310+X310</f>
        <v>152</v>
      </c>
      <c r="AB310" s="33">
        <f>D310+G310+J310+M310+P310+S310+V310+Y310</f>
        <v>69</v>
      </c>
      <c r="AC310" s="32">
        <f>SUBTOTAL(9,AC308:AC309)</f>
        <v>221</v>
      </c>
    </row>
    <row r="311" spans="1:29" x14ac:dyDescent="0.2">
      <c r="A311" s="26"/>
      <c r="B311" s="21"/>
      <c r="C311" s="62"/>
      <c r="D311" s="59"/>
      <c r="E311" s="41" t="str">
        <f>IF(C311+D311=0," ",C311+D311)</f>
        <v xml:space="preserve"> </v>
      </c>
      <c r="F311" s="59"/>
      <c r="G311" s="59"/>
      <c r="H311" s="59" t="str">
        <f>IF(F311+G311=0," ",F311+G311)</f>
        <v xml:space="preserve"> </v>
      </c>
      <c r="I311" s="62"/>
      <c r="J311" s="59"/>
      <c r="K311" s="41" t="str">
        <f>IF(I311+J311=0," ",I311+J311)</f>
        <v xml:space="preserve"> </v>
      </c>
      <c r="L311" s="62"/>
      <c r="M311" s="59"/>
      <c r="N311" s="59" t="str">
        <f>IF(L311+M311=0," ",L311+M311)</f>
        <v xml:space="preserve"> </v>
      </c>
      <c r="O311" s="62"/>
      <c r="P311" s="59"/>
      <c r="Q311" s="59" t="str">
        <f>IF(O311+P311=0," ",O311+P311)</f>
        <v xml:space="preserve"> </v>
      </c>
      <c r="R311" s="62"/>
      <c r="S311" s="59"/>
      <c r="T311" s="41"/>
      <c r="U311" s="59"/>
      <c r="V311" s="59"/>
      <c r="W311" s="59" t="str">
        <f>IF(U311+V311=0," ",U311+V311)</f>
        <v xml:space="preserve"> </v>
      </c>
      <c r="X311" s="62"/>
      <c r="Y311" s="59"/>
      <c r="Z311" s="41" t="str">
        <f>IF(X311+Y311=0," ",X311+Y311)</f>
        <v xml:space="preserve"> </v>
      </c>
      <c r="AA311" s="59"/>
      <c r="AB311" s="79"/>
      <c r="AC311" s="64"/>
    </row>
    <row r="312" spans="1:29" x14ac:dyDescent="0.2">
      <c r="A312" s="25" t="s">
        <v>198</v>
      </c>
      <c r="B312" s="21">
        <v>6049</v>
      </c>
      <c r="C312" s="20">
        <v>63</v>
      </c>
      <c r="D312" s="25">
        <v>17</v>
      </c>
      <c r="E312" s="24">
        <v>80</v>
      </c>
      <c r="F312" s="25">
        <v>5</v>
      </c>
      <c r="G312" s="25">
        <v>1</v>
      </c>
      <c r="H312" s="24">
        <v>6</v>
      </c>
      <c r="I312" s="20">
        <v>1</v>
      </c>
      <c r="K312" s="24">
        <v>1</v>
      </c>
      <c r="M312" s="25">
        <v>2</v>
      </c>
      <c r="N312" s="24">
        <v>2</v>
      </c>
      <c r="O312" s="20">
        <v>1</v>
      </c>
      <c r="P312" s="25">
        <v>1</v>
      </c>
      <c r="Q312" s="24">
        <v>2</v>
      </c>
      <c r="R312" s="20"/>
      <c r="T312" s="24"/>
      <c r="U312" s="25">
        <v>2</v>
      </c>
      <c r="V312" s="25"/>
      <c r="W312" s="24">
        <v>2</v>
      </c>
      <c r="X312" s="20">
        <v>3</v>
      </c>
      <c r="Z312" s="24">
        <v>3</v>
      </c>
      <c r="AA312" s="139">
        <f t="shared" ref="AA312:AA313" si="224">SUM(C312,F312,I312,L312,O312,R312,U312,X312)</f>
        <v>75</v>
      </c>
      <c r="AB312" s="80">
        <f t="shared" ref="AB312:AB313" si="225">SUM(D312,G312,J312,M312,P312,S312,V312,Y312)</f>
        <v>21</v>
      </c>
      <c r="AC312" s="24">
        <f t="shared" ref="AC312:AC313" si="226">SUM(AA312:AB312)</f>
        <v>96</v>
      </c>
    </row>
    <row r="313" spans="1:29" ht="13.5" thickBot="1" x14ac:dyDescent="0.25">
      <c r="A313" s="25" t="s">
        <v>199</v>
      </c>
      <c r="B313" s="21">
        <v>6050</v>
      </c>
      <c r="C313" s="20">
        <v>8</v>
      </c>
      <c r="E313" s="24">
        <v>8</v>
      </c>
      <c r="F313" s="25">
        <v>1</v>
      </c>
      <c r="G313" s="25"/>
      <c r="H313" s="24">
        <v>1</v>
      </c>
      <c r="M313" s="25"/>
      <c r="N313" s="24"/>
      <c r="R313" s="20"/>
      <c r="T313" s="24"/>
      <c r="U313" s="25"/>
      <c r="V313" s="25">
        <v>1</v>
      </c>
      <c r="W313" s="24">
        <v>1</v>
      </c>
      <c r="X313" s="20">
        <v>1</v>
      </c>
      <c r="Z313" s="24">
        <v>1</v>
      </c>
      <c r="AA313" s="139">
        <f t="shared" si="224"/>
        <v>10</v>
      </c>
      <c r="AB313" s="80">
        <f t="shared" si="225"/>
        <v>1</v>
      </c>
      <c r="AC313" s="24">
        <f t="shared" si="226"/>
        <v>11</v>
      </c>
    </row>
    <row r="314" spans="1:29" ht="13.5" thickBot="1" x14ac:dyDescent="0.25">
      <c r="A314" s="13" t="s">
        <v>200</v>
      </c>
      <c r="B314" s="14"/>
      <c r="C314" s="72">
        <f t="shared" ref="C314:Z314" si="227">SUBTOTAL(9,C311:C313)</f>
        <v>71</v>
      </c>
      <c r="D314" s="73">
        <f t="shared" si="227"/>
        <v>17</v>
      </c>
      <c r="E314" s="32">
        <f t="shared" si="227"/>
        <v>88</v>
      </c>
      <c r="F314" s="73">
        <f t="shared" si="227"/>
        <v>6</v>
      </c>
      <c r="G314" s="73">
        <f t="shared" si="227"/>
        <v>1</v>
      </c>
      <c r="H314" s="32">
        <f t="shared" si="227"/>
        <v>7</v>
      </c>
      <c r="I314" s="72">
        <f t="shared" si="227"/>
        <v>1</v>
      </c>
      <c r="J314" s="73">
        <f t="shared" si="227"/>
        <v>0</v>
      </c>
      <c r="K314" s="32">
        <f t="shared" si="227"/>
        <v>1</v>
      </c>
      <c r="L314" s="31">
        <f t="shared" si="227"/>
        <v>0</v>
      </c>
      <c r="M314" s="13">
        <f t="shared" si="227"/>
        <v>2</v>
      </c>
      <c r="N314" s="13">
        <f t="shared" si="227"/>
        <v>2</v>
      </c>
      <c r="O314" s="72">
        <f t="shared" si="227"/>
        <v>1</v>
      </c>
      <c r="P314" s="73">
        <f t="shared" si="227"/>
        <v>1</v>
      </c>
      <c r="Q314" s="13">
        <f t="shared" si="227"/>
        <v>2</v>
      </c>
      <c r="R314" s="31">
        <f>SUM(R312:R313)</f>
        <v>0</v>
      </c>
      <c r="S314" s="13">
        <f>SUM(S312:S313)</f>
        <v>0</v>
      </c>
      <c r="T314" s="32">
        <f t="shared" ref="T314" si="228">R314+S314</f>
        <v>0</v>
      </c>
      <c r="U314" s="73">
        <f t="shared" si="227"/>
        <v>2</v>
      </c>
      <c r="V314" s="73">
        <f t="shared" si="227"/>
        <v>1</v>
      </c>
      <c r="W314" s="32">
        <f t="shared" si="227"/>
        <v>3</v>
      </c>
      <c r="X314" s="72">
        <f t="shared" si="227"/>
        <v>4</v>
      </c>
      <c r="Y314" s="73">
        <f t="shared" si="227"/>
        <v>0</v>
      </c>
      <c r="Z314" s="32">
        <f t="shared" si="227"/>
        <v>4</v>
      </c>
      <c r="AA314" s="13">
        <f>C314+F314+I314+L314+O314+U314+X314</f>
        <v>85</v>
      </c>
      <c r="AB314" s="33">
        <f>D314+G314+J314+M314+P314+S314+V314+Y314</f>
        <v>22</v>
      </c>
      <c r="AC314" s="34">
        <f>SUBTOTAL(9,AC311:AC313)</f>
        <v>107</v>
      </c>
    </row>
    <row r="315" spans="1:29" ht="13.5" thickBot="1" x14ac:dyDescent="0.25">
      <c r="A315" s="113"/>
      <c r="B315" s="67"/>
      <c r="C315" s="177"/>
      <c r="D315" s="178"/>
      <c r="E315" s="29"/>
      <c r="F315" s="178"/>
      <c r="G315" s="178"/>
      <c r="H315" s="29"/>
      <c r="I315" s="178"/>
      <c r="J315" s="178"/>
      <c r="K315" s="29"/>
      <c r="L315" s="26"/>
      <c r="M315" s="26"/>
      <c r="N315" s="113"/>
      <c r="O315" s="178"/>
      <c r="P315" s="178"/>
      <c r="Q315" s="113"/>
      <c r="R315" s="27"/>
      <c r="S315" s="26"/>
      <c r="T315" s="24"/>
      <c r="U315" s="178"/>
      <c r="V315" s="178"/>
      <c r="W315" s="29"/>
      <c r="X315" s="178"/>
      <c r="Y315" s="178"/>
      <c r="Z315" s="29"/>
      <c r="AA315" s="26"/>
      <c r="AB315" s="107"/>
      <c r="AC315" s="115"/>
    </row>
    <row r="316" spans="1:29" ht="13.5" thickBot="1" x14ac:dyDescent="0.25">
      <c r="A316" s="13" t="s">
        <v>236</v>
      </c>
      <c r="B316" s="188" t="s">
        <v>237</v>
      </c>
      <c r="C316" s="73"/>
      <c r="D316" s="73"/>
      <c r="E316" s="32"/>
      <c r="F316" s="73"/>
      <c r="G316" s="73"/>
      <c r="H316" s="32"/>
      <c r="I316" s="73"/>
      <c r="J316" s="73">
        <v>1</v>
      </c>
      <c r="K316" s="32">
        <v>1</v>
      </c>
      <c r="L316" s="13"/>
      <c r="M316" s="13"/>
      <c r="N316" s="32"/>
      <c r="O316" s="73"/>
      <c r="P316" s="73"/>
      <c r="Q316" s="32"/>
      <c r="R316" s="31"/>
      <c r="S316" s="13"/>
      <c r="T316" s="32"/>
      <c r="U316" s="73"/>
      <c r="V316" s="73"/>
      <c r="W316" s="32"/>
      <c r="X316" s="73"/>
      <c r="Y316" s="73"/>
      <c r="Z316" s="32"/>
      <c r="AA316" s="13">
        <f t="shared" ref="AA316" si="229">SUM(C316,F316,I316,L316,O316,R316,U316,X316)</f>
        <v>0</v>
      </c>
      <c r="AB316" s="33">
        <f t="shared" ref="AB316" si="230">SUM(D316,G316,J316,M316,P316,S316,V316,Y316)</f>
        <v>1</v>
      </c>
      <c r="AC316" s="32">
        <f>SUM(AA316:AB316)</f>
        <v>1</v>
      </c>
    </row>
    <row r="317" spans="1:29" ht="13.5" thickBot="1" x14ac:dyDescent="0.25">
      <c r="A317" s="105"/>
      <c r="B317" s="130"/>
      <c r="C317" s="134"/>
      <c r="D317" s="132"/>
      <c r="E317" s="169"/>
      <c r="F317" s="132"/>
      <c r="G317" s="132"/>
      <c r="H317" s="169"/>
      <c r="I317" s="132"/>
      <c r="J317" s="132"/>
      <c r="K317" s="169"/>
      <c r="L317" s="132"/>
      <c r="M317" s="132"/>
      <c r="N317" s="169"/>
      <c r="O317" s="132"/>
      <c r="P317" s="132"/>
      <c r="Q317" s="172"/>
      <c r="R317" s="143"/>
      <c r="S317" s="144"/>
      <c r="T317" s="145"/>
      <c r="U317" s="132"/>
      <c r="V317" s="132"/>
      <c r="W317" s="169"/>
      <c r="X317" s="132"/>
      <c r="Y317" s="132"/>
      <c r="Z317" s="169"/>
      <c r="AA317" s="132"/>
      <c r="AB317" s="132"/>
      <c r="AC317" s="133"/>
    </row>
    <row r="318" spans="1:29" ht="13.5" thickBot="1" x14ac:dyDescent="0.25">
      <c r="A318" s="146" t="s">
        <v>153</v>
      </c>
      <c r="B318" s="147"/>
      <c r="C318" s="148">
        <f t="shared" ref="C318:AA318" si="231">C283+C284+C286+C289+C306+C310+C314+C316</f>
        <v>1099</v>
      </c>
      <c r="D318" s="148">
        <f t="shared" si="231"/>
        <v>570</v>
      </c>
      <c r="E318" s="149">
        <f t="shared" si="231"/>
        <v>1669</v>
      </c>
      <c r="F318" s="148">
        <f t="shared" si="231"/>
        <v>122</v>
      </c>
      <c r="G318" s="148">
        <f t="shared" si="231"/>
        <v>44</v>
      </c>
      <c r="H318" s="149">
        <f t="shared" si="231"/>
        <v>166</v>
      </c>
      <c r="I318" s="148">
        <f t="shared" si="231"/>
        <v>10</v>
      </c>
      <c r="J318" s="148">
        <f t="shared" si="231"/>
        <v>11</v>
      </c>
      <c r="K318" s="149">
        <f t="shared" si="231"/>
        <v>21</v>
      </c>
      <c r="L318" s="148">
        <f t="shared" si="231"/>
        <v>83</v>
      </c>
      <c r="M318" s="148">
        <f t="shared" si="231"/>
        <v>56</v>
      </c>
      <c r="N318" s="149">
        <f t="shared" si="231"/>
        <v>139</v>
      </c>
      <c r="O318" s="148">
        <f t="shared" si="231"/>
        <v>33</v>
      </c>
      <c r="P318" s="148">
        <f t="shared" si="231"/>
        <v>19</v>
      </c>
      <c r="Q318" s="149">
        <f t="shared" si="231"/>
        <v>52</v>
      </c>
      <c r="R318" s="148">
        <f t="shared" si="231"/>
        <v>3</v>
      </c>
      <c r="S318" s="148">
        <f t="shared" si="231"/>
        <v>1</v>
      </c>
      <c r="T318" s="149">
        <f t="shared" si="231"/>
        <v>4</v>
      </c>
      <c r="U318" s="148">
        <f t="shared" si="231"/>
        <v>20</v>
      </c>
      <c r="V318" s="148">
        <f t="shared" si="231"/>
        <v>6</v>
      </c>
      <c r="W318" s="149">
        <f t="shared" si="231"/>
        <v>26</v>
      </c>
      <c r="X318" s="148">
        <f t="shared" si="231"/>
        <v>63</v>
      </c>
      <c r="Y318" s="148">
        <f t="shared" si="231"/>
        <v>40</v>
      </c>
      <c r="Z318" s="149">
        <f t="shared" si="231"/>
        <v>103</v>
      </c>
      <c r="AA318" s="148">
        <f t="shared" si="231"/>
        <v>1433</v>
      </c>
      <c r="AB318" s="148">
        <f>AB283+AB284+AB286+AB289+AB306+AB310+AB314+AB316</f>
        <v>747</v>
      </c>
      <c r="AC318" s="149">
        <f>AC283+AC284+AC286+AC289+AC306+AC310+AC314+AC316</f>
        <v>2180</v>
      </c>
    </row>
    <row r="319" spans="1:29" customFormat="1" ht="13.5" thickBot="1" x14ac:dyDescent="0.25">
      <c r="E319" s="75"/>
      <c r="H319" s="75"/>
      <c r="K319" s="75"/>
      <c r="N319" s="75"/>
      <c r="Q319" s="75"/>
      <c r="W319" s="75"/>
      <c r="Z319" s="75"/>
    </row>
    <row r="320" spans="1:29" ht="13.5" thickBot="1" x14ac:dyDescent="0.25">
      <c r="A320" s="545" t="s">
        <v>201</v>
      </c>
      <c r="B320" s="546"/>
      <c r="C320" s="546"/>
      <c r="D320" s="546"/>
      <c r="E320" s="546"/>
      <c r="F320" s="546"/>
      <c r="G320" s="546"/>
      <c r="H320" s="546"/>
      <c r="I320" s="546"/>
      <c r="J320" s="546"/>
      <c r="K320" s="546"/>
      <c r="L320" s="546"/>
      <c r="M320" s="546"/>
      <c r="N320" s="546"/>
      <c r="O320" s="546"/>
      <c r="P320" s="546"/>
      <c r="Q320" s="546"/>
      <c r="R320" s="546"/>
      <c r="S320" s="546"/>
      <c r="T320" s="546"/>
      <c r="U320" s="546"/>
      <c r="V320" s="546"/>
      <c r="W320" s="546"/>
      <c r="X320" s="546"/>
      <c r="Y320" s="546"/>
      <c r="Z320" s="546"/>
      <c r="AA320" s="546"/>
      <c r="AB320" s="546"/>
      <c r="AC320" s="547"/>
    </row>
    <row r="321" spans="1:29" ht="13.5" thickBot="1" x14ac:dyDescent="0.25">
      <c r="A321" s="71"/>
      <c r="B321" s="106"/>
      <c r="C321" s="150"/>
      <c r="D321" s="151"/>
      <c r="E321" s="171"/>
      <c r="F321" s="151"/>
      <c r="G321" s="151"/>
      <c r="H321" s="174"/>
      <c r="I321" s="150"/>
      <c r="J321" s="151"/>
      <c r="K321" s="171" t="str">
        <f>IF(I321+J321=0," ",I321+J321)</f>
        <v xml:space="preserve"> </v>
      </c>
      <c r="L321" s="150"/>
      <c r="M321" s="151"/>
      <c r="N321" s="174"/>
      <c r="O321" s="150"/>
      <c r="P321" s="151"/>
      <c r="Q321" s="171" t="str">
        <f>IF(O321+P321=0," ",O321+P321)</f>
        <v xml:space="preserve"> </v>
      </c>
      <c r="R321" s="151"/>
      <c r="S321" s="151"/>
      <c r="T321" s="151"/>
      <c r="U321" s="86"/>
      <c r="V321" s="87"/>
      <c r="W321" s="84" t="str">
        <f>IF(U321+V321=0," ",U321+V321)</f>
        <v xml:space="preserve"> </v>
      </c>
      <c r="X321" s="151"/>
      <c r="Y321" s="151"/>
      <c r="Z321" s="171" t="str">
        <f>IF(X321+Y321=0," ",X321+Y321)</f>
        <v xml:space="preserve"> </v>
      </c>
      <c r="AA321" s="86"/>
      <c r="AB321" s="89"/>
      <c r="AC321" s="152"/>
    </row>
    <row r="322" spans="1:29" ht="13.5" thickBot="1" x14ac:dyDescent="0.25">
      <c r="A322" s="50" t="s">
        <v>273</v>
      </c>
      <c r="B322" s="106">
        <v>7010</v>
      </c>
      <c r="C322" s="50">
        <v>17</v>
      </c>
      <c r="D322" s="51">
        <v>2</v>
      </c>
      <c r="E322" s="32">
        <v>19</v>
      </c>
      <c r="F322" s="51"/>
      <c r="G322" s="51"/>
      <c r="H322" s="32"/>
      <c r="I322" s="50"/>
      <c r="J322" s="51"/>
      <c r="K322" s="32"/>
      <c r="L322" s="50">
        <v>1</v>
      </c>
      <c r="M322" s="51"/>
      <c r="N322" s="32">
        <v>1</v>
      </c>
      <c r="O322" s="50">
        <v>1</v>
      </c>
      <c r="P322" s="51"/>
      <c r="Q322" s="32">
        <v>1</v>
      </c>
      <c r="R322" s="51"/>
      <c r="S322" s="51"/>
      <c r="T322" s="32"/>
      <c r="U322" s="31"/>
      <c r="V322" s="13"/>
      <c r="W322" s="32"/>
      <c r="X322" s="51"/>
      <c r="Y322" s="51"/>
      <c r="Z322" s="32"/>
      <c r="AA322" s="31">
        <f>C322+F322+I322+L322+O322+R322+U322+X322</f>
        <v>19</v>
      </c>
      <c r="AB322" s="33">
        <f>D322+G322+J322+M322+P322+S322+V322+Y322</f>
        <v>2</v>
      </c>
      <c r="AC322" s="32">
        <f>SUM(AA322:AB322)</f>
        <v>21</v>
      </c>
    </row>
    <row r="323" spans="1:29" ht="13.5" thickBot="1" x14ac:dyDescent="0.25">
      <c r="A323" s="71"/>
      <c r="B323" s="106"/>
      <c r="C323" s="150"/>
      <c r="D323" s="151"/>
      <c r="E323" s="171"/>
      <c r="F323" s="151"/>
      <c r="G323" s="151"/>
      <c r="H323" s="174"/>
      <c r="I323" s="150"/>
      <c r="J323" s="151"/>
      <c r="K323" s="171"/>
      <c r="L323" s="150"/>
      <c r="M323" s="151"/>
      <c r="N323" s="174"/>
      <c r="O323" s="150"/>
      <c r="P323" s="151"/>
      <c r="Q323" s="171"/>
      <c r="R323" s="151"/>
      <c r="S323" s="151"/>
      <c r="T323" s="151"/>
      <c r="U323" s="86"/>
      <c r="V323" s="87"/>
      <c r="W323" s="84"/>
      <c r="X323" s="151"/>
      <c r="Y323" s="151"/>
      <c r="Z323" s="171"/>
      <c r="AA323" s="86"/>
      <c r="AB323" s="89"/>
      <c r="AC323" s="152"/>
    </row>
    <row r="324" spans="1:29" ht="13.5" thickBot="1" x14ac:dyDescent="0.25">
      <c r="A324" s="31" t="s">
        <v>202</v>
      </c>
      <c r="B324" s="14">
        <v>7020</v>
      </c>
      <c r="C324" s="53">
        <v>326</v>
      </c>
      <c r="D324" s="54">
        <v>64</v>
      </c>
      <c r="E324" s="32">
        <v>390</v>
      </c>
      <c r="F324" s="54">
        <v>20</v>
      </c>
      <c r="G324" s="54">
        <v>4</v>
      </c>
      <c r="H324" s="32">
        <v>24</v>
      </c>
      <c r="I324" s="53">
        <v>4</v>
      </c>
      <c r="J324" s="54">
        <v>1</v>
      </c>
      <c r="K324" s="32">
        <v>5</v>
      </c>
      <c r="L324" s="31">
        <v>33</v>
      </c>
      <c r="M324" s="13">
        <v>14</v>
      </c>
      <c r="N324" s="32">
        <v>47</v>
      </c>
      <c r="O324" s="53">
        <v>16</v>
      </c>
      <c r="P324" s="54">
        <v>1</v>
      </c>
      <c r="Q324" s="32">
        <v>17</v>
      </c>
      <c r="R324" s="13">
        <v>1</v>
      </c>
      <c r="S324" s="13">
        <v>1</v>
      </c>
      <c r="T324" s="32">
        <v>2</v>
      </c>
      <c r="U324" s="53"/>
      <c r="V324" s="54"/>
      <c r="W324" s="32"/>
      <c r="X324" s="54">
        <v>17</v>
      </c>
      <c r="Y324" s="54">
        <v>3</v>
      </c>
      <c r="Z324" s="32">
        <v>20</v>
      </c>
      <c r="AA324" s="31">
        <f t="shared" ref="AA324" si="232">SUM(C324,F324,I324,L324,O324,R324,U324,X324)</f>
        <v>417</v>
      </c>
      <c r="AB324" s="13">
        <f t="shared" ref="AB324" si="233">SUM(D324,G324,J324,M324,P324,S324,V324,Y324)</f>
        <v>88</v>
      </c>
      <c r="AC324" s="32">
        <f>SUM(AA324:AB324)</f>
        <v>505</v>
      </c>
    </row>
    <row r="325" spans="1:29" ht="13.5" thickBot="1" x14ac:dyDescent="0.25">
      <c r="C325" s="37"/>
      <c r="D325" s="38"/>
      <c r="E325" s="41"/>
      <c r="F325" s="40"/>
      <c r="G325" s="40"/>
      <c r="H325" s="60"/>
      <c r="I325" s="37"/>
      <c r="J325" s="38"/>
      <c r="K325" s="41"/>
      <c r="L325" s="37"/>
      <c r="M325" s="40"/>
      <c r="N325" s="60"/>
      <c r="O325" s="37"/>
      <c r="P325" s="38"/>
      <c r="Q325" s="41"/>
      <c r="R325" s="38"/>
      <c r="S325" s="38"/>
      <c r="T325" s="38"/>
      <c r="U325" s="37"/>
      <c r="V325" s="38"/>
      <c r="W325" s="41"/>
      <c r="X325" s="38"/>
      <c r="Y325" s="38"/>
      <c r="Z325" s="41"/>
      <c r="AA325" s="37"/>
      <c r="AB325" s="45"/>
      <c r="AC325" s="46"/>
    </row>
    <row r="326" spans="1:29" ht="13.5" thickBot="1" x14ac:dyDescent="0.25">
      <c r="A326" s="31" t="s">
        <v>203</v>
      </c>
      <c r="B326" s="14">
        <v>7040</v>
      </c>
      <c r="C326" s="53">
        <v>117</v>
      </c>
      <c r="D326" s="54">
        <v>24</v>
      </c>
      <c r="E326" s="32">
        <v>141</v>
      </c>
      <c r="F326" s="54">
        <v>20</v>
      </c>
      <c r="G326" s="54">
        <v>1</v>
      </c>
      <c r="H326" s="32">
        <v>21</v>
      </c>
      <c r="I326" s="53">
        <v>2</v>
      </c>
      <c r="J326" s="54"/>
      <c r="K326" s="32">
        <v>2</v>
      </c>
      <c r="L326" s="31">
        <v>5</v>
      </c>
      <c r="M326" s="13">
        <v>2</v>
      </c>
      <c r="N326" s="32">
        <v>7</v>
      </c>
      <c r="O326" s="53">
        <v>4</v>
      </c>
      <c r="P326" s="54"/>
      <c r="Q326" s="32">
        <v>4</v>
      </c>
      <c r="R326" s="13">
        <v>1</v>
      </c>
      <c r="S326" s="13"/>
      <c r="T326" s="32">
        <v>1</v>
      </c>
      <c r="U326" s="53">
        <v>3</v>
      </c>
      <c r="V326" s="54"/>
      <c r="W326" s="32">
        <v>3</v>
      </c>
      <c r="X326" s="54">
        <v>7</v>
      </c>
      <c r="Y326" s="54"/>
      <c r="Z326" s="32">
        <v>7</v>
      </c>
      <c r="AA326" s="31">
        <f t="shared" ref="AA326" si="234">SUM(C326,F326,I326,L326,O326,R326,U326,X326)</f>
        <v>159</v>
      </c>
      <c r="AB326" s="13">
        <f t="shared" ref="AB326" si="235">SUM(D326,G326,J326,M326,P326,S326,V326,Y326)</f>
        <v>27</v>
      </c>
      <c r="AC326" s="32">
        <f>SUM(AA326:AB326)</f>
        <v>186</v>
      </c>
    </row>
    <row r="327" spans="1:29" ht="13.5" thickBot="1" x14ac:dyDescent="0.25">
      <c r="C327" s="37"/>
      <c r="D327" s="38"/>
      <c r="E327" s="41"/>
      <c r="F327" s="40"/>
      <c r="G327" s="40"/>
      <c r="H327" s="60"/>
      <c r="I327" s="37"/>
      <c r="J327" s="38"/>
      <c r="K327" s="41"/>
      <c r="L327" s="37"/>
      <c r="M327" s="40"/>
      <c r="N327" s="60"/>
      <c r="O327" s="37"/>
      <c r="P327" s="38"/>
      <c r="Q327" s="41"/>
      <c r="R327" s="38"/>
      <c r="S327" s="38"/>
      <c r="T327" s="38"/>
      <c r="U327" s="37"/>
      <c r="V327" s="38"/>
      <c r="W327" s="41"/>
      <c r="X327" s="38"/>
      <c r="Y327" s="38"/>
      <c r="Z327" s="41"/>
      <c r="AA327" s="37"/>
      <c r="AB327" s="45"/>
      <c r="AC327" s="46"/>
    </row>
    <row r="328" spans="1:29" ht="13.5" thickBot="1" x14ac:dyDescent="0.25">
      <c r="A328" s="31" t="s">
        <v>204</v>
      </c>
      <c r="B328" s="14">
        <v>7050</v>
      </c>
      <c r="C328" s="53">
        <v>96</v>
      </c>
      <c r="D328" s="54">
        <v>32</v>
      </c>
      <c r="E328" s="32">
        <v>128</v>
      </c>
      <c r="F328" s="54">
        <v>17</v>
      </c>
      <c r="G328" s="54">
        <v>3</v>
      </c>
      <c r="H328" s="32">
        <v>20</v>
      </c>
      <c r="I328" s="53"/>
      <c r="J328" s="54"/>
      <c r="K328" s="32"/>
      <c r="L328" s="31">
        <v>10</v>
      </c>
      <c r="M328" s="13">
        <v>2</v>
      </c>
      <c r="N328" s="32">
        <v>12</v>
      </c>
      <c r="O328" s="53">
        <v>5</v>
      </c>
      <c r="P328" s="54"/>
      <c r="Q328" s="32">
        <v>5</v>
      </c>
      <c r="R328" s="13"/>
      <c r="S328" s="13">
        <v>1</v>
      </c>
      <c r="T328" s="32">
        <v>1</v>
      </c>
      <c r="U328" s="53"/>
      <c r="V328" s="54">
        <v>1</v>
      </c>
      <c r="W328" s="32">
        <v>1</v>
      </c>
      <c r="X328" s="54">
        <v>6</v>
      </c>
      <c r="Y328" s="54">
        <v>3</v>
      </c>
      <c r="Z328" s="32">
        <v>9</v>
      </c>
      <c r="AA328" s="31">
        <f t="shared" ref="AA328" si="236">SUM(C328,F328,I328,L328,O328,R328,U328,X328)</f>
        <v>134</v>
      </c>
      <c r="AB328" s="13">
        <f t="shared" ref="AB328" si="237">SUM(D328,G328,J328,M328,P328,S328,V328,Y328)</f>
        <v>42</v>
      </c>
      <c r="AC328" s="32">
        <f>SUM(AA328:AB328)</f>
        <v>176</v>
      </c>
    </row>
    <row r="329" spans="1:29" x14ac:dyDescent="0.2">
      <c r="C329" s="37"/>
      <c r="D329" s="38"/>
      <c r="E329" s="41" t="str">
        <f>IF(C329+D329=0," ",C329+D329)</f>
        <v xml:space="preserve"> </v>
      </c>
      <c r="F329" s="40"/>
      <c r="G329" s="40"/>
      <c r="H329" s="60" t="str">
        <f>IF(F329+G329=0," ",F329+G329)</f>
        <v xml:space="preserve"> </v>
      </c>
      <c r="I329" s="37"/>
      <c r="J329" s="38"/>
      <c r="K329" s="41" t="str">
        <f>IF(I329+J329=0," ",I329+J329)</f>
        <v xml:space="preserve"> </v>
      </c>
      <c r="L329" s="37"/>
      <c r="M329" s="40"/>
      <c r="N329" s="60" t="str">
        <f>IF(L329+M329=0," ",L329+M329)</f>
        <v xml:space="preserve"> </v>
      </c>
      <c r="O329" s="37"/>
      <c r="P329" s="38"/>
      <c r="Q329" s="41" t="str">
        <f>IF(O329+P329=0," ",O329+P329)</f>
        <v xml:space="preserve"> </v>
      </c>
      <c r="R329" s="38"/>
      <c r="S329" s="38"/>
      <c r="T329" s="38"/>
      <c r="U329" s="37"/>
      <c r="V329" s="38"/>
      <c r="W329" s="41" t="str">
        <f>IF(U329+V329=0," ",U329+V329)</f>
        <v xml:space="preserve"> </v>
      </c>
      <c r="X329" s="38"/>
      <c r="Y329" s="38"/>
      <c r="Z329" s="41" t="str">
        <f>IF(X329+Y329=0," ",X329+Y329)</f>
        <v xml:space="preserve"> </v>
      </c>
      <c r="AA329" s="42"/>
      <c r="AB329" s="68"/>
      <c r="AC329" s="69"/>
    </row>
    <row r="330" spans="1:29" x14ac:dyDescent="0.2">
      <c r="A330" s="35" t="s">
        <v>205</v>
      </c>
      <c r="B330" s="36">
        <v>7005</v>
      </c>
      <c r="C330" s="175">
        <v>328</v>
      </c>
      <c r="D330">
        <v>64</v>
      </c>
      <c r="E330" s="24">
        <v>392</v>
      </c>
      <c r="F330">
        <v>64</v>
      </c>
      <c r="G330">
        <v>8</v>
      </c>
      <c r="H330" s="24">
        <v>72</v>
      </c>
      <c r="I330" s="22">
        <v>6</v>
      </c>
      <c r="J330" s="23"/>
      <c r="K330" s="24">
        <v>6</v>
      </c>
      <c r="L330" s="20">
        <v>25</v>
      </c>
      <c r="M330" s="35">
        <v>14</v>
      </c>
      <c r="N330" s="24">
        <v>39</v>
      </c>
      <c r="O330" s="22">
        <v>16</v>
      </c>
      <c r="P330" s="23">
        <v>2</v>
      </c>
      <c r="Q330" s="24">
        <v>18</v>
      </c>
      <c r="R330" s="25">
        <v>1</v>
      </c>
      <c r="T330" s="24">
        <v>1</v>
      </c>
      <c r="U330" s="22">
        <v>3</v>
      </c>
      <c r="V330" s="23"/>
      <c r="W330" s="24">
        <v>3</v>
      </c>
      <c r="X330" s="23">
        <v>21</v>
      </c>
      <c r="Y330" s="23">
        <v>7</v>
      </c>
      <c r="Z330" s="24">
        <v>28</v>
      </c>
      <c r="AA330" s="20">
        <f>SUM(C330,F330,I330,L330,O330,R330,U330,X330)</f>
        <v>464</v>
      </c>
      <c r="AB330" s="25">
        <f t="shared" ref="AB330" si="238">SUM(D330,G330,J330,M330,P330,S330,V330,Y330)</f>
        <v>95</v>
      </c>
      <c r="AC330" s="24">
        <f>SUM(AA330:AB330)</f>
        <v>559</v>
      </c>
    </row>
    <row r="331" spans="1:29" x14ac:dyDescent="0.2">
      <c r="A331" s="35" t="s">
        <v>206</v>
      </c>
      <c r="B331" s="36">
        <v>7002</v>
      </c>
      <c r="C331" s="175"/>
      <c r="D331"/>
      <c r="F331"/>
      <c r="G331"/>
      <c r="H331" s="24"/>
      <c r="I331" s="22"/>
      <c r="J331" s="23"/>
      <c r="N331" s="24"/>
      <c r="O331" s="22"/>
      <c r="P331" s="23"/>
      <c r="T331" s="24"/>
      <c r="U331" s="22"/>
      <c r="V331" s="23">
        <v>1</v>
      </c>
      <c r="W331" s="24">
        <v>1</v>
      </c>
      <c r="X331" s="23"/>
      <c r="Y331" s="23"/>
      <c r="AA331" s="20">
        <f t="shared" ref="AA331:AA333" si="239">SUM(C331,F331,I331,L331,O331,R331,U331,X331)</f>
        <v>0</v>
      </c>
      <c r="AB331" s="25">
        <f t="shared" ref="AB331:AB333" si="240">SUM(D331,G331,J331,M331,P331,S331,V331,Y331)</f>
        <v>1</v>
      </c>
      <c r="AC331" s="24">
        <f t="shared" ref="AC331:AC333" si="241">SUM(AA331:AB331)</f>
        <v>1</v>
      </c>
    </row>
    <row r="332" spans="1:29" x14ac:dyDescent="0.2">
      <c r="A332" s="35" t="s">
        <v>207</v>
      </c>
      <c r="B332" s="36">
        <v>7001</v>
      </c>
      <c r="C332" s="175">
        <v>1</v>
      </c>
      <c r="D332"/>
      <c r="E332" s="24">
        <v>1</v>
      </c>
      <c r="F332">
        <v>1</v>
      </c>
      <c r="G332"/>
      <c r="H332" s="24">
        <v>1</v>
      </c>
      <c r="I332" s="22"/>
      <c r="J332" s="23"/>
      <c r="N332" s="24"/>
      <c r="O332" s="22"/>
      <c r="P332" s="23"/>
      <c r="T332" s="24"/>
      <c r="U332" s="22"/>
      <c r="V332" s="23"/>
      <c r="W332" s="24"/>
      <c r="X332" s="23"/>
      <c r="Y332" s="23"/>
      <c r="AA332" s="20">
        <f t="shared" si="239"/>
        <v>2</v>
      </c>
      <c r="AB332" s="25">
        <f t="shared" si="240"/>
        <v>0</v>
      </c>
      <c r="AC332" s="24">
        <f t="shared" si="241"/>
        <v>2</v>
      </c>
    </row>
    <row r="333" spans="1:29" ht="13.5" thickBot="1" x14ac:dyDescent="0.25">
      <c r="A333" s="35" t="s">
        <v>208</v>
      </c>
      <c r="B333" s="36">
        <v>7008</v>
      </c>
      <c r="C333" s="181">
        <v>85</v>
      </c>
      <c r="D333" s="2">
        <v>31</v>
      </c>
      <c r="E333" s="24">
        <v>116</v>
      </c>
      <c r="F333" s="2">
        <v>14</v>
      </c>
      <c r="G333" s="182">
        <v>3</v>
      </c>
      <c r="H333" s="24">
        <v>17</v>
      </c>
      <c r="I333" s="22"/>
      <c r="J333" s="23"/>
      <c r="L333" s="20">
        <v>7</v>
      </c>
      <c r="M333" s="35">
        <v>5</v>
      </c>
      <c r="N333" s="24">
        <v>12</v>
      </c>
      <c r="O333" s="22">
        <v>2</v>
      </c>
      <c r="P333" s="23"/>
      <c r="Q333" s="24">
        <v>2</v>
      </c>
      <c r="T333" s="24"/>
      <c r="U333" s="22">
        <v>1</v>
      </c>
      <c r="V333" s="23"/>
      <c r="W333" s="24">
        <v>1</v>
      </c>
      <c r="X333" s="23">
        <v>7</v>
      </c>
      <c r="Y333" s="23"/>
      <c r="Z333" s="24">
        <v>7</v>
      </c>
      <c r="AA333" s="20">
        <f t="shared" si="239"/>
        <v>116</v>
      </c>
      <c r="AB333" s="25">
        <f t="shared" si="240"/>
        <v>39</v>
      </c>
      <c r="AC333" s="24">
        <f t="shared" si="241"/>
        <v>155</v>
      </c>
    </row>
    <row r="334" spans="1:29" ht="13.5" thickBot="1" x14ac:dyDescent="0.25">
      <c r="A334" s="31" t="s">
        <v>197</v>
      </c>
      <c r="B334" s="14"/>
      <c r="C334" s="31">
        <f>SUBTOTAL(9,C330:C333)</f>
        <v>414</v>
      </c>
      <c r="D334" s="13">
        <f>SUBTOTAL(9,D330:D333)</f>
        <v>95</v>
      </c>
      <c r="E334" s="32">
        <f t="shared" ref="E334:AC334" si="242">SUBTOTAL(9,E330:E333)</f>
        <v>509</v>
      </c>
      <c r="F334" s="13">
        <f>SUBTOTAL(9,F330:F333)</f>
        <v>79</v>
      </c>
      <c r="G334" s="13">
        <f>SUBTOTAL(9,G330:G333)</f>
        <v>11</v>
      </c>
      <c r="H334" s="13">
        <f t="shared" si="242"/>
        <v>90</v>
      </c>
      <c r="I334" s="31">
        <f>SUBTOTAL(9,I330:I333)</f>
        <v>6</v>
      </c>
      <c r="J334" s="13">
        <f>SUBTOTAL(9,J330:J333)</f>
        <v>0</v>
      </c>
      <c r="K334" s="32">
        <f t="shared" si="242"/>
        <v>6</v>
      </c>
      <c r="L334" s="31">
        <f>SUBTOTAL(9,L330:L333)</f>
        <v>32</v>
      </c>
      <c r="M334" s="13">
        <f>SUBTOTAL(9,M330:M333)</f>
        <v>19</v>
      </c>
      <c r="N334" s="13">
        <f t="shared" si="242"/>
        <v>51</v>
      </c>
      <c r="O334" s="31">
        <f>SUBTOTAL(9,O330:O333)</f>
        <v>18</v>
      </c>
      <c r="P334" s="13">
        <f>SUBTOTAL(9,P330:P333)</f>
        <v>2</v>
      </c>
      <c r="Q334" s="32">
        <f t="shared" si="242"/>
        <v>20</v>
      </c>
      <c r="R334" s="31">
        <f>SUBTOTAL(9,R330:R333)</f>
        <v>1</v>
      </c>
      <c r="S334" s="13">
        <f>SUBTOTAL(9,S330:S333)</f>
        <v>0</v>
      </c>
      <c r="T334" s="32">
        <f t="shared" si="242"/>
        <v>1</v>
      </c>
      <c r="U334" s="31">
        <f>SUBTOTAL(9,U330:U333)</f>
        <v>4</v>
      </c>
      <c r="V334" s="13">
        <f>SUBTOTAL(9,V330:V333)</f>
        <v>1</v>
      </c>
      <c r="W334" s="32">
        <f t="shared" si="242"/>
        <v>5</v>
      </c>
      <c r="X334" s="13">
        <f t="shared" si="242"/>
        <v>28</v>
      </c>
      <c r="Y334" s="13">
        <f t="shared" si="242"/>
        <v>7</v>
      </c>
      <c r="Z334" s="32">
        <f t="shared" si="242"/>
        <v>35</v>
      </c>
      <c r="AA334" s="31">
        <f t="shared" si="242"/>
        <v>582</v>
      </c>
      <c r="AB334" s="33">
        <f t="shared" si="242"/>
        <v>135</v>
      </c>
      <c r="AC334" s="34">
        <f t="shared" si="242"/>
        <v>717</v>
      </c>
    </row>
    <row r="335" spans="1:29" ht="13.5" thickBot="1" x14ac:dyDescent="0.25">
      <c r="B335" s="153"/>
      <c r="C335" s="42"/>
      <c r="D335" s="38"/>
      <c r="E335" s="41"/>
      <c r="F335" s="40"/>
      <c r="G335" s="40"/>
      <c r="H335" s="60"/>
      <c r="I335" s="38"/>
      <c r="J335" s="38"/>
      <c r="K335" s="41"/>
      <c r="L335" s="38"/>
      <c r="M335" s="40"/>
      <c r="N335" s="60"/>
      <c r="O335" s="86"/>
      <c r="P335" s="38"/>
      <c r="Q335" s="41"/>
      <c r="R335" s="38"/>
      <c r="S335" s="38"/>
      <c r="T335" s="38"/>
      <c r="U335" s="37"/>
      <c r="V335" s="38"/>
      <c r="W335" s="41"/>
      <c r="X335" s="38"/>
      <c r="Y335" s="38"/>
      <c r="Z335" s="41"/>
      <c r="AA335" s="37"/>
      <c r="AB335" s="45"/>
      <c r="AC335" s="46"/>
    </row>
    <row r="336" spans="1:29" ht="13.5" thickBot="1" x14ac:dyDescent="0.25">
      <c r="A336" s="154" t="s">
        <v>153</v>
      </c>
      <c r="B336" s="155"/>
      <c r="C336" s="156">
        <f>C324+C326+C328+C334+C322</f>
        <v>970</v>
      </c>
      <c r="D336" s="157">
        <f t="shared" ref="D336:AC336" si="243">D324+D326+D328+D334+D322</f>
        <v>217</v>
      </c>
      <c r="E336" s="158">
        <f t="shared" si="243"/>
        <v>1187</v>
      </c>
      <c r="F336" s="157">
        <f t="shared" si="243"/>
        <v>136</v>
      </c>
      <c r="G336" s="157">
        <f t="shared" si="243"/>
        <v>19</v>
      </c>
      <c r="H336" s="158">
        <f t="shared" si="243"/>
        <v>155</v>
      </c>
      <c r="I336" s="157">
        <f t="shared" si="243"/>
        <v>12</v>
      </c>
      <c r="J336" s="157">
        <f t="shared" si="243"/>
        <v>1</v>
      </c>
      <c r="K336" s="158">
        <f t="shared" si="243"/>
        <v>13</v>
      </c>
      <c r="L336" s="157">
        <f t="shared" si="243"/>
        <v>81</v>
      </c>
      <c r="M336" s="157">
        <f t="shared" si="243"/>
        <v>37</v>
      </c>
      <c r="N336" s="158">
        <f t="shared" si="243"/>
        <v>118</v>
      </c>
      <c r="O336" s="157">
        <f t="shared" si="243"/>
        <v>44</v>
      </c>
      <c r="P336" s="157">
        <f t="shared" si="243"/>
        <v>3</v>
      </c>
      <c r="Q336" s="158">
        <f t="shared" si="243"/>
        <v>47</v>
      </c>
      <c r="R336" s="157">
        <f t="shared" si="243"/>
        <v>3</v>
      </c>
      <c r="S336" s="157">
        <f t="shared" si="243"/>
        <v>2</v>
      </c>
      <c r="T336" s="158">
        <f t="shared" si="243"/>
        <v>5</v>
      </c>
      <c r="U336" s="156">
        <f t="shared" si="243"/>
        <v>7</v>
      </c>
      <c r="V336" s="157">
        <f t="shared" si="243"/>
        <v>2</v>
      </c>
      <c r="W336" s="158">
        <f t="shared" si="243"/>
        <v>9</v>
      </c>
      <c r="X336" s="157">
        <f t="shared" si="243"/>
        <v>58</v>
      </c>
      <c r="Y336" s="157">
        <f t="shared" si="243"/>
        <v>13</v>
      </c>
      <c r="Z336" s="158">
        <f t="shared" si="243"/>
        <v>71</v>
      </c>
      <c r="AA336" s="156">
        <f t="shared" si="243"/>
        <v>1311</v>
      </c>
      <c r="AB336" s="157">
        <f t="shared" si="243"/>
        <v>294</v>
      </c>
      <c r="AC336" s="158">
        <f t="shared" si="243"/>
        <v>1605</v>
      </c>
    </row>
    <row r="337" spans="1:29" customFormat="1" ht="13.5" thickBot="1" x14ac:dyDescent="0.25">
      <c r="E337" s="75"/>
      <c r="H337" s="75"/>
      <c r="K337" s="75"/>
      <c r="N337" s="75"/>
      <c r="Q337" s="75"/>
      <c r="W337" s="75"/>
      <c r="Z337" s="75"/>
      <c r="AC337" s="183"/>
    </row>
    <row r="338" spans="1:29" ht="13.5" thickBot="1" x14ac:dyDescent="0.25">
      <c r="A338" s="13" t="s">
        <v>209</v>
      </c>
      <c r="B338" s="14"/>
      <c r="C338" s="88"/>
      <c r="D338" s="85"/>
      <c r="E338" s="84" t="str">
        <f>IF(C338+D338=0," ",C338+D338)</f>
        <v xml:space="preserve"> </v>
      </c>
      <c r="F338" s="85"/>
      <c r="G338" s="85"/>
      <c r="H338" s="85" t="str">
        <f>IF(F338+G338=0," ",F338+G338)</f>
        <v xml:space="preserve"> </v>
      </c>
      <c r="I338" s="88"/>
      <c r="J338" s="85"/>
      <c r="K338" s="84" t="str">
        <f>IF(I338+J338=0," ",I338+J338)</f>
        <v xml:space="preserve"> </v>
      </c>
      <c r="L338" s="88"/>
      <c r="M338" s="85"/>
      <c r="N338" s="85" t="str">
        <f>IF(L338+M338=0," ",L338+M338)</f>
        <v xml:space="preserve"> </v>
      </c>
      <c r="O338" s="88"/>
      <c r="P338" s="85"/>
      <c r="Q338" s="84" t="str">
        <f>IF(O338+P338=0," ",O338+P338)</f>
        <v xml:space="preserve"> </v>
      </c>
      <c r="R338" s="85"/>
      <c r="S338" s="85"/>
      <c r="T338" s="85"/>
      <c r="U338" s="88"/>
      <c r="V338" s="85"/>
      <c r="W338" s="84" t="str">
        <f>IF(U338+V338=0," ",U338+V338)</f>
        <v xml:space="preserve"> </v>
      </c>
      <c r="X338" s="85"/>
      <c r="Y338" s="85"/>
      <c r="Z338" s="84" t="str">
        <f>IF(X338+Y338=0," ",X338+Y338)</f>
        <v xml:space="preserve"> </v>
      </c>
      <c r="AA338" s="88"/>
      <c r="AB338" s="159"/>
      <c r="AC338" s="90"/>
    </row>
    <row r="339" spans="1:29" x14ac:dyDescent="0.2">
      <c r="A339" s="35" t="s">
        <v>210</v>
      </c>
      <c r="B339" s="36">
        <v>7505</v>
      </c>
      <c r="C339" s="22"/>
      <c r="D339" s="23"/>
      <c r="F339" s="47"/>
      <c r="G339" s="47"/>
      <c r="H339" s="24"/>
      <c r="I339" s="22"/>
      <c r="J339" s="23"/>
      <c r="N339" s="24"/>
      <c r="O339" s="22"/>
      <c r="P339" s="23"/>
      <c r="T339" s="24"/>
      <c r="U339" s="22"/>
      <c r="V339" s="23"/>
      <c r="W339" s="24"/>
      <c r="X339" s="23"/>
      <c r="Y339" s="23">
        <v>1</v>
      </c>
      <c r="Z339" s="24">
        <v>1</v>
      </c>
      <c r="AA339" s="20">
        <f t="shared" ref="AA339:AA341" si="244">SUM(C339,F339,I339,L339,O339,R339,U339,X339)</f>
        <v>0</v>
      </c>
      <c r="AB339" s="25">
        <f t="shared" ref="AB339:AB341" si="245">SUM(D339,G339,J339,M339,P339,S339,V339,Y339)</f>
        <v>1</v>
      </c>
      <c r="AC339" s="24">
        <f>SUM(AA339:AB339)</f>
        <v>1</v>
      </c>
    </row>
    <row r="340" spans="1:29" x14ac:dyDescent="0.2">
      <c r="A340" s="35" t="s">
        <v>211</v>
      </c>
      <c r="B340" s="36">
        <v>7600</v>
      </c>
      <c r="C340" s="22">
        <v>28</v>
      </c>
      <c r="D340" s="23">
        <v>29</v>
      </c>
      <c r="E340" s="24">
        <v>57</v>
      </c>
      <c r="F340" s="47">
        <v>3</v>
      </c>
      <c r="G340" s="47">
        <v>4</v>
      </c>
      <c r="H340" s="24">
        <v>7</v>
      </c>
      <c r="I340" s="22">
        <v>1</v>
      </c>
      <c r="J340" s="23"/>
      <c r="K340" s="24">
        <v>1</v>
      </c>
      <c r="L340" s="20">
        <v>2</v>
      </c>
      <c r="M340" s="35">
        <v>1</v>
      </c>
      <c r="N340" s="24">
        <v>3</v>
      </c>
      <c r="O340" s="22">
        <v>1</v>
      </c>
      <c r="P340" s="23">
        <v>2</v>
      </c>
      <c r="Q340" s="24">
        <v>3</v>
      </c>
      <c r="T340" s="24"/>
      <c r="U340" s="22">
        <v>1</v>
      </c>
      <c r="V340" s="23">
        <v>3</v>
      </c>
      <c r="W340" s="24">
        <v>4</v>
      </c>
      <c r="X340" s="23"/>
      <c r="Y340" s="23">
        <v>1</v>
      </c>
      <c r="Z340" s="24">
        <v>1</v>
      </c>
      <c r="AA340" s="20">
        <f t="shared" si="244"/>
        <v>36</v>
      </c>
      <c r="AB340" s="25">
        <f t="shared" si="245"/>
        <v>40</v>
      </c>
      <c r="AC340" s="24">
        <f>SUM(AA340:AB340)</f>
        <v>76</v>
      </c>
    </row>
    <row r="341" spans="1:29" ht="13.5" thickBot="1" x14ac:dyDescent="0.25">
      <c r="A341" s="35" t="s">
        <v>212</v>
      </c>
      <c r="B341" s="36">
        <v>7605</v>
      </c>
      <c r="C341" s="22">
        <v>65</v>
      </c>
      <c r="D341" s="23">
        <v>25</v>
      </c>
      <c r="E341" s="24">
        <v>90</v>
      </c>
      <c r="F341" s="47">
        <v>19</v>
      </c>
      <c r="G341" s="47">
        <v>6</v>
      </c>
      <c r="H341" s="24">
        <v>25</v>
      </c>
      <c r="I341" s="22">
        <v>1</v>
      </c>
      <c r="J341" s="23"/>
      <c r="K341" s="24">
        <v>1</v>
      </c>
      <c r="L341" s="20">
        <v>2</v>
      </c>
      <c r="N341" s="24">
        <v>2</v>
      </c>
      <c r="O341" s="22">
        <v>2</v>
      </c>
      <c r="P341" s="23">
        <v>1</v>
      </c>
      <c r="Q341" s="24">
        <v>3</v>
      </c>
      <c r="T341" s="24"/>
      <c r="U341" s="22">
        <v>1</v>
      </c>
      <c r="V341" s="23"/>
      <c r="W341" s="24">
        <v>1</v>
      </c>
      <c r="X341" s="23">
        <v>11</v>
      </c>
      <c r="Y341" s="23">
        <v>1</v>
      </c>
      <c r="Z341" s="24">
        <v>12</v>
      </c>
      <c r="AA341" s="20">
        <f t="shared" si="244"/>
        <v>101</v>
      </c>
      <c r="AB341" s="25">
        <f t="shared" si="245"/>
        <v>33</v>
      </c>
      <c r="AC341" s="24">
        <f>SUM(AA341:AB341)</f>
        <v>134</v>
      </c>
    </row>
    <row r="342" spans="1:29" ht="13.5" thickBot="1" x14ac:dyDescent="0.25">
      <c r="A342" s="31" t="s">
        <v>213</v>
      </c>
      <c r="B342" s="14"/>
      <c r="C342" s="31">
        <f>SUBTOTAL(9,C339:C341)</f>
        <v>93</v>
      </c>
      <c r="D342" s="13">
        <f t="shared" ref="D342:Z342" si="246">SUBTOTAL(9,D339:D341)</f>
        <v>54</v>
      </c>
      <c r="E342" s="32">
        <f t="shared" si="246"/>
        <v>147</v>
      </c>
      <c r="F342" s="13">
        <f>SUBTOTAL(9,F339:F341)</f>
        <v>22</v>
      </c>
      <c r="G342" s="13">
        <f>SUBTOTAL(9,G339:G341)</f>
        <v>10</v>
      </c>
      <c r="H342" s="32">
        <f>SUBTOTAL(9,H339:H341)</f>
        <v>32</v>
      </c>
      <c r="I342" s="31">
        <f t="shared" si="246"/>
        <v>2</v>
      </c>
      <c r="J342" s="13">
        <f t="shared" si="246"/>
        <v>0</v>
      </c>
      <c r="K342" s="32">
        <f t="shared" si="246"/>
        <v>2</v>
      </c>
      <c r="L342" s="31">
        <f t="shared" si="246"/>
        <v>4</v>
      </c>
      <c r="M342" s="13">
        <f t="shared" si="246"/>
        <v>1</v>
      </c>
      <c r="N342" s="32">
        <f t="shared" si="246"/>
        <v>5</v>
      </c>
      <c r="O342" s="31">
        <f t="shared" si="246"/>
        <v>3</v>
      </c>
      <c r="P342" s="13">
        <f t="shared" si="246"/>
        <v>3</v>
      </c>
      <c r="Q342" s="32">
        <f t="shared" si="246"/>
        <v>6</v>
      </c>
      <c r="R342" s="31">
        <f t="shared" si="246"/>
        <v>0</v>
      </c>
      <c r="S342" s="13">
        <f t="shared" si="246"/>
        <v>0</v>
      </c>
      <c r="T342" s="32">
        <f t="shared" si="246"/>
        <v>0</v>
      </c>
      <c r="U342" s="31">
        <f t="shared" si="246"/>
        <v>2</v>
      </c>
      <c r="V342" s="13">
        <f t="shared" si="246"/>
        <v>3</v>
      </c>
      <c r="W342" s="32">
        <f t="shared" si="246"/>
        <v>5</v>
      </c>
      <c r="X342" s="13">
        <f t="shared" si="246"/>
        <v>11</v>
      </c>
      <c r="Y342" s="13">
        <f t="shared" si="246"/>
        <v>3</v>
      </c>
      <c r="Z342" s="32">
        <f t="shared" si="246"/>
        <v>14</v>
      </c>
      <c r="AA342" s="31">
        <f>C342+F342+I342+L342+O342+U342+X342</f>
        <v>137</v>
      </c>
      <c r="AB342" s="33">
        <f>D342+G342+J342+M342+P342+V342+Y342</f>
        <v>74</v>
      </c>
      <c r="AC342" s="34">
        <f>SUBTOTAL(9,AC339:AC341)</f>
        <v>211</v>
      </c>
    </row>
    <row r="343" spans="1:29" ht="13.5" thickBot="1" x14ac:dyDescent="0.25">
      <c r="C343" s="37"/>
      <c r="D343" s="38"/>
      <c r="E343" s="41" t="str">
        <f>IF(C343+D343=0," ",C343+D343)</f>
        <v xml:space="preserve"> </v>
      </c>
      <c r="F343" s="40"/>
      <c r="G343" s="40"/>
      <c r="H343" s="60" t="str">
        <f>IF(F343+G343=0," ",F343+G343)</f>
        <v xml:space="preserve"> </v>
      </c>
      <c r="I343" s="37"/>
      <c r="J343" s="38"/>
      <c r="K343" s="41" t="str">
        <f>IF(I343+J343=0," ",I343+J343)</f>
        <v xml:space="preserve"> </v>
      </c>
      <c r="L343" s="37"/>
      <c r="M343" s="40"/>
      <c r="N343" s="60" t="str">
        <f>IF(L343+M343=0," ",L343+M343)</f>
        <v xml:space="preserve"> </v>
      </c>
      <c r="O343" s="37"/>
      <c r="P343" s="38"/>
      <c r="Q343" s="41" t="str">
        <f>IF(O343+P343=0," ",O343+P343)</f>
        <v xml:space="preserve"> </v>
      </c>
      <c r="R343" s="38"/>
      <c r="S343" s="38"/>
      <c r="T343" s="38"/>
      <c r="U343" s="37"/>
      <c r="V343" s="38"/>
      <c r="W343" s="41" t="str">
        <f>IF(U343+V343=0," ",U343+V343)</f>
        <v xml:space="preserve"> </v>
      </c>
      <c r="X343" s="38"/>
      <c r="Y343" s="38"/>
      <c r="Z343" s="41" t="str">
        <f>IF(X343+Y343=0," ",X343+Y343)</f>
        <v xml:space="preserve"> </v>
      </c>
      <c r="AA343" s="37"/>
      <c r="AB343" s="45"/>
      <c r="AC343" s="46"/>
    </row>
    <row r="344" spans="1:29" ht="13.5" thickBot="1" x14ac:dyDescent="0.25">
      <c r="A344" s="31" t="s">
        <v>214</v>
      </c>
      <c r="B344" s="14"/>
      <c r="C344" s="88"/>
      <c r="D344" s="85"/>
      <c r="E344" s="84" t="str">
        <f>IF(C344+D344=0," ",C344+D344)</f>
        <v xml:space="preserve"> </v>
      </c>
      <c r="F344" s="85"/>
      <c r="G344" s="85"/>
      <c r="H344" s="85" t="str">
        <f>IF(F344+G344=0," ",F344+G344)</f>
        <v xml:space="preserve"> </v>
      </c>
      <c r="I344" s="88"/>
      <c r="J344" s="85"/>
      <c r="K344" s="84" t="str">
        <f>IF(I344+J344=0," ",I344+J344)</f>
        <v xml:space="preserve"> </v>
      </c>
      <c r="L344" s="88"/>
      <c r="M344" s="85"/>
      <c r="N344" s="85" t="str">
        <f>IF(L344+M344=0," ",L344+M344)</f>
        <v xml:space="preserve"> </v>
      </c>
      <c r="O344" s="88"/>
      <c r="P344" s="85"/>
      <c r="Q344" s="84" t="str">
        <f>IF(O344+P344=0," ",O344+P344)</f>
        <v xml:space="preserve"> </v>
      </c>
      <c r="R344" s="85"/>
      <c r="S344" s="85"/>
      <c r="T344" s="85"/>
      <c r="U344" s="88"/>
      <c r="V344" s="85"/>
      <c r="W344" s="84" t="str">
        <f>IF(U344+V344=0," ",U344+V344)</f>
        <v xml:space="preserve"> </v>
      </c>
      <c r="X344" s="85"/>
      <c r="Y344" s="85"/>
      <c r="Z344" s="84" t="str">
        <f>IF(X344+Y344=0," ",X344+Y344)</f>
        <v xml:space="preserve"> </v>
      </c>
      <c r="AA344" s="88"/>
      <c r="AB344" s="159"/>
      <c r="AC344" s="90"/>
    </row>
    <row r="345" spans="1:29" x14ac:dyDescent="0.2">
      <c r="A345" s="35" t="s">
        <v>215</v>
      </c>
      <c r="B345" s="160">
        <v>0</v>
      </c>
      <c r="C345" s="22">
        <v>115</v>
      </c>
      <c r="D345" s="23">
        <v>108</v>
      </c>
      <c r="E345" s="24">
        <v>223</v>
      </c>
      <c r="F345" s="47">
        <v>13</v>
      </c>
      <c r="G345" s="47">
        <v>5</v>
      </c>
      <c r="H345" s="24">
        <v>18</v>
      </c>
      <c r="I345" s="22"/>
      <c r="J345" s="23">
        <v>3</v>
      </c>
      <c r="K345" s="24">
        <v>3</v>
      </c>
      <c r="L345" s="20">
        <v>22</v>
      </c>
      <c r="M345" s="35">
        <v>6</v>
      </c>
      <c r="N345" s="24">
        <v>28</v>
      </c>
      <c r="O345" s="22">
        <v>4</v>
      </c>
      <c r="P345" s="23">
        <v>1</v>
      </c>
      <c r="Q345" s="24">
        <v>5</v>
      </c>
      <c r="T345" s="24"/>
      <c r="U345" s="22">
        <v>7</v>
      </c>
      <c r="V345" s="23">
        <v>5</v>
      </c>
      <c r="W345" s="24">
        <v>12</v>
      </c>
      <c r="X345" s="23">
        <v>38</v>
      </c>
      <c r="Y345" s="23">
        <v>52</v>
      </c>
      <c r="Z345" s="24">
        <v>90</v>
      </c>
      <c r="AA345" s="20">
        <f t="shared" ref="AA345:AA348" si="247">SUM(C345,F345,I345,L345,O345,R345,U345,X345)</f>
        <v>199</v>
      </c>
      <c r="AB345" s="25">
        <f t="shared" ref="AB345:AB348" si="248">SUM(D345,G345,J345,M345,P345,S345,V345,Y345)</f>
        <v>180</v>
      </c>
      <c r="AC345" s="24">
        <f>SUM(AA345:AB345)</f>
        <v>379</v>
      </c>
    </row>
    <row r="346" spans="1:29" x14ac:dyDescent="0.2">
      <c r="A346" s="35" t="s">
        <v>216</v>
      </c>
      <c r="B346" s="160">
        <v>3</v>
      </c>
      <c r="C346" s="22"/>
      <c r="D346" s="23"/>
      <c r="E346" s="24">
        <f>SUM(C346:D346)</f>
        <v>0</v>
      </c>
      <c r="F346" s="47"/>
      <c r="G346" s="47"/>
      <c r="H346" s="24">
        <v>0</v>
      </c>
      <c r="I346" s="22"/>
      <c r="J346" s="23"/>
      <c r="K346" s="24">
        <v>0</v>
      </c>
      <c r="N346" s="24">
        <f t="shared" ref="N346" si="249">SUM(L346:M346)</f>
        <v>0</v>
      </c>
      <c r="O346" s="22"/>
      <c r="P346" s="23"/>
      <c r="Q346" s="24">
        <f t="shared" ref="Q346" si="250">SUM(O346:P346)</f>
        <v>0</v>
      </c>
      <c r="T346" s="24">
        <f t="shared" ref="T346" si="251">SUM(R346:S346)</f>
        <v>0</v>
      </c>
      <c r="U346" s="22"/>
      <c r="V346" s="23"/>
      <c r="W346" s="24">
        <f t="shared" ref="W346" si="252">SUM(U346:V346)</f>
        <v>0</v>
      </c>
      <c r="X346" s="23"/>
      <c r="Y346" s="23"/>
      <c r="Z346" s="24">
        <f t="shared" ref="Z346" si="253">SUM(X346:Y346)</f>
        <v>0</v>
      </c>
      <c r="AA346" s="20">
        <f t="shared" ref="AA346:AA347" si="254">C346+F346+I346+L346+O346+R346+U346+X346</f>
        <v>0</v>
      </c>
      <c r="AB346" s="25">
        <f t="shared" ref="AB346:AB347" si="255">D346+G346+J346+M346+P346+S346+V346+Y346</f>
        <v>0</v>
      </c>
      <c r="AC346" s="24">
        <f t="shared" ref="AC346:AC349" si="256">SUM(AA346:AB346)</f>
        <v>0</v>
      </c>
    </row>
    <row r="347" spans="1:29" x14ac:dyDescent="0.2">
      <c r="A347" s="35" t="s">
        <v>217</v>
      </c>
      <c r="B347" s="160">
        <v>4</v>
      </c>
      <c r="C347" s="22">
        <v>5</v>
      </c>
      <c r="D347" s="23">
        <v>3</v>
      </c>
      <c r="E347" s="24">
        <v>8</v>
      </c>
      <c r="F347" s="47"/>
      <c r="G347" s="47"/>
      <c r="H347" s="24"/>
      <c r="I347" s="22"/>
      <c r="J347" s="23"/>
      <c r="N347" s="24"/>
      <c r="O347" s="22">
        <v>1</v>
      </c>
      <c r="P347" s="23"/>
      <c r="Q347" s="24">
        <v>1</v>
      </c>
      <c r="T347" s="24"/>
      <c r="U347" s="22"/>
      <c r="V347" s="23"/>
      <c r="W347" s="24"/>
      <c r="X347" s="23">
        <v>1</v>
      </c>
      <c r="Y347" s="23"/>
      <c r="Z347" s="24">
        <v>1</v>
      </c>
      <c r="AA347" s="20">
        <f t="shared" si="254"/>
        <v>7</v>
      </c>
      <c r="AB347" s="25">
        <f t="shared" si="255"/>
        <v>3</v>
      </c>
      <c r="AC347" s="24">
        <f t="shared" si="256"/>
        <v>10</v>
      </c>
    </row>
    <row r="348" spans="1:29" x14ac:dyDescent="0.2">
      <c r="A348" s="35" t="s">
        <v>218</v>
      </c>
      <c r="B348" s="36">
        <v>7500</v>
      </c>
      <c r="C348" s="22">
        <v>188</v>
      </c>
      <c r="D348" s="23">
        <v>159</v>
      </c>
      <c r="E348" s="24">
        <v>347</v>
      </c>
      <c r="F348" s="47">
        <v>18</v>
      </c>
      <c r="G348" s="47">
        <v>11</v>
      </c>
      <c r="H348" s="24">
        <v>29</v>
      </c>
      <c r="I348" s="22">
        <v>1</v>
      </c>
      <c r="J348" s="23">
        <v>2</v>
      </c>
      <c r="K348" s="24">
        <v>3</v>
      </c>
      <c r="L348" s="20">
        <v>12</v>
      </c>
      <c r="M348" s="35">
        <v>6</v>
      </c>
      <c r="N348" s="24">
        <v>18</v>
      </c>
      <c r="O348" s="22">
        <v>9</v>
      </c>
      <c r="P348" s="23">
        <v>2</v>
      </c>
      <c r="Q348" s="24">
        <v>11</v>
      </c>
      <c r="R348" s="25">
        <v>1</v>
      </c>
      <c r="T348" s="24">
        <v>1</v>
      </c>
      <c r="U348" s="22"/>
      <c r="V348" s="23">
        <v>1</v>
      </c>
      <c r="W348" s="24">
        <v>1</v>
      </c>
      <c r="X348" s="23">
        <v>11</v>
      </c>
      <c r="Y348" s="23">
        <v>6</v>
      </c>
      <c r="Z348" s="24">
        <v>17</v>
      </c>
      <c r="AA348" s="20">
        <f t="shared" si="247"/>
        <v>240</v>
      </c>
      <c r="AB348" s="25">
        <f t="shared" si="248"/>
        <v>187</v>
      </c>
      <c r="AC348" s="24">
        <f t="shared" si="256"/>
        <v>427</v>
      </c>
    </row>
    <row r="349" spans="1:29" ht="13.5" thickBot="1" x14ac:dyDescent="0.25">
      <c r="A349" s="35" t="s">
        <v>274</v>
      </c>
      <c r="B349" s="36">
        <v>7501</v>
      </c>
      <c r="C349" s="22">
        <v>78</v>
      </c>
      <c r="D349" s="23">
        <v>12</v>
      </c>
      <c r="E349" s="24">
        <v>90</v>
      </c>
      <c r="F349" s="47">
        <v>34</v>
      </c>
      <c r="G349" s="47">
        <v>1</v>
      </c>
      <c r="H349" s="24">
        <v>35</v>
      </c>
      <c r="I349" s="22"/>
      <c r="J349" s="23"/>
      <c r="L349" s="20">
        <v>8</v>
      </c>
      <c r="M349" s="35">
        <v>2</v>
      </c>
      <c r="N349" s="24">
        <v>10</v>
      </c>
      <c r="O349" s="22">
        <v>5</v>
      </c>
      <c r="P349" s="23">
        <v>1</v>
      </c>
      <c r="Q349" s="24">
        <v>6</v>
      </c>
      <c r="T349" s="24"/>
      <c r="U349" s="22"/>
      <c r="V349" s="23"/>
      <c r="W349" s="24"/>
      <c r="X349" s="23">
        <v>6</v>
      </c>
      <c r="Y349" s="23">
        <v>1</v>
      </c>
      <c r="Z349" s="24">
        <v>7</v>
      </c>
      <c r="AA349" s="20">
        <f>C349+F349+I349+L349+O349+R349+U349+X349</f>
        <v>131</v>
      </c>
      <c r="AB349" s="25">
        <f>D349+G349+J349+M349+P349+S349+V349+Y349</f>
        <v>17</v>
      </c>
      <c r="AC349" s="24">
        <f t="shared" si="256"/>
        <v>148</v>
      </c>
    </row>
    <row r="350" spans="1:29" ht="13.5" thickBot="1" x14ac:dyDescent="0.25">
      <c r="A350" s="31" t="s">
        <v>219</v>
      </c>
      <c r="B350" s="14"/>
      <c r="C350" s="31">
        <f>SUBTOTAL(9,C345:C349)</f>
        <v>386</v>
      </c>
      <c r="D350" s="13">
        <f t="shared" ref="D350:AC350" si="257">SUBTOTAL(9,D345:D349)</f>
        <v>282</v>
      </c>
      <c r="E350" s="32">
        <f t="shared" si="257"/>
        <v>668</v>
      </c>
      <c r="F350" s="13">
        <f t="shared" si="257"/>
        <v>65</v>
      </c>
      <c r="G350" s="13">
        <f t="shared" si="257"/>
        <v>17</v>
      </c>
      <c r="H350" s="32">
        <f t="shared" si="257"/>
        <v>82</v>
      </c>
      <c r="I350" s="31">
        <f t="shared" si="257"/>
        <v>1</v>
      </c>
      <c r="J350" s="13">
        <f t="shared" si="257"/>
        <v>5</v>
      </c>
      <c r="K350" s="32">
        <f t="shared" si="257"/>
        <v>6</v>
      </c>
      <c r="L350" s="31">
        <f t="shared" si="257"/>
        <v>42</v>
      </c>
      <c r="M350" s="13">
        <f t="shared" si="257"/>
        <v>14</v>
      </c>
      <c r="N350" s="32">
        <f t="shared" si="257"/>
        <v>56</v>
      </c>
      <c r="O350" s="31">
        <f t="shared" si="257"/>
        <v>19</v>
      </c>
      <c r="P350" s="13">
        <f t="shared" si="257"/>
        <v>4</v>
      </c>
      <c r="Q350" s="32">
        <f t="shared" si="257"/>
        <v>23</v>
      </c>
      <c r="R350" s="13">
        <f t="shared" si="257"/>
        <v>1</v>
      </c>
      <c r="S350" s="13">
        <f t="shared" si="257"/>
        <v>0</v>
      </c>
      <c r="T350" s="13">
        <f t="shared" si="257"/>
        <v>1</v>
      </c>
      <c r="U350" s="31">
        <f t="shared" si="257"/>
        <v>7</v>
      </c>
      <c r="V350" s="13">
        <f t="shared" si="257"/>
        <v>6</v>
      </c>
      <c r="W350" s="32">
        <f t="shared" si="257"/>
        <v>13</v>
      </c>
      <c r="X350" s="13">
        <f t="shared" si="257"/>
        <v>56</v>
      </c>
      <c r="Y350" s="13">
        <f t="shared" si="257"/>
        <v>59</v>
      </c>
      <c r="Z350" s="32">
        <f t="shared" si="257"/>
        <v>115</v>
      </c>
      <c r="AA350" s="31">
        <f t="shared" si="257"/>
        <v>577</v>
      </c>
      <c r="AB350" s="33">
        <f t="shared" si="257"/>
        <v>387</v>
      </c>
      <c r="AC350" s="34">
        <f t="shared" si="257"/>
        <v>964</v>
      </c>
    </row>
    <row r="351" spans="1:29" ht="13.5" thickBot="1" x14ac:dyDescent="0.25">
      <c r="E351" s="24" t="str">
        <f>IF(C351+D351=0," ",C351+D351)</f>
        <v xml:space="preserve"> </v>
      </c>
      <c r="H351" s="65" t="str">
        <f>IF(F351+G351=0," ",F351+G351)</f>
        <v xml:space="preserve"> </v>
      </c>
      <c r="K351" s="24" t="str">
        <f>IF(I351+J351=0," ",I351+J351)</f>
        <v xml:space="preserve"> </v>
      </c>
      <c r="N351" s="65" t="str">
        <f>IF(L351+M351=0," ",L351+M351)</f>
        <v xml:space="preserve"> </v>
      </c>
      <c r="Q351" s="24" t="str">
        <f>IF(O351+P351=0," ",O351+P351)</f>
        <v xml:space="preserve"> </v>
      </c>
      <c r="U351" s="20"/>
      <c r="V351" s="25"/>
      <c r="W351" s="24" t="str">
        <f>IF(U351+V351=0," ",U351+V351)</f>
        <v xml:space="preserve"> </v>
      </c>
      <c r="X351" s="25"/>
      <c r="Z351" s="24" t="str">
        <f>IF(X351+Y351=0," ",X351+Y351)</f>
        <v xml:space="preserve"> </v>
      </c>
      <c r="AA351" s="71"/>
      <c r="AB351" s="161"/>
      <c r="AC351" s="162"/>
    </row>
    <row r="352" spans="1:29" ht="13.5" thickBot="1" x14ac:dyDescent="0.25">
      <c r="A352" s="163" t="s">
        <v>220</v>
      </c>
      <c r="B352" s="164"/>
      <c r="C352" s="163">
        <f t="shared" ref="C352:AC352" si="258">C350+C342+C336+C318+C279+C246+C224+C195</f>
        <v>7212</v>
      </c>
      <c r="D352" s="165">
        <f t="shared" si="258"/>
        <v>5256</v>
      </c>
      <c r="E352" s="166">
        <f t="shared" si="258"/>
        <v>12468</v>
      </c>
      <c r="F352" s="163">
        <f t="shared" si="258"/>
        <v>1003</v>
      </c>
      <c r="G352" s="165">
        <f t="shared" si="258"/>
        <v>493</v>
      </c>
      <c r="H352" s="166">
        <f t="shared" si="258"/>
        <v>1496</v>
      </c>
      <c r="I352" s="163">
        <f t="shared" si="258"/>
        <v>101</v>
      </c>
      <c r="J352" s="165">
        <f t="shared" si="258"/>
        <v>80</v>
      </c>
      <c r="K352" s="166">
        <f t="shared" si="258"/>
        <v>181</v>
      </c>
      <c r="L352" s="163">
        <f t="shared" si="258"/>
        <v>464</v>
      </c>
      <c r="M352" s="165">
        <f t="shared" si="258"/>
        <v>392</v>
      </c>
      <c r="N352" s="166">
        <f t="shared" si="258"/>
        <v>856</v>
      </c>
      <c r="O352" s="163">
        <f t="shared" si="258"/>
        <v>299</v>
      </c>
      <c r="P352" s="165">
        <f t="shared" si="258"/>
        <v>183</v>
      </c>
      <c r="Q352" s="166">
        <f t="shared" si="258"/>
        <v>482</v>
      </c>
      <c r="R352" s="163">
        <f t="shared" si="258"/>
        <v>19</v>
      </c>
      <c r="S352" s="165">
        <f t="shared" si="258"/>
        <v>10</v>
      </c>
      <c r="T352" s="166">
        <f t="shared" si="258"/>
        <v>29</v>
      </c>
      <c r="U352" s="163">
        <f t="shared" si="258"/>
        <v>100</v>
      </c>
      <c r="V352" s="165">
        <f t="shared" si="258"/>
        <v>133</v>
      </c>
      <c r="W352" s="166">
        <f t="shared" si="258"/>
        <v>233</v>
      </c>
      <c r="X352" s="165">
        <f t="shared" si="258"/>
        <v>411</v>
      </c>
      <c r="Y352" s="165">
        <f t="shared" si="258"/>
        <v>353</v>
      </c>
      <c r="Z352" s="166">
        <f t="shared" si="258"/>
        <v>764</v>
      </c>
      <c r="AA352" s="165">
        <f t="shared" si="258"/>
        <v>9609</v>
      </c>
      <c r="AB352" s="165">
        <f t="shared" si="258"/>
        <v>6900</v>
      </c>
      <c r="AC352" s="166">
        <f t="shared" si="258"/>
        <v>16509</v>
      </c>
    </row>
    <row r="353" spans="1:5" x14ac:dyDescent="0.2">
      <c r="A353" s="251" t="s">
        <v>362</v>
      </c>
      <c r="E353" s="81"/>
    </row>
  </sheetData>
  <sheetProtection insertColumns="0" insertRows="0" selectLockedCells="1"/>
  <mergeCells count="14">
    <mergeCell ref="A281:AC281"/>
    <mergeCell ref="A320:AC320"/>
    <mergeCell ref="R1:T1"/>
    <mergeCell ref="U1:W1"/>
    <mergeCell ref="X1:Z1"/>
    <mergeCell ref="AA1:AC1"/>
    <mergeCell ref="A3:AC3"/>
    <mergeCell ref="A226:AC226"/>
    <mergeCell ref="B1:B2"/>
    <mergeCell ref="C1:E1"/>
    <mergeCell ref="F1:H1"/>
    <mergeCell ref="I1:K1"/>
    <mergeCell ref="L1:N1"/>
    <mergeCell ref="O1:Q1"/>
  </mergeCells>
  <pageMargins left="0.2" right="0.2" top="0.82" bottom="0.5" header="0.37" footer="0.5"/>
  <pageSetup scale="48" fitToHeight="5" orientation="landscape" horizontalDpi="1200" verticalDpi="1200" r:id="rId1"/>
  <headerFooter alignWithMargins="0">
    <oddHeader>&amp;C&amp;"Arial,Bold"&amp;12 FALL 2009 ENROLLMENT BY PROGRAMS, GENDER AND ETHNICITY</oddHeader>
    <oddFooter>&amp;ROIRA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9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 x14ac:dyDescent="0.2"/>
  <cols>
    <col min="1" max="1" width="41" style="35" customWidth="1"/>
    <col min="2" max="2" width="11.5703125" style="36" customWidth="1"/>
    <col min="3" max="3" width="9.28515625" style="20" customWidth="1"/>
    <col min="4" max="4" width="9.28515625" style="25" customWidth="1"/>
    <col min="5" max="5" width="9.28515625" style="24" customWidth="1"/>
    <col min="6" max="7" width="9.140625" style="35"/>
    <col min="8" max="8" width="9.140625" style="65"/>
    <col min="9" max="9" width="9.140625" style="20"/>
    <col min="10" max="10" width="9.140625" style="25"/>
    <col min="11" max="11" width="9.140625" style="24"/>
    <col min="12" max="12" width="9.140625" style="20"/>
    <col min="13" max="13" width="9.140625" style="35"/>
    <col min="14" max="14" width="9.140625" style="65"/>
    <col min="15" max="15" width="9.140625" style="20"/>
    <col min="16" max="16" width="9.140625" style="25"/>
    <col min="17" max="17" width="9.140625" style="24"/>
    <col min="18" max="20" width="9.140625" style="25"/>
    <col min="21" max="22" width="9.140625" style="35"/>
    <col min="23" max="23" width="9.140625" style="65"/>
    <col min="24" max="24" width="9.140625" style="20"/>
    <col min="25" max="25" width="9.140625" style="25"/>
    <col min="26" max="26" width="9.140625" style="24"/>
    <col min="27" max="27" width="9.140625" style="35"/>
    <col min="28" max="28" width="9.140625" style="167"/>
    <col min="29" max="29" width="9.140625" style="168"/>
    <col min="30" max="16384" width="9.140625" style="2"/>
  </cols>
  <sheetData>
    <row r="1" spans="1:29" x14ac:dyDescent="0.2">
      <c r="A1" s="1"/>
      <c r="B1" s="558" t="s">
        <v>0</v>
      </c>
      <c r="C1" s="548" t="s">
        <v>1</v>
      </c>
      <c r="D1" s="549"/>
      <c r="E1" s="550"/>
      <c r="F1" s="551" t="s">
        <v>2</v>
      </c>
      <c r="G1" s="551"/>
      <c r="H1" s="551"/>
      <c r="I1" s="548" t="s">
        <v>3</v>
      </c>
      <c r="J1" s="549"/>
      <c r="K1" s="550"/>
      <c r="L1" s="551" t="s">
        <v>4</v>
      </c>
      <c r="M1" s="551"/>
      <c r="N1" s="551"/>
      <c r="O1" s="548" t="s">
        <v>5</v>
      </c>
      <c r="P1" s="549"/>
      <c r="Q1" s="550"/>
      <c r="R1" s="548" t="s">
        <v>6</v>
      </c>
      <c r="S1" s="549"/>
      <c r="T1" s="550"/>
      <c r="U1" s="551" t="s">
        <v>7</v>
      </c>
      <c r="V1" s="551"/>
      <c r="W1" s="551"/>
      <c r="X1" s="548" t="s">
        <v>8</v>
      </c>
      <c r="Y1" s="549"/>
      <c r="Z1" s="550"/>
      <c r="AA1" s="548" t="s">
        <v>9</v>
      </c>
      <c r="AB1" s="549"/>
      <c r="AC1" s="550"/>
    </row>
    <row r="2" spans="1:29" ht="13.5" thickBot="1" x14ac:dyDescent="0.25">
      <c r="A2" s="1"/>
      <c r="B2" s="559"/>
      <c r="C2" s="189" t="s">
        <v>10</v>
      </c>
      <c r="D2" s="190" t="s">
        <v>11</v>
      </c>
      <c r="E2" s="191" t="s">
        <v>9</v>
      </c>
      <c r="F2" s="6" t="s">
        <v>10</v>
      </c>
      <c r="G2" s="6" t="s">
        <v>12</v>
      </c>
      <c r="H2" s="6" t="s">
        <v>9</v>
      </c>
      <c r="I2" s="7" t="s">
        <v>10</v>
      </c>
      <c r="J2" s="8" t="s">
        <v>12</v>
      </c>
      <c r="K2" s="193" t="s">
        <v>9</v>
      </c>
      <c r="L2" s="189" t="s">
        <v>10</v>
      </c>
      <c r="M2" s="192" t="s">
        <v>12</v>
      </c>
      <c r="N2" s="192" t="s">
        <v>9</v>
      </c>
      <c r="O2" s="189" t="s">
        <v>10</v>
      </c>
      <c r="P2" s="190" t="s">
        <v>12</v>
      </c>
      <c r="Q2" s="191" t="s">
        <v>9</v>
      </c>
      <c r="R2" s="189" t="s">
        <v>10</v>
      </c>
      <c r="S2" s="190" t="s">
        <v>12</v>
      </c>
      <c r="T2" s="191" t="s">
        <v>9</v>
      </c>
      <c r="U2" s="192" t="s">
        <v>10</v>
      </c>
      <c r="V2" s="192" t="s">
        <v>12</v>
      </c>
      <c r="W2" s="192" t="s">
        <v>9</v>
      </c>
      <c r="X2" s="7" t="s">
        <v>10</v>
      </c>
      <c r="Y2" s="8" t="s">
        <v>12</v>
      </c>
      <c r="Z2" s="193" t="s">
        <v>9</v>
      </c>
      <c r="AA2" s="192" t="s">
        <v>10</v>
      </c>
      <c r="AB2" s="11" t="s">
        <v>12</v>
      </c>
      <c r="AC2" s="12" t="s">
        <v>9</v>
      </c>
    </row>
    <row r="3" spans="1:29" ht="13.5" thickBot="1" x14ac:dyDescent="0.25">
      <c r="A3" s="552" t="s">
        <v>13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4"/>
    </row>
    <row r="4" spans="1:29" ht="13.5" thickBot="1" x14ac:dyDescent="0.25">
      <c r="A4" s="13"/>
      <c r="B4" s="14"/>
      <c r="C4" s="15"/>
      <c r="D4" s="16"/>
      <c r="E4" s="32"/>
      <c r="F4" s="16"/>
      <c r="G4" s="16"/>
      <c r="H4" s="13"/>
      <c r="I4" s="15"/>
      <c r="J4" s="16"/>
      <c r="K4" s="32"/>
      <c r="L4" s="15"/>
      <c r="M4" s="16"/>
      <c r="N4" s="13"/>
      <c r="O4" s="15"/>
      <c r="P4" s="16"/>
      <c r="Q4" s="13"/>
      <c r="R4" s="15"/>
      <c r="S4" s="16"/>
      <c r="T4" s="17"/>
      <c r="U4" s="16"/>
      <c r="V4" s="16"/>
      <c r="W4" s="13"/>
      <c r="X4" s="15"/>
      <c r="Y4" s="16"/>
      <c r="Z4" s="32"/>
      <c r="AA4" s="15"/>
      <c r="AB4" s="18"/>
      <c r="AC4" s="19"/>
    </row>
    <row r="5" spans="1:29" ht="12.75" customHeight="1" x14ac:dyDescent="0.2">
      <c r="A5" s="20" t="s">
        <v>14</v>
      </c>
      <c r="B5" s="21">
        <v>1055</v>
      </c>
      <c r="C5" s="22">
        <v>26</v>
      </c>
      <c r="D5" s="23">
        <v>3</v>
      </c>
      <c r="E5" s="24">
        <v>29</v>
      </c>
      <c r="F5" s="23"/>
      <c r="G5" s="23"/>
      <c r="H5" s="24"/>
      <c r="I5" s="22"/>
      <c r="J5" s="23"/>
      <c r="L5" s="20">
        <v>1</v>
      </c>
      <c r="M5" s="25"/>
      <c r="N5" s="24">
        <v>1</v>
      </c>
      <c r="O5" s="22">
        <v>1</v>
      </c>
      <c r="P5" s="23"/>
      <c r="Q5" s="24">
        <v>1</v>
      </c>
      <c r="R5" s="20"/>
      <c r="T5" s="24"/>
      <c r="U5" s="28">
        <v>1</v>
      </c>
      <c r="V5" s="23"/>
      <c r="W5" s="24">
        <v>1</v>
      </c>
      <c r="X5" s="22">
        <v>1</v>
      </c>
      <c r="Y5" s="23"/>
      <c r="Z5" s="24">
        <v>1</v>
      </c>
      <c r="AA5" s="20">
        <f>C5+F5+I5+L5+O5+R5+U5+X5</f>
        <v>30</v>
      </c>
      <c r="AB5" s="25">
        <f>D5+G5+J5+M5+P5+S5+V5+Y5</f>
        <v>3</v>
      </c>
      <c r="AC5" s="24">
        <f>SUM(AA5:AB5)</f>
        <v>33</v>
      </c>
    </row>
    <row r="6" spans="1:29" ht="12.75" customHeight="1" x14ac:dyDescent="0.2">
      <c r="A6" s="20" t="s">
        <v>15</v>
      </c>
      <c r="B6" s="21">
        <v>1070</v>
      </c>
      <c r="C6" s="22">
        <v>24</v>
      </c>
      <c r="D6" s="23">
        <v>7</v>
      </c>
      <c r="E6" s="24">
        <v>31</v>
      </c>
      <c r="F6" s="23">
        <v>3</v>
      </c>
      <c r="G6" s="23">
        <v>4</v>
      </c>
      <c r="H6" s="24">
        <v>7</v>
      </c>
      <c r="I6" s="22">
        <v>1</v>
      </c>
      <c r="J6" s="23"/>
      <c r="K6" s="24">
        <v>1</v>
      </c>
      <c r="L6" s="20">
        <v>2</v>
      </c>
      <c r="M6" s="25"/>
      <c r="N6" s="24">
        <v>2</v>
      </c>
      <c r="O6" s="22">
        <v>2</v>
      </c>
      <c r="P6" s="23"/>
      <c r="Q6" s="24">
        <v>2</v>
      </c>
      <c r="R6" s="20"/>
      <c r="T6" s="24"/>
      <c r="U6" s="22"/>
      <c r="V6" s="23"/>
      <c r="W6" s="24"/>
      <c r="X6" s="22"/>
      <c r="Y6" s="23"/>
      <c r="AA6" s="20">
        <f t="shared" ref="AA6:AB23" si="0">C6+F6+I6+L6+O6+R6+U6+X6</f>
        <v>32</v>
      </c>
      <c r="AB6" s="25">
        <f t="shared" si="0"/>
        <v>11</v>
      </c>
      <c r="AC6" s="24">
        <f t="shared" ref="AC6:AC23" si="1">SUM(AA6:AB6)</f>
        <v>43</v>
      </c>
    </row>
    <row r="7" spans="1:29" ht="12.75" customHeight="1" x14ac:dyDescent="0.2">
      <c r="A7" s="20" t="s">
        <v>16</v>
      </c>
      <c r="B7" s="21">
        <v>1071</v>
      </c>
      <c r="C7" s="22">
        <v>19</v>
      </c>
      <c r="D7" s="23">
        <v>2</v>
      </c>
      <c r="E7" s="24">
        <v>21</v>
      </c>
      <c r="F7" s="23">
        <v>1</v>
      </c>
      <c r="G7" s="23"/>
      <c r="H7" s="24">
        <v>1</v>
      </c>
      <c r="I7" s="22"/>
      <c r="J7" s="23"/>
      <c r="M7" s="25"/>
      <c r="N7" s="24"/>
      <c r="O7" s="22">
        <v>1</v>
      </c>
      <c r="P7" s="23"/>
      <c r="Q7" s="24">
        <v>1</v>
      </c>
      <c r="R7" s="20"/>
      <c r="T7" s="24"/>
      <c r="U7" s="22"/>
      <c r="V7" s="23"/>
      <c r="W7" s="24"/>
      <c r="X7" s="22"/>
      <c r="Y7" s="23">
        <v>1</v>
      </c>
      <c r="Z7" s="24">
        <v>1</v>
      </c>
      <c r="AA7" s="20">
        <f t="shared" si="0"/>
        <v>21</v>
      </c>
      <c r="AB7" s="25">
        <f t="shared" si="0"/>
        <v>3</v>
      </c>
      <c r="AC7" s="24">
        <f t="shared" si="1"/>
        <v>24</v>
      </c>
    </row>
    <row r="8" spans="1:29" ht="12.75" customHeight="1" x14ac:dyDescent="0.2">
      <c r="A8" s="20" t="s">
        <v>17</v>
      </c>
      <c r="B8" s="21">
        <v>1072</v>
      </c>
      <c r="C8" s="22"/>
      <c r="D8" s="23">
        <v>1</v>
      </c>
      <c r="E8" s="24">
        <v>1</v>
      </c>
      <c r="F8" s="23"/>
      <c r="G8" s="23"/>
      <c r="H8" s="24"/>
      <c r="I8" s="22"/>
      <c r="J8" s="23"/>
      <c r="M8" s="25"/>
      <c r="N8" s="24"/>
      <c r="O8" s="22"/>
      <c r="P8" s="23"/>
      <c r="R8" s="20"/>
      <c r="T8" s="24"/>
      <c r="U8" s="22"/>
      <c r="V8" s="23"/>
      <c r="W8" s="24"/>
      <c r="X8" s="22"/>
      <c r="Y8" s="23"/>
      <c r="AA8" s="20">
        <f t="shared" si="0"/>
        <v>0</v>
      </c>
      <c r="AB8" s="25">
        <f t="shared" si="0"/>
        <v>1</v>
      </c>
      <c r="AC8" s="24">
        <f t="shared" si="1"/>
        <v>1</v>
      </c>
    </row>
    <row r="9" spans="1:29" ht="12.75" customHeight="1" x14ac:dyDescent="0.2">
      <c r="A9" s="20" t="s">
        <v>18</v>
      </c>
      <c r="B9" s="21">
        <v>1075</v>
      </c>
      <c r="C9" s="22">
        <v>11</v>
      </c>
      <c r="D9" s="23">
        <v>2</v>
      </c>
      <c r="E9" s="24">
        <v>13</v>
      </c>
      <c r="F9" s="23">
        <v>1</v>
      </c>
      <c r="G9" s="23">
        <v>4</v>
      </c>
      <c r="H9" s="24">
        <v>5</v>
      </c>
      <c r="I9" s="22"/>
      <c r="J9" s="23"/>
      <c r="M9" s="25"/>
      <c r="N9" s="24"/>
      <c r="O9" s="22">
        <v>2</v>
      </c>
      <c r="P9" s="23"/>
      <c r="Q9" s="24">
        <v>2</v>
      </c>
      <c r="R9" s="20"/>
      <c r="T9" s="24"/>
      <c r="U9" s="22"/>
      <c r="V9" s="23"/>
      <c r="W9" s="24"/>
      <c r="X9" s="22">
        <v>2</v>
      </c>
      <c r="Y9" s="23"/>
      <c r="Z9" s="24">
        <v>2</v>
      </c>
      <c r="AA9" s="20">
        <f t="shared" si="0"/>
        <v>16</v>
      </c>
      <c r="AB9" s="25">
        <f t="shared" si="0"/>
        <v>6</v>
      </c>
      <c r="AC9" s="24">
        <f t="shared" si="1"/>
        <v>22</v>
      </c>
    </row>
    <row r="10" spans="1:29" ht="12.75" customHeight="1" x14ac:dyDescent="0.2">
      <c r="A10" s="20" t="s">
        <v>19</v>
      </c>
      <c r="B10" s="21">
        <v>1076</v>
      </c>
      <c r="C10" s="22">
        <v>3</v>
      </c>
      <c r="D10" s="23">
        <v>1</v>
      </c>
      <c r="E10" s="24">
        <v>4</v>
      </c>
      <c r="F10" s="23">
        <v>1</v>
      </c>
      <c r="G10" s="23"/>
      <c r="H10" s="24">
        <v>1</v>
      </c>
      <c r="I10" s="22"/>
      <c r="J10" s="23"/>
      <c r="M10" s="25"/>
      <c r="N10" s="24"/>
      <c r="O10" s="22"/>
      <c r="P10" s="23"/>
      <c r="R10" s="20"/>
      <c r="T10" s="24"/>
      <c r="U10" s="22"/>
      <c r="V10" s="23"/>
      <c r="W10" s="24"/>
      <c r="X10" s="22"/>
      <c r="Y10" s="23"/>
      <c r="AA10" s="20">
        <f t="shared" si="0"/>
        <v>4</v>
      </c>
      <c r="AB10" s="25">
        <f t="shared" si="0"/>
        <v>1</v>
      </c>
      <c r="AC10" s="24">
        <f t="shared" si="1"/>
        <v>5</v>
      </c>
    </row>
    <row r="11" spans="1:29" ht="12.75" customHeight="1" x14ac:dyDescent="0.2">
      <c r="A11" s="20" t="s">
        <v>20</v>
      </c>
      <c r="B11" s="21">
        <v>1077</v>
      </c>
      <c r="C11" s="22">
        <v>1</v>
      </c>
      <c r="D11" s="23"/>
      <c r="E11" s="24">
        <v>1</v>
      </c>
      <c r="F11" s="23"/>
      <c r="G11" s="23"/>
      <c r="H11" s="24"/>
      <c r="I11" s="22"/>
      <c r="J11" s="23"/>
      <c r="M11" s="25"/>
      <c r="N11" s="24"/>
      <c r="O11" s="22"/>
      <c r="P11" s="23"/>
      <c r="R11" s="20"/>
      <c r="T11" s="24"/>
      <c r="U11" s="22"/>
      <c r="V11" s="23"/>
      <c r="W11" s="24"/>
      <c r="X11" s="22"/>
      <c r="Y11" s="23"/>
      <c r="AA11" s="20">
        <f t="shared" si="0"/>
        <v>1</v>
      </c>
      <c r="AB11" s="25">
        <f t="shared" si="0"/>
        <v>0</v>
      </c>
      <c r="AC11" s="24">
        <f t="shared" si="1"/>
        <v>1</v>
      </c>
    </row>
    <row r="12" spans="1:29" ht="12.75" customHeight="1" x14ac:dyDescent="0.2">
      <c r="A12" s="20" t="s">
        <v>21</v>
      </c>
      <c r="B12" s="21">
        <v>1080</v>
      </c>
      <c r="C12" s="22">
        <v>6</v>
      </c>
      <c r="D12" s="23"/>
      <c r="E12" s="24">
        <v>6</v>
      </c>
      <c r="F12" s="23">
        <v>1</v>
      </c>
      <c r="G12" s="23"/>
      <c r="H12" s="24">
        <v>1</v>
      </c>
      <c r="I12" s="22"/>
      <c r="J12" s="23"/>
      <c r="L12" s="20">
        <v>1</v>
      </c>
      <c r="M12" s="25"/>
      <c r="N12" s="24">
        <v>1</v>
      </c>
      <c r="O12" s="22"/>
      <c r="P12" s="23"/>
      <c r="R12" s="20"/>
      <c r="T12" s="24"/>
      <c r="U12" s="22"/>
      <c r="V12" s="23"/>
      <c r="W12" s="24"/>
      <c r="X12" s="22">
        <v>2</v>
      </c>
      <c r="Y12" s="23"/>
      <c r="Z12" s="24">
        <v>2</v>
      </c>
      <c r="AA12" s="20">
        <f t="shared" si="0"/>
        <v>10</v>
      </c>
      <c r="AB12" s="25">
        <f t="shared" si="0"/>
        <v>0</v>
      </c>
      <c r="AC12" s="24">
        <f t="shared" si="1"/>
        <v>10</v>
      </c>
    </row>
    <row r="13" spans="1:29" ht="12.75" customHeight="1" x14ac:dyDescent="0.2">
      <c r="A13" s="20" t="s">
        <v>22</v>
      </c>
      <c r="B13" s="21">
        <v>1081</v>
      </c>
      <c r="C13" s="22">
        <v>1</v>
      </c>
      <c r="D13" s="23"/>
      <c r="E13" s="24">
        <v>1</v>
      </c>
      <c r="F13" s="23">
        <v>1</v>
      </c>
      <c r="G13" s="23">
        <v>1</v>
      </c>
      <c r="H13" s="24">
        <v>2</v>
      </c>
      <c r="I13" s="22"/>
      <c r="J13" s="23"/>
      <c r="M13" s="25"/>
      <c r="N13" s="24"/>
      <c r="O13" s="22"/>
      <c r="P13" s="23">
        <v>1</v>
      </c>
      <c r="Q13" s="24">
        <v>1</v>
      </c>
      <c r="R13" s="20"/>
      <c r="T13" s="24"/>
      <c r="U13" s="22"/>
      <c r="V13" s="23"/>
      <c r="W13" s="24"/>
      <c r="X13" s="22"/>
      <c r="Y13" s="23"/>
      <c r="AA13" s="20">
        <f t="shared" si="0"/>
        <v>2</v>
      </c>
      <c r="AB13" s="25">
        <f t="shared" si="0"/>
        <v>2</v>
      </c>
      <c r="AC13" s="24">
        <f t="shared" si="1"/>
        <v>4</v>
      </c>
    </row>
    <row r="14" spans="1:29" ht="12.75" customHeight="1" x14ac:dyDescent="0.2">
      <c r="A14" s="20" t="s">
        <v>238</v>
      </c>
      <c r="B14" s="21">
        <v>1082</v>
      </c>
      <c r="C14" s="22">
        <v>3</v>
      </c>
      <c r="D14" s="23"/>
      <c r="E14" s="24">
        <v>3</v>
      </c>
      <c r="F14" s="23"/>
      <c r="G14" s="23"/>
      <c r="H14" s="24"/>
      <c r="I14" s="22"/>
      <c r="J14" s="23"/>
      <c r="M14" s="25"/>
      <c r="N14" s="24"/>
      <c r="O14" s="22"/>
      <c r="P14" s="23"/>
      <c r="R14" s="20">
        <v>1</v>
      </c>
      <c r="T14" s="24">
        <v>1</v>
      </c>
      <c r="U14" s="22"/>
      <c r="V14" s="23"/>
      <c r="W14" s="24"/>
      <c r="X14" s="22">
        <v>1</v>
      </c>
      <c r="Y14" s="23"/>
      <c r="Z14" s="24">
        <v>1</v>
      </c>
      <c r="AA14" s="20">
        <f t="shared" si="0"/>
        <v>5</v>
      </c>
      <c r="AB14" s="25">
        <f t="shared" si="0"/>
        <v>0</v>
      </c>
      <c r="AC14" s="24">
        <f t="shared" si="1"/>
        <v>5</v>
      </c>
    </row>
    <row r="15" spans="1:29" ht="12.75" customHeight="1" x14ac:dyDescent="0.2">
      <c r="A15" s="20" t="s">
        <v>23</v>
      </c>
      <c r="B15" s="21">
        <v>1085</v>
      </c>
      <c r="C15" s="22">
        <v>14</v>
      </c>
      <c r="D15" s="23">
        <v>2</v>
      </c>
      <c r="E15" s="24">
        <v>16</v>
      </c>
      <c r="F15" s="23"/>
      <c r="G15" s="23"/>
      <c r="H15" s="24"/>
      <c r="I15" s="22">
        <v>1</v>
      </c>
      <c r="J15" s="23"/>
      <c r="K15" s="24">
        <v>1</v>
      </c>
      <c r="L15" s="20">
        <v>1</v>
      </c>
      <c r="M15" s="25"/>
      <c r="N15" s="24">
        <v>1</v>
      </c>
      <c r="O15" s="22">
        <v>1</v>
      </c>
      <c r="P15" s="23"/>
      <c r="Q15" s="24">
        <v>1</v>
      </c>
      <c r="R15" s="20"/>
      <c r="T15" s="24"/>
      <c r="U15" s="22"/>
      <c r="V15" s="23"/>
      <c r="W15" s="24"/>
      <c r="X15" s="22">
        <v>1</v>
      </c>
      <c r="Y15" s="23"/>
      <c r="Z15" s="24">
        <v>1</v>
      </c>
      <c r="AA15" s="20">
        <f t="shared" si="0"/>
        <v>18</v>
      </c>
      <c r="AB15" s="25">
        <f t="shared" si="0"/>
        <v>2</v>
      </c>
      <c r="AC15" s="24">
        <f t="shared" si="1"/>
        <v>20</v>
      </c>
    </row>
    <row r="16" spans="1:29" ht="12.75" customHeight="1" x14ac:dyDescent="0.2">
      <c r="A16" s="20" t="s">
        <v>24</v>
      </c>
      <c r="B16" s="21">
        <v>1086</v>
      </c>
      <c r="C16" s="22">
        <v>6</v>
      </c>
      <c r="D16" s="23"/>
      <c r="E16" s="24">
        <v>6</v>
      </c>
      <c r="F16" s="23"/>
      <c r="G16" s="23"/>
      <c r="H16" s="24"/>
      <c r="I16" s="22"/>
      <c r="J16" s="23"/>
      <c r="M16" s="25"/>
      <c r="N16" s="24"/>
      <c r="O16" s="22"/>
      <c r="P16" s="23">
        <v>1</v>
      </c>
      <c r="Q16" s="24">
        <v>1</v>
      </c>
      <c r="R16" s="20"/>
      <c r="T16" s="24"/>
      <c r="U16" s="22"/>
      <c r="V16" s="23"/>
      <c r="W16" s="24"/>
      <c r="X16" s="22"/>
      <c r="Y16" s="23"/>
      <c r="AA16" s="20">
        <f t="shared" si="0"/>
        <v>6</v>
      </c>
      <c r="AB16" s="25">
        <f t="shared" si="0"/>
        <v>1</v>
      </c>
      <c r="AC16" s="24">
        <f t="shared" si="1"/>
        <v>7</v>
      </c>
    </row>
    <row r="17" spans="1:29" ht="12.75" customHeight="1" x14ac:dyDescent="0.2">
      <c r="A17" s="20" t="s">
        <v>25</v>
      </c>
      <c r="B17" s="21">
        <v>1087</v>
      </c>
      <c r="C17" s="22">
        <v>2</v>
      </c>
      <c r="D17" s="23"/>
      <c r="E17" s="24">
        <v>2</v>
      </c>
      <c r="F17" s="23"/>
      <c r="G17" s="23"/>
      <c r="H17" s="24"/>
      <c r="I17" s="22"/>
      <c r="J17" s="23"/>
      <c r="M17" s="25"/>
      <c r="N17" s="24"/>
      <c r="O17" s="22"/>
      <c r="P17" s="23"/>
      <c r="R17" s="20"/>
      <c r="T17" s="24"/>
      <c r="U17" s="22"/>
      <c r="V17" s="23"/>
      <c r="W17" s="24"/>
      <c r="X17" s="22"/>
      <c r="Y17" s="23"/>
      <c r="AA17" s="20">
        <f t="shared" si="0"/>
        <v>2</v>
      </c>
      <c r="AB17" s="25">
        <f t="shared" si="0"/>
        <v>0</v>
      </c>
      <c r="AC17" s="24">
        <f t="shared" si="1"/>
        <v>2</v>
      </c>
    </row>
    <row r="18" spans="1:29" ht="12.75" customHeight="1" x14ac:dyDescent="0.2">
      <c r="A18" s="20" t="s">
        <v>26</v>
      </c>
      <c r="B18" s="21">
        <v>1090</v>
      </c>
      <c r="C18" s="22">
        <v>2</v>
      </c>
      <c r="D18" s="23">
        <v>8</v>
      </c>
      <c r="E18" s="24">
        <v>10</v>
      </c>
      <c r="F18" s="23">
        <v>2</v>
      </c>
      <c r="G18" s="23">
        <v>2</v>
      </c>
      <c r="H18" s="24">
        <v>4</v>
      </c>
      <c r="I18" s="22"/>
      <c r="J18" s="23"/>
      <c r="L18" s="20">
        <v>1</v>
      </c>
      <c r="M18" s="25"/>
      <c r="N18" s="24">
        <v>1</v>
      </c>
      <c r="O18" s="22"/>
      <c r="P18" s="23"/>
      <c r="R18" s="20"/>
      <c r="T18" s="24"/>
      <c r="U18" s="22"/>
      <c r="V18" s="23"/>
      <c r="W18" s="24"/>
      <c r="X18" s="22"/>
      <c r="Y18" s="23">
        <v>1</v>
      </c>
      <c r="Z18" s="24">
        <v>1</v>
      </c>
      <c r="AA18" s="20">
        <f t="shared" si="0"/>
        <v>5</v>
      </c>
      <c r="AB18" s="25">
        <f t="shared" si="0"/>
        <v>11</v>
      </c>
      <c r="AC18" s="24">
        <f t="shared" si="1"/>
        <v>16</v>
      </c>
    </row>
    <row r="19" spans="1:29" ht="12.75" customHeight="1" x14ac:dyDescent="0.2">
      <c r="A19" s="25" t="s">
        <v>27</v>
      </c>
      <c r="B19" s="21">
        <v>1091</v>
      </c>
      <c r="C19" s="22">
        <v>0</v>
      </c>
      <c r="D19" s="23">
        <v>0</v>
      </c>
      <c r="E19" s="24">
        <f t="shared" ref="E19:E64" si="2">SUM(C19:D19)</f>
        <v>0</v>
      </c>
      <c r="F19" s="23">
        <v>0</v>
      </c>
      <c r="G19" s="23">
        <v>0</v>
      </c>
      <c r="H19" s="24">
        <f t="shared" ref="H19" si="3">SUM(F19:G19)</f>
        <v>0</v>
      </c>
      <c r="I19" s="22">
        <v>0</v>
      </c>
      <c r="J19" s="23">
        <v>0</v>
      </c>
      <c r="K19" s="24">
        <f t="shared" ref="K19" si="4">SUM(I19:J19)</f>
        <v>0</v>
      </c>
      <c r="L19" s="20">
        <v>0</v>
      </c>
      <c r="M19" s="25">
        <v>0</v>
      </c>
      <c r="N19" s="24">
        <f t="shared" ref="N19" si="5">SUM(L19:M19)</f>
        <v>0</v>
      </c>
      <c r="O19" s="22">
        <v>0</v>
      </c>
      <c r="P19" s="23">
        <v>0</v>
      </c>
      <c r="Q19" s="24">
        <f t="shared" ref="Q19" si="6">SUM(O19:P19)</f>
        <v>0</v>
      </c>
      <c r="R19" s="20">
        <v>0</v>
      </c>
      <c r="S19" s="25">
        <v>0</v>
      </c>
      <c r="T19" s="24">
        <f t="shared" ref="T19" si="7">SUM(R19:S19)</f>
        <v>0</v>
      </c>
      <c r="U19" s="22">
        <v>0</v>
      </c>
      <c r="V19" s="23">
        <v>0</v>
      </c>
      <c r="W19" s="24">
        <f t="shared" ref="W19" si="8">SUM(U19:V19)</f>
        <v>0</v>
      </c>
      <c r="X19" s="22">
        <v>0</v>
      </c>
      <c r="Y19" s="23">
        <v>0</v>
      </c>
      <c r="Z19" s="24">
        <f t="shared" ref="Z19" si="9">SUM(X19:Y19)</f>
        <v>0</v>
      </c>
      <c r="AA19" s="20">
        <f t="shared" si="0"/>
        <v>0</v>
      </c>
      <c r="AB19" s="25">
        <f t="shared" si="0"/>
        <v>0</v>
      </c>
      <c r="AC19" s="24">
        <f t="shared" si="1"/>
        <v>0</v>
      </c>
    </row>
    <row r="20" spans="1:29" ht="12.75" customHeight="1" x14ac:dyDescent="0.2">
      <c r="A20" s="25" t="s">
        <v>28</v>
      </c>
      <c r="B20" s="21">
        <v>1092</v>
      </c>
      <c r="C20" s="22">
        <v>1</v>
      </c>
      <c r="D20" s="23"/>
      <c r="E20" s="24">
        <v>1</v>
      </c>
      <c r="F20" s="23"/>
      <c r="G20" s="23"/>
      <c r="H20" s="24"/>
      <c r="I20" s="22"/>
      <c r="J20" s="23"/>
      <c r="M20" s="25"/>
      <c r="N20" s="24"/>
      <c r="O20" s="22"/>
      <c r="P20" s="23"/>
      <c r="R20" s="20"/>
      <c r="T20" s="24"/>
      <c r="U20" s="22"/>
      <c r="V20" s="23"/>
      <c r="W20" s="24"/>
      <c r="X20" s="22"/>
      <c r="Y20" s="23"/>
      <c r="AA20" s="20">
        <f t="shared" si="0"/>
        <v>1</v>
      </c>
      <c r="AB20" s="25">
        <f t="shared" si="0"/>
        <v>0</v>
      </c>
      <c r="AC20" s="24">
        <f t="shared" si="1"/>
        <v>1</v>
      </c>
    </row>
    <row r="21" spans="1:29" ht="12.75" customHeight="1" x14ac:dyDescent="0.2">
      <c r="A21" s="25" t="s">
        <v>265</v>
      </c>
      <c r="B21" s="21">
        <v>1093</v>
      </c>
      <c r="C21" s="22">
        <v>2</v>
      </c>
      <c r="D21" s="23"/>
      <c r="E21" s="24">
        <v>2</v>
      </c>
      <c r="F21" s="23">
        <v>1</v>
      </c>
      <c r="G21" s="23"/>
      <c r="H21" s="24">
        <v>1</v>
      </c>
      <c r="I21" s="22"/>
      <c r="J21" s="23"/>
      <c r="M21" s="25"/>
      <c r="N21" s="24"/>
      <c r="O21" s="22"/>
      <c r="P21" s="23"/>
      <c r="R21" s="20"/>
      <c r="T21" s="24"/>
      <c r="U21" s="22"/>
      <c r="V21" s="23"/>
      <c r="W21" s="24"/>
      <c r="X21" s="22"/>
      <c r="Y21" s="23"/>
      <c r="AA21" s="20">
        <f t="shared" si="0"/>
        <v>3</v>
      </c>
      <c r="AB21" s="25">
        <f t="shared" si="0"/>
        <v>0</v>
      </c>
      <c r="AC21" s="24">
        <f t="shared" si="1"/>
        <v>3</v>
      </c>
    </row>
    <row r="22" spans="1:29" ht="12.75" customHeight="1" x14ac:dyDescent="0.2">
      <c r="A22" s="25" t="s">
        <v>239</v>
      </c>
      <c r="B22" s="21">
        <v>1095</v>
      </c>
      <c r="C22" s="22">
        <v>21</v>
      </c>
      <c r="D22" s="23">
        <v>17</v>
      </c>
      <c r="E22" s="24">
        <v>38</v>
      </c>
      <c r="F22" s="23">
        <v>3</v>
      </c>
      <c r="G22" s="23">
        <v>5</v>
      </c>
      <c r="H22" s="24">
        <v>8</v>
      </c>
      <c r="I22" s="22">
        <v>2</v>
      </c>
      <c r="J22" s="23"/>
      <c r="K22" s="24">
        <v>2</v>
      </c>
      <c r="M22" s="25">
        <v>2</v>
      </c>
      <c r="N22" s="24">
        <v>2</v>
      </c>
      <c r="O22" s="22"/>
      <c r="P22" s="23">
        <v>1</v>
      </c>
      <c r="Q22" s="24">
        <v>1</v>
      </c>
      <c r="R22" s="20"/>
      <c r="T22" s="24"/>
      <c r="U22" s="22">
        <v>1</v>
      </c>
      <c r="V22" s="23"/>
      <c r="W22" s="24">
        <v>1</v>
      </c>
      <c r="X22" s="22">
        <v>1</v>
      </c>
      <c r="Y22" s="23">
        <v>1</v>
      </c>
      <c r="Z22" s="24">
        <v>2</v>
      </c>
      <c r="AA22" s="20">
        <f t="shared" si="0"/>
        <v>28</v>
      </c>
      <c r="AB22" s="25">
        <f t="shared" si="0"/>
        <v>26</v>
      </c>
      <c r="AC22" s="24">
        <f t="shared" si="1"/>
        <v>54</v>
      </c>
    </row>
    <row r="23" spans="1:29" ht="12.75" customHeight="1" thickBot="1" x14ac:dyDescent="0.25">
      <c r="A23" s="25" t="s">
        <v>240</v>
      </c>
      <c r="B23" s="21">
        <v>1096</v>
      </c>
      <c r="C23" s="22">
        <v>28</v>
      </c>
      <c r="D23" s="23">
        <v>4</v>
      </c>
      <c r="E23" s="24">
        <v>32</v>
      </c>
      <c r="F23" s="23">
        <v>1</v>
      </c>
      <c r="G23" s="23">
        <v>1</v>
      </c>
      <c r="H23" s="24">
        <v>2</v>
      </c>
      <c r="I23" s="22">
        <v>1</v>
      </c>
      <c r="J23" s="23"/>
      <c r="K23" s="24">
        <v>1</v>
      </c>
      <c r="L23" s="20">
        <v>1</v>
      </c>
      <c r="M23" s="25"/>
      <c r="N23" s="24">
        <v>1</v>
      </c>
      <c r="O23" s="22">
        <v>3</v>
      </c>
      <c r="P23" s="23">
        <v>1</v>
      </c>
      <c r="Q23" s="24">
        <v>4</v>
      </c>
      <c r="R23" s="20"/>
      <c r="T23" s="24"/>
      <c r="U23" s="30"/>
      <c r="V23" s="23"/>
      <c r="W23" s="24"/>
      <c r="X23" s="22">
        <v>1</v>
      </c>
      <c r="Y23" s="23">
        <v>1</v>
      </c>
      <c r="Z23" s="24">
        <v>2</v>
      </c>
      <c r="AA23" s="20">
        <f t="shared" si="0"/>
        <v>35</v>
      </c>
      <c r="AB23" s="25">
        <f t="shared" si="0"/>
        <v>7</v>
      </c>
      <c r="AC23" s="24">
        <f t="shared" si="1"/>
        <v>42</v>
      </c>
    </row>
    <row r="24" spans="1:29" ht="12.75" customHeight="1" thickBot="1" x14ac:dyDescent="0.25">
      <c r="A24" s="13" t="s">
        <v>29</v>
      </c>
      <c r="B24" s="14"/>
      <c r="C24" s="31">
        <f>SUM(C5:C23)</f>
        <v>170</v>
      </c>
      <c r="D24" s="13">
        <f t="shared" ref="D24:L24" si="10">SUM(D5:D23)</f>
        <v>47</v>
      </c>
      <c r="E24" s="32">
        <f t="shared" si="2"/>
        <v>217</v>
      </c>
      <c r="F24" s="13">
        <f>SUM(F5:F23)</f>
        <v>15</v>
      </c>
      <c r="G24" s="13">
        <f t="shared" si="10"/>
        <v>17</v>
      </c>
      <c r="H24" s="13">
        <f>SUM(H5:H23)</f>
        <v>32</v>
      </c>
      <c r="I24" s="31">
        <f t="shared" si="10"/>
        <v>5</v>
      </c>
      <c r="J24" s="13">
        <f t="shared" si="10"/>
        <v>0</v>
      </c>
      <c r="K24" s="32">
        <f>SUM(K5:K23)</f>
        <v>5</v>
      </c>
      <c r="L24" s="31">
        <f t="shared" si="10"/>
        <v>7</v>
      </c>
      <c r="M24" s="13">
        <f>SUM(M5:M23)</f>
        <v>2</v>
      </c>
      <c r="N24" s="13">
        <f>SUM(N5:N23)</f>
        <v>9</v>
      </c>
      <c r="O24" s="31">
        <f t="shared" ref="O24:Y24" si="11">SUM(O5:O23)</f>
        <v>10</v>
      </c>
      <c r="P24" s="13">
        <f t="shared" si="11"/>
        <v>4</v>
      </c>
      <c r="Q24" s="13">
        <f>SUM(Q5:Q23)</f>
        <v>14</v>
      </c>
      <c r="R24" s="31">
        <f t="shared" si="11"/>
        <v>1</v>
      </c>
      <c r="S24" s="13">
        <f t="shared" si="11"/>
        <v>0</v>
      </c>
      <c r="T24" s="13">
        <f>SUM(T5:T23)</f>
        <v>1</v>
      </c>
      <c r="U24" s="13">
        <f t="shared" si="11"/>
        <v>2</v>
      </c>
      <c r="V24" s="13">
        <f t="shared" si="11"/>
        <v>0</v>
      </c>
      <c r="W24" s="13">
        <f>SUM(W5:W23)</f>
        <v>2</v>
      </c>
      <c r="X24" s="31">
        <f t="shared" si="11"/>
        <v>9</v>
      </c>
      <c r="Y24" s="13">
        <f t="shared" si="11"/>
        <v>4</v>
      </c>
      <c r="Z24" s="13">
        <f>SUM(Z5:Z23)</f>
        <v>13</v>
      </c>
      <c r="AA24" s="31">
        <f>SUM(AA5:AA23)</f>
        <v>219</v>
      </c>
      <c r="AB24" s="33">
        <f t="shared" ref="AB24:AC24" si="12">SUM(AB5:AB23)</f>
        <v>74</v>
      </c>
      <c r="AC24" s="32">
        <f t="shared" si="12"/>
        <v>293</v>
      </c>
    </row>
    <row r="25" spans="1:29" x14ac:dyDescent="0.2">
      <c r="C25" s="37"/>
      <c r="D25" s="38"/>
      <c r="E25" s="41"/>
      <c r="F25" s="40"/>
      <c r="G25" s="40"/>
      <c r="H25" s="41" t="str">
        <f>IF(F25+G25=0," ",F25+G25)</f>
        <v xml:space="preserve"> </v>
      </c>
      <c r="I25" s="37"/>
      <c r="J25" s="38"/>
      <c r="K25" s="41" t="str">
        <f>IF(I25+J25=0," ",I25+J25)</f>
        <v xml:space="preserve"> </v>
      </c>
      <c r="L25" s="37"/>
      <c r="M25" s="40"/>
      <c r="N25" s="60" t="str">
        <f>IF(L25+M25=0," ",L25+M25)</f>
        <v xml:space="preserve"> </v>
      </c>
      <c r="O25" s="37"/>
      <c r="P25" s="38"/>
      <c r="Q25" s="59" t="str">
        <f>IF(O25+P25=0," ",O25+P25)</f>
        <v xml:space="preserve"> </v>
      </c>
      <c r="R25" s="42"/>
      <c r="S25" s="43"/>
      <c r="T25" s="44"/>
      <c r="U25" s="40"/>
      <c r="V25" s="40"/>
      <c r="W25" s="60" t="str">
        <f>IF(U25+V25=0," ",U25+V25)</f>
        <v xml:space="preserve"> </v>
      </c>
      <c r="X25" s="37"/>
      <c r="Y25" s="38"/>
      <c r="Z25" s="41" t="str">
        <f>IF(X25+Y25=0," ",X25+Y25)</f>
        <v xml:space="preserve"> </v>
      </c>
      <c r="AA25" s="37"/>
      <c r="AB25" s="45"/>
      <c r="AC25" s="46"/>
    </row>
    <row r="26" spans="1:29" x14ac:dyDescent="0.2">
      <c r="A26" s="35" t="s">
        <v>30</v>
      </c>
      <c r="B26" s="36">
        <v>1105</v>
      </c>
      <c r="C26" s="22">
        <v>391</v>
      </c>
      <c r="D26" s="23">
        <v>256</v>
      </c>
      <c r="E26" s="24">
        <v>647</v>
      </c>
      <c r="F26" s="47">
        <v>53</v>
      </c>
      <c r="G26" s="47">
        <v>15</v>
      </c>
      <c r="H26" s="24">
        <v>68</v>
      </c>
      <c r="I26" s="22">
        <v>6</v>
      </c>
      <c r="J26" s="23">
        <v>5</v>
      </c>
      <c r="K26" s="24">
        <v>11</v>
      </c>
      <c r="L26" s="20">
        <v>31</v>
      </c>
      <c r="M26" s="35">
        <v>44</v>
      </c>
      <c r="N26" s="24">
        <v>75</v>
      </c>
      <c r="O26" s="22">
        <v>17</v>
      </c>
      <c r="P26" s="23">
        <v>10</v>
      </c>
      <c r="Q26" s="24">
        <v>27</v>
      </c>
      <c r="R26" s="20">
        <v>1</v>
      </c>
      <c r="T26" s="24">
        <v>1</v>
      </c>
      <c r="U26" s="47">
        <v>3</v>
      </c>
      <c r="V26" s="47">
        <v>4</v>
      </c>
      <c r="W26" s="24">
        <v>7</v>
      </c>
      <c r="X26" s="22">
        <v>22</v>
      </c>
      <c r="Y26" s="23">
        <v>17</v>
      </c>
      <c r="Z26" s="24">
        <v>39</v>
      </c>
      <c r="AA26" s="20">
        <f t="shared" ref="AA26:AB33" si="13">C26+F26+I26+L26+O26+R26+U26+X26</f>
        <v>524</v>
      </c>
      <c r="AB26" s="25">
        <f t="shared" si="13"/>
        <v>351</v>
      </c>
      <c r="AC26" s="24">
        <f t="shared" ref="AC26:AC33" si="14">SUM(AA26:AB26)</f>
        <v>875</v>
      </c>
    </row>
    <row r="27" spans="1:29" x14ac:dyDescent="0.2">
      <c r="A27" s="35" t="s">
        <v>241</v>
      </c>
      <c r="B27" s="36">
        <v>1108</v>
      </c>
      <c r="C27" s="22">
        <v>43</v>
      </c>
      <c r="D27" s="23">
        <v>21</v>
      </c>
      <c r="E27" s="24">
        <v>64</v>
      </c>
      <c r="F27" s="47">
        <v>4</v>
      </c>
      <c r="G27" s="47">
        <v>5</v>
      </c>
      <c r="H27" s="24">
        <v>9</v>
      </c>
      <c r="I27" s="22"/>
      <c r="J27" s="23"/>
      <c r="L27" s="20">
        <v>2</v>
      </c>
      <c r="M27" s="35">
        <v>4</v>
      </c>
      <c r="N27" s="24">
        <v>6</v>
      </c>
      <c r="O27" s="22">
        <v>2</v>
      </c>
      <c r="P27" s="23"/>
      <c r="Q27" s="24">
        <v>2</v>
      </c>
      <c r="R27" s="20"/>
      <c r="T27" s="24"/>
      <c r="U27" s="47"/>
      <c r="V27" s="47">
        <v>1</v>
      </c>
      <c r="W27" s="24">
        <v>1</v>
      </c>
      <c r="X27" s="22">
        <v>5</v>
      </c>
      <c r="Y27" s="23">
        <v>1</v>
      </c>
      <c r="Z27" s="24">
        <v>6</v>
      </c>
      <c r="AA27" s="20">
        <f t="shared" si="13"/>
        <v>56</v>
      </c>
      <c r="AB27" s="25">
        <f t="shared" si="13"/>
        <v>32</v>
      </c>
      <c r="AC27" s="24">
        <f t="shared" si="14"/>
        <v>88</v>
      </c>
    </row>
    <row r="28" spans="1:29" x14ac:dyDescent="0.2">
      <c r="A28" s="35" t="s">
        <v>266</v>
      </c>
      <c r="B28" s="36">
        <v>1109</v>
      </c>
      <c r="C28" s="22">
        <v>6</v>
      </c>
      <c r="D28" s="23">
        <v>8</v>
      </c>
      <c r="E28" s="24">
        <v>14</v>
      </c>
      <c r="F28" s="47"/>
      <c r="G28" s="47"/>
      <c r="H28" s="24"/>
      <c r="I28" s="22"/>
      <c r="J28" s="23"/>
      <c r="M28" s="35">
        <v>2</v>
      </c>
      <c r="N28" s="24">
        <v>2</v>
      </c>
      <c r="O28" s="22"/>
      <c r="P28" s="23"/>
      <c r="R28" s="20"/>
      <c r="T28" s="24"/>
      <c r="U28" s="47"/>
      <c r="V28" s="47"/>
      <c r="W28" s="24"/>
      <c r="X28" s="22"/>
      <c r="Y28" s="23">
        <v>1</v>
      </c>
      <c r="Z28" s="24">
        <v>1</v>
      </c>
      <c r="AA28" s="20">
        <f t="shared" si="13"/>
        <v>6</v>
      </c>
      <c r="AB28" s="25">
        <f t="shared" si="13"/>
        <v>11</v>
      </c>
      <c r="AC28" s="24">
        <f t="shared" si="14"/>
        <v>17</v>
      </c>
    </row>
    <row r="29" spans="1:29" x14ac:dyDescent="0.2">
      <c r="A29" s="48" t="s">
        <v>31</v>
      </c>
      <c r="B29" s="36">
        <v>1120</v>
      </c>
      <c r="C29" s="22">
        <v>2</v>
      </c>
      <c r="D29" s="23"/>
      <c r="E29" s="24">
        <v>2</v>
      </c>
      <c r="F29" s="47"/>
      <c r="G29" s="47"/>
      <c r="H29" s="24"/>
      <c r="I29" s="22"/>
      <c r="J29" s="23"/>
      <c r="N29" s="24"/>
      <c r="O29" s="22">
        <v>1</v>
      </c>
      <c r="P29" s="23"/>
      <c r="Q29" s="24">
        <v>1</v>
      </c>
      <c r="R29" s="20"/>
      <c r="T29" s="24"/>
      <c r="U29" s="47"/>
      <c r="V29" s="47"/>
      <c r="W29" s="24"/>
      <c r="X29" s="22"/>
      <c r="Y29" s="23"/>
      <c r="AA29" s="20">
        <f t="shared" si="13"/>
        <v>3</v>
      </c>
      <c r="AB29" s="25">
        <f t="shared" si="13"/>
        <v>0</v>
      </c>
      <c r="AC29" s="24">
        <f t="shared" si="14"/>
        <v>3</v>
      </c>
    </row>
    <row r="30" spans="1:29" ht="13.5" customHeight="1" x14ac:dyDescent="0.2">
      <c r="A30" s="48" t="s">
        <v>32</v>
      </c>
      <c r="B30" s="49">
        <v>1125</v>
      </c>
      <c r="C30" s="22">
        <v>1</v>
      </c>
      <c r="D30" s="23">
        <v>3</v>
      </c>
      <c r="E30" s="24">
        <v>4</v>
      </c>
      <c r="F30" s="47"/>
      <c r="G30" s="47"/>
      <c r="H30" s="24"/>
      <c r="I30" s="22"/>
      <c r="J30" s="23"/>
      <c r="N30" s="24"/>
      <c r="O30" s="22"/>
      <c r="P30" s="23"/>
      <c r="R30" s="20"/>
      <c r="T30" s="24"/>
      <c r="U30" s="47"/>
      <c r="V30" s="47"/>
      <c r="W30" s="24"/>
      <c r="X30" s="22"/>
      <c r="Y30" s="23"/>
      <c r="AA30" s="20">
        <f t="shared" si="13"/>
        <v>1</v>
      </c>
      <c r="AB30" s="25">
        <f t="shared" si="13"/>
        <v>3</v>
      </c>
      <c r="AC30" s="24">
        <f t="shared" si="14"/>
        <v>4</v>
      </c>
    </row>
    <row r="31" spans="1:29" ht="13.5" customHeight="1" x14ac:dyDescent="0.2">
      <c r="A31" s="48" t="s">
        <v>33</v>
      </c>
      <c r="B31" s="49">
        <v>1130</v>
      </c>
      <c r="C31" s="22">
        <v>1</v>
      </c>
      <c r="D31" s="23">
        <v>2</v>
      </c>
      <c r="E31" s="24">
        <v>3</v>
      </c>
      <c r="F31" s="47"/>
      <c r="G31" s="47"/>
      <c r="H31" s="24"/>
      <c r="I31" s="22"/>
      <c r="J31" s="23">
        <v>1</v>
      </c>
      <c r="K31" s="24">
        <v>1</v>
      </c>
      <c r="N31" s="24"/>
      <c r="O31" s="22"/>
      <c r="P31" s="23"/>
      <c r="R31" s="20"/>
      <c r="T31" s="24"/>
      <c r="U31" s="47"/>
      <c r="V31" s="47"/>
      <c r="W31" s="24"/>
      <c r="X31" s="22"/>
      <c r="Y31" s="23"/>
      <c r="AA31" s="20">
        <f t="shared" si="13"/>
        <v>1</v>
      </c>
      <c r="AB31" s="25">
        <f t="shared" si="13"/>
        <v>3</v>
      </c>
      <c r="AC31" s="24">
        <f t="shared" si="14"/>
        <v>4</v>
      </c>
    </row>
    <row r="32" spans="1:29" ht="14.25" customHeight="1" x14ac:dyDescent="0.2">
      <c r="A32" s="35" t="s">
        <v>34</v>
      </c>
      <c r="B32" s="36">
        <v>1140</v>
      </c>
      <c r="C32" s="22">
        <v>13</v>
      </c>
      <c r="D32" s="23">
        <v>6</v>
      </c>
      <c r="E32" s="24">
        <v>19</v>
      </c>
      <c r="F32" s="47"/>
      <c r="G32" s="47"/>
      <c r="H32" s="24"/>
      <c r="I32" s="22"/>
      <c r="J32" s="23"/>
      <c r="N32" s="24"/>
      <c r="O32" s="22">
        <v>1</v>
      </c>
      <c r="P32" s="23"/>
      <c r="Q32" s="24">
        <v>1</v>
      </c>
      <c r="R32" s="20"/>
      <c r="T32" s="24"/>
      <c r="U32" s="47"/>
      <c r="V32" s="47"/>
      <c r="W32" s="24"/>
      <c r="X32" s="22">
        <v>1</v>
      </c>
      <c r="Y32" s="23"/>
      <c r="Z32" s="24">
        <v>1</v>
      </c>
      <c r="AA32" s="20">
        <f t="shared" si="13"/>
        <v>15</v>
      </c>
      <c r="AB32" s="25">
        <f t="shared" si="13"/>
        <v>6</v>
      </c>
      <c r="AC32" s="24">
        <f t="shared" si="14"/>
        <v>21</v>
      </c>
    </row>
    <row r="33" spans="1:29" ht="14.25" customHeight="1" thickBot="1" x14ac:dyDescent="0.25">
      <c r="A33" s="35" t="s">
        <v>267</v>
      </c>
      <c r="B33" s="36">
        <v>1141</v>
      </c>
      <c r="C33" s="22">
        <v>1</v>
      </c>
      <c r="D33" s="23"/>
      <c r="E33" s="24">
        <v>1</v>
      </c>
      <c r="F33" s="47"/>
      <c r="G33" s="47"/>
      <c r="H33" s="26"/>
      <c r="I33" s="22"/>
      <c r="J33" s="23"/>
      <c r="N33" s="26"/>
      <c r="O33" s="22"/>
      <c r="P33" s="23"/>
      <c r="Q33" s="26"/>
      <c r="R33" s="20"/>
      <c r="T33" s="24"/>
      <c r="U33" s="47"/>
      <c r="V33" s="47"/>
      <c r="W33" s="26"/>
      <c r="X33" s="22"/>
      <c r="Y33" s="23"/>
      <c r="AA33" s="20">
        <f t="shared" si="13"/>
        <v>1</v>
      </c>
      <c r="AB33" s="25">
        <f t="shared" si="13"/>
        <v>0</v>
      </c>
      <c r="AC33" s="24">
        <f t="shared" si="14"/>
        <v>1</v>
      </c>
    </row>
    <row r="34" spans="1:29" ht="13.5" thickBot="1" x14ac:dyDescent="0.25">
      <c r="A34" s="31" t="s">
        <v>35</v>
      </c>
      <c r="B34" s="14"/>
      <c r="C34" s="31">
        <f>SUM(C26:C33)</f>
        <v>458</v>
      </c>
      <c r="D34" s="13">
        <f>SUM(D26:D33)</f>
        <v>296</v>
      </c>
      <c r="E34" s="32">
        <f t="shared" si="2"/>
        <v>754</v>
      </c>
      <c r="F34" s="13">
        <f>SUM(F26:F33)</f>
        <v>57</v>
      </c>
      <c r="G34" s="13">
        <f>SUM(G26:G33)</f>
        <v>20</v>
      </c>
      <c r="H34" s="13">
        <f t="shared" ref="H34:Z34" si="15">SUM(H26:H32)</f>
        <v>77</v>
      </c>
      <c r="I34" s="31">
        <f>SUM(I26:I33)</f>
        <v>6</v>
      </c>
      <c r="J34" s="13">
        <f>SUM(J26:J33)</f>
        <v>6</v>
      </c>
      <c r="K34" s="32">
        <f t="shared" si="15"/>
        <v>12</v>
      </c>
      <c r="L34" s="31">
        <f>SUM(L26:L33)</f>
        <v>33</v>
      </c>
      <c r="M34" s="13">
        <f>SUM(M26:M33)</f>
        <v>50</v>
      </c>
      <c r="N34" s="13">
        <f t="shared" si="15"/>
        <v>83</v>
      </c>
      <c r="O34" s="31">
        <f>SUM(O26:O33)</f>
        <v>21</v>
      </c>
      <c r="P34" s="13">
        <f>SUM(P26:P33)</f>
        <v>10</v>
      </c>
      <c r="Q34" s="13">
        <f t="shared" si="15"/>
        <v>31</v>
      </c>
      <c r="R34" s="31">
        <f>SUM(R26:R33)</f>
        <v>1</v>
      </c>
      <c r="S34" s="13">
        <f>SUM(S26:S33)</f>
        <v>0</v>
      </c>
      <c r="T34" s="32">
        <f>SUM(T26:T33)</f>
        <v>1</v>
      </c>
      <c r="U34" s="13">
        <f>SUM(U26:U33)</f>
        <v>3</v>
      </c>
      <c r="V34" s="13">
        <f>SUM(V26:V33)</f>
        <v>5</v>
      </c>
      <c r="W34" s="13">
        <f t="shared" si="15"/>
        <v>8</v>
      </c>
      <c r="X34" s="31">
        <f>SUM(X26:X33)</f>
        <v>28</v>
      </c>
      <c r="Y34" s="13">
        <f>SUM(Y26:Y33)</f>
        <v>19</v>
      </c>
      <c r="Z34" s="32">
        <f t="shared" si="15"/>
        <v>47</v>
      </c>
      <c r="AA34" s="31">
        <f>SUM(AA26:AA33)</f>
        <v>607</v>
      </c>
      <c r="AB34" s="33">
        <f>SUM(AB26:AB33)</f>
        <v>406</v>
      </c>
      <c r="AC34" s="34">
        <f>SUM(AC26:AC33)</f>
        <v>1013</v>
      </c>
    </row>
    <row r="35" spans="1:29" ht="13.5" thickBot="1" x14ac:dyDescent="0.25">
      <c r="C35" s="37"/>
      <c r="D35" s="38"/>
      <c r="E35" s="41"/>
      <c r="F35" s="40"/>
      <c r="G35" s="40"/>
      <c r="H35" s="41" t="str">
        <f>IF(F35+G35=0," ",F35+G35)</f>
        <v xml:space="preserve"> </v>
      </c>
      <c r="I35" s="37"/>
      <c r="J35" s="38"/>
      <c r="K35" s="41" t="str">
        <f>IF(I35+J35=0," ",I35+J35)</f>
        <v xml:space="preserve"> </v>
      </c>
      <c r="L35" s="37"/>
      <c r="M35" s="40"/>
      <c r="N35" s="60" t="str">
        <f>IF(L35+M35=0," ",L35+M35)</f>
        <v xml:space="preserve"> </v>
      </c>
      <c r="O35" s="37"/>
      <c r="P35" s="38"/>
      <c r="Q35" s="59" t="str">
        <f>IF(O35+P35=0," ",O35+P35)</f>
        <v xml:space="preserve"> </v>
      </c>
      <c r="R35" s="37"/>
      <c r="S35" s="38"/>
      <c r="T35" s="39"/>
      <c r="U35" s="40"/>
      <c r="V35" s="40"/>
      <c r="W35" s="60" t="str">
        <f>IF(U35+V35=0," ",U35+V35)</f>
        <v xml:space="preserve"> </v>
      </c>
      <c r="X35" s="37"/>
      <c r="Y35" s="38"/>
      <c r="Z35" s="41" t="str">
        <f>IF(X35+Y35=0," ",X35+Y35)</f>
        <v xml:space="preserve"> </v>
      </c>
      <c r="AA35" s="37"/>
      <c r="AB35" s="45"/>
      <c r="AC35" s="46"/>
    </row>
    <row r="36" spans="1:29" s="76" customFormat="1" ht="13.5" thickBot="1" x14ac:dyDescent="0.25">
      <c r="A36" s="13" t="s">
        <v>36</v>
      </c>
      <c r="B36" s="93">
        <v>1225</v>
      </c>
      <c r="C36" s="54">
        <v>36</v>
      </c>
      <c r="D36" s="54">
        <v>29</v>
      </c>
      <c r="E36" s="32">
        <v>65</v>
      </c>
      <c r="F36" s="54">
        <v>3</v>
      </c>
      <c r="G36" s="54">
        <v>3</v>
      </c>
      <c r="H36" s="32">
        <v>6</v>
      </c>
      <c r="I36" s="54">
        <v>1</v>
      </c>
      <c r="J36" s="54"/>
      <c r="K36" s="32">
        <v>1</v>
      </c>
      <c r="L36" s="13">
        <v>9</v>
      </c>
      <c r="M36" s="13">
        <v>9</v>
      </c>
      <c r="N36" s="32">
        <v>18</v>
      </c>
      <c r="O36" s="54"/>
      <c r="P36" s="54">
        <v>1</v>
      </c>
      <c r="Q36" s="32">
        <v>1</v>
      </c>
      <c r="R36" s="13"/>
      <c r="S36" s="13"/>
      <c r="T36" s="32"/>
      <c r="U36" s="54">
        <v>2</v>
      </c>
      <c r="V36" s="54">
        <v>2</v>
      </c>
      <c r="W36" s="32">
        <v>4</v>
      </c>
      <c r="X36" s="54">
        <v>2</v>
      </c>
      <c r="Y36" s="54">
        <v>4</v>
      </c>
      <c r="Z36" s="32">
        <v>6</v>
      </c>
      <c r="AA36" s="13">
        <f>C36+F36+I36+L36+O36+R36+U36+X36</f>
        <v>53</v>
      </c>
      <c r="AB36" s="13">
        <f>D36+G36+J36+M36+P36+S36+V36+Y36</f>
        <v>48</v>
      </c>
      <c r="AC36" s="32">
        <f>SUM(AA36:AB36)</f>
        <v>101</v>
      </c>
    </row>
    <row r="37" spans="1:29" x14ac:dyDescent="0.2">
      <c r="C37" s="56"/>
      <c r="D37" s="57"/>
      <c r="F37" s="58"/>
      <c r="G37" s="58"/>
      <c r="H37" s="24"/>
      <c r="I37" s="57"/>
      <c r="J37" s="57"/>
      <c r="K37" s="59"/>
      <c r="L37" s="37"/>
      <c r="M37" s="40"/>
      <c r="N37" s="60"/>
      <c r="O37" s="56"/>
      <c r="P37" s="57"/>
      <c r="Q37" s="59"/>
      <c r="R37" s="62"/>
      <c r="S37" s="59"/>
      <c r="T37" s="41"/>
      <c r="U37" s="58"/>
      <c r="V37" s="58"/>
      <c r="W37" s="41"/>
      <c r="X37" s="57"/>
      <c r="Y37" s="57"/>
      <c r="Z37" s="41"/>
      <c r="AA37" s="37"/>
      <c r="AB37" s="45"/>
      <c r="AC37" s="64"/>
    </row>
    <row r="38" spans="1:29" ht="15" customHeight="1" x14ac:dyDescent="0.2">
      <c r="A38" s="35" t="s">
        <v>37</v>
      </c>
      <c r="B38" s="36">
        <v>1230</v>
      </c>
      <c r="C38" s="22">
        <v>24</v>
      </c>
      <c r="D38" s="23">
        <v>37</v>
      </c>
      <c r="E38" s="24">
        <v>61</v>
      </c>
      <c r="F38" s="22">
        <v>2</v>
      </c>
      <c r="G38" s="23">
        <v>1</v>
      </c>
      <c r="H38" s="24">
        <v>3</v>
      </c>
      <c r="I38" s="47"/>
      <c r="J38" s="47"/>
      <c r="L38" s="20">
        <v>3</v>
      </c>
      <c r="M38" s="25">
        <v>2</v>
      </c>
      <c r="N38" s="24">
        <v>5</v>
      </c>
      <c r="O38" s="22"/>
      <c r="P38" s="47">
        <v>2</v>
      </c>
      <c r="Q38" s="24">
        <v>2</v>
      </c>
      <c r="R38" s="20"/>
      <c r="T38" s="24"/>
      <c r="U38" s="23">
        <v>1</v>
      </c>
      <c r="V38" s="23"/>
      <c r="W38" s="24">
        <v>1</v>
      </c>
      <c r="X38" s="47"/>
      <c r="Y38" s="47">
        <v>2</v>
      </c>
      <c r="Z38" s="24">
        <v>2</v>
      </c>
      <c r="AA38" s="20">
        <f t="shared" ref="AA38:AB44" si="16">C38+F38+I38+L38+O38+R38+U38+X38</f>
        <v>30</v>
      </c>
      <c r="AB38" s="25">
        <f t="shared" si="16"/>
        <v>44</v>
      </c>
      <c r="AC38" s="24">
        <f t="shared" ref="AC38:AC44" si="17">SUM(AA38:AB38)</f>
        <v>74</v>
      </c>
    </row>
    <row r="39" spans="1:29" x14ac:dyDescent="0.2">
      <c r="A39" s="35" t="s">
        <v>38</v>
      </c>
      <c r="B39" s="36" t="s">
        <v>39</v>
      </c>
      <c r="C39" s="22">
        <v>3</v>
      </c>
      <c r="D39" s="23">
        <v>1</v>
      </c>
      <c r="E39" s="24">
        <v>4</v>
      </c>
      <c r="F39" s="47"/>
      <c r="G39" s="47"/>
      <c r="H39" s="24"/>
      <c r="I39" s="22"/>
      <c r="J39" s="23"/>
      <c r="N39" s="24"/>
      <c r="O39" s="22"/>
      <c r="P39" s="23"/>
      <c r="R39" s="20"/>
      <c r="T39" s="24"/>
      <c r="U39" s="47"/>
      <c r="V39" s="47"/>
      <c r="W39" s="24"/>
      <c r="X39" s="22"/>
      <c r="Y39" s="23"/>
      <c r="AA39" s="20">
        <f t="shared" si="16"/>
        <v>3</v>
      </c>
      <c r="AB39" s="25">
        <f t="shared" si="16"/>
        <v>1</v>
      </c>
      <c r="AC39" s="24">
        <f t="shared" si="17"/>
        <v>4</v>
      </c>
    </row>
    <row r="40" spans="1:29" x14ac:dyDescent="0.2">
      <c r="A40" s="35" t="s">
        <v>242</v>
      </c>
      <c r="B40" s="36">
        <v>1245</v>
      </c>
      <c r="C40" s="22">
        <v>0</v>
      </c>
      <c r="D40" s="23">
        <v>0</v>
      </c>
      <c r="E40" s="24">
        <f t="shared" si="2"/>
        <v>0</v>
      </c>
      <c r="F40" s="47">
        <v>0</v>
      </c>
      <c r="G40" s="47">
        <v>0</v>
      </c>
      <c r="H40" s="24">
        <f t="shared" ref="H40:H44" si="18">SUM(F40:G40)</f>
        <v>0</v>
      </c>
      <c r="I40" s="22">
        <v>0</v>
      </c>
      <c r="J40" s="23">
        <v>0</v>
      </c>
      <c r="K40" s="24">
        <f t="shared" ref="K40:K44" si="19">SUM(I40:J40)</f>
        <v>0</v>
      </c>
      <c r="L40" s="20">
        <v>0</v>
      </c>
      <c r="M40" s="35">
        <v>0</v>
      </c>
      <c r="N40" s="24">
        <f t="shared" ref="N40:N44" si="20">SUM(L40:M40)</f>
        <v>0</v>
      </c>
      <c r="O40" s="22">
        <v>0</v>
      </c>
      <c r="P40" s="23">
        <v>0</v>
      </c>
      <c r="Q40" s="24">
        <f t="shared" ref="Q40:Q44" si="21">SUM(O40:P40)</f>
        <v>0</v>
      </c>
      <c r="R40" s="20">
        <v>0</v>
      </c>
      <c r="S40" s="25">
        <v>0</v>
      </c>
      <c r="T40" s="24">
        <f t="shared" ref="T40:T44" si="22">SUM(R40:S40)</f>
        <v>0</v>
      </c>
      <c r="U40" s="47">
        <v>0</v>
      </c>
      <c r="V40" s="47">
        <v>0</v>
      </c>
      <c r="W40" s="24">
        <f t="shared" ref="W40:W44" si="23">SUM(U40:V40)</f>
        <v>0</v>
      </c>
      <c r="X40" s="22">
        <v>0</v>
      </c>
      <c r="Y40" s="23">
        <v>0</v>
      </c>
      <c r="Z40" s="24">
        <f t="shared" ref="Z40:Z44" si="24">SUM(X40:Y40)</f>
        <v>0</v>
      </c>
      <c r="AA40" s="20">
        <f t="shared" si="16"/>
        <v>0</v>
      </c>
      <c r="AB40" s="25">
        <f t="shared" si="16"/>
        <v>0</v>
      </c>
      <c r="AC40" s="24">
        <f t="shared" si="17"/>
        <v>0</v>
      </c>
    </row>
    <row r="41" spans="1:29" x14ac:dyDescent="0.2">
      <c r="A41" s="35" t="s">
        <v>243</v>
      </c>
      <c r="B41" s="36">
        <v>1251</v>
      </c>
      <c r="C41" s="22">
        <v>0</v>
      </c>
      <c r="D41" s="23">
        <v>0</v>
      </c>
      <c r="E41" s="24">
        <f t="shared" si="2"/>
        <v>0</v>
      </c>
      <c r="F41" s="47">
        <v>0</v>
      </c>
      <c r="G41" s="47">
        <v>0</v>
      </c>
      <c r="H41" s="24">
        <f t="shared" si="18"/>
        <v>0</v>
      </c>
      <c r="I41" s="22">
        <v>0</v>
      </c>
      <c r="J41" s="23">
        <v>0</v>
      </c>
      <c r="K41" s="24">
        <f t="shared" si="19"/>
        <v>0</v>
      </c>
      <c r="L41" s="20">
        <v>0</v>
      </c>
      <c r="M41" s="35">
        <v>0</v>
      </c>
      <c r="N41" s="24">
        <f t="shared" si="20"/>
        <v>0</v>
      </c>
      <c r="O41" s="22">
        <v>0</v>
      </c>
      <c r="P41" s="23">
        <v>0</v>
      </c>
      <c r="Q41" s="24">
        <f t="shared" si="21"/>
        <v>0</v>
      </c>
      <c r="R41" s="20">
        <v>0</v>
      </c>
      <c r="S41" s="25">
        <v>0</v>
      </c>
      <c r="T41" s="24">
        <f t="shared" si="22"/>
        <v>0</v>
      </c>
      <c r="U41" s="47">
        <v>0</v>
      </c>
      <c r="V41" s="47">
        <v>0</v>
      </c>
      <c r="W41" s="24">
        <f t="shared" si="23"/>
        <v>0</v>
      </c>
      <c r="X41" s="22">
        <v>0</v>
      </c>
      <c r="Y41" s="23">
        <v>0</v>
      </c>
      <c r="Z41" s="24">
        <f t="shared" si="24"/>
        <v>0</v>
      </c>
      <c r="AA41" s="20">
        <f t="shared" si="16"/>
        <v>0</v>
      </c>
      <c r="AB41" s="25">
        <f t="shared" si="16"/>
        <v>0</v>
      </c>
      <c r="AC41" s="24">
        <f t="shared" si="17"/>
        <v>0</v>
      </c>
    </row>
    <row r="42" spans="1:29" x14ac:dyDescent="0.2">
      <c r="A42" s="35" t="s">
        <v>221</v>
      </c>
      <c r="B42" s="36">
        <v>1252</v>
      </c>
      <c r="C42" s="22">
        <v>25</v>
      </c>
      <c r="D42" s="23">
        <v>32</v>
      </c>
      <c r="E42" s="24">
        <v>57</v>
      </c>
      <c r="F42" s="47">
        <v>1</v>
      </c>
      <c r="G42" s="47"/>
      <c r="H42" s="24">
        <v>1</v>
      </c>
      <c r="I42" s="22"/>
      <c r="J42" s="23"/>
      <c r="M42" s="35">
        <v>1</v>
      </c>
      <c r="N42" s="24">
        <v>1</v>
      </c>
      <c r="O42" s="22"/>
      <c r="P42" s="23"/>
      <c r="R42" s="20"/>
      <c r="T42" s="24"/>
      <c r="U42" s="47"/>
      <c r="V42" s="47"/>
      <c r="W42" s="24"/>
      <c r="X42" s="22"/>
      <c r="Y42" s="23">
        <v>1</v>
      </c>
      <c r="Z42" s="24">
        <v>1</v>
      </c>
      <c r="AA42" s="20">
        <f t="shared" si="16"/>
        <v>26</v>
      </c>
      <c r="AB42" s="25">
        <f t="shared" si="16"/>
        <v>34</v>
      </c>
      <c r="AC42" s="24">
        <f t="shared" si="17"/>
        <v>60</v>
      </c>
    </row>
    <row r="43" spans="1:29" x14ac:dyDescent="0.2">
      <c r="A43" s="35" t="s">
        <v>222</v>
      </c>
      <c r="B43" s="36">
        <v>1257</v>
      </c>
      <c r="C43" s="22">
        <v>4</v>
      </c>
      <c r="D43" s="23">
        <v>3</v>
      </c>
      <c r="E43" s="24">
        <v>7</v>
      </c>
      <c r="F43" s="47"/>
      <c r="G43" s="47"/>
      <c r="H43" s="24"/>
      <c r="I43" s="22"/>
      <c r="J43" s="23"/>
      <c r="N43" s="24"/>
      <c r="O43" s="22">
        <v>1</v>
      </c>
      <c r="P43" s="23"/>
      <c r="Q43" s="24">
        <v>1</v>
      </c>
      <c r="R43" s="20"/>
      <c r="T43" s="24"/>
      <c r="U43" s="47"/>
      <c r="V43" s="47"/>
      <c r="W43" s="24"/>
      <c r="X43" s="22">
        <v>1</v>
      </c>
      <c r="Y43" s="23"/>
      <c r="Z43" s="24">
        <v>1</v>
      </c>
      <c r="AA43" s="20">
        <f t="shared" si="16"/>
        <v>6</v>
      </c>
      <c r="AB43" s="25">
        <f t="shared" si="16"/>
        <v>3</v>
      </c>
      <c r="AC43" s="24">
        <f t="shared" si="17"/>
        <v>9</v>
      </c>
    </row>
    <row r="44" spans="1:29" ht="13.5" thickBot="1" x14ac:dyDescent="0.25">
      <c r="A44" s="35" t="s">
        <v>40</v>
      </c>
      <c r="B44" s="36" t="s">
        <v>41</v>
      </c>
      <c r="C44" s="22">
        <v>15</v>
      </c>
      <c r="D44" s="23">
        <v>13</v>
      </c>
      <c r="E44" s="24">
        <f t="shared" si="2"/>
        <v>28</v>
      </c>
      <c r="F44" s="47">
        <v>1</v>
      </c>
      <c r="G44" s="47">
        <v>1</v>
      </c>
      <c r="H44" s="24">
        <f t="shared" si="18"/>
        <v>2</v>
      </c>
      <c r="I44" s="22">
        <v>0</v>
      </c>
      <c r="J44" s="23">
        <v>0</v>
      </c>
      <c r="K44" s="24">
        <f t="shared" si="19"/>
        <v>0</v>
      </c>
      <c r="L44" s="20">
        <v>0</v>
      </c>
      <c r="M44" s="35">
        <v>0</v>
      </c>
      <c r="N44" s="24">
        <f t="shared" si="20"/>
        <v>0</v>
      </c>
      <c r="O44" s="22">
        <v>2</v>
      </c>
      <c r="P44" s="23">
        <v>1</v>
      </c>
      <c r="Q44" s="24">
        <f t="shared" si="21"/>
        <v>3</v>
      </c>
      <c r="R44" s="71">
        <v>0</v>
      </c>
      <c r="S44" s="70">
        <v>0</v>
      </c>
      <c r="T44" s="24">
        <f t="shared" si="22"/>
        <v>0</v>
      </c>
      <c r="U44" s="47">
        <v>0</v>
      </c>
      <c r="V44" s="47">
        <v>0</v>
      </c>
      <c r="W44" s="24">
        <f t="shared" si="23"/>
        <v>0</v>
      </c>
      <c r="X44" s="22">
        <v>2</v>
      </c>
      <c r="Y44" s="23">
        <v>0</v>
      </c>
      <c r="Z44" s="24">
        <f t="shared" si="24"/>
        <v>2</v>
      </c>
      <c r="AA44" s="20">
        <f t="shared" si="16"/>
        <v>20</v>
      </c>
      <c r="AB44" s="25">
        <f t="shared" si="16"/>
        <v>15</v>
      </c>
      <c r="AC44" s="24">
        <f t="shared" si="17"/>
        <v>35</v>
      </c>
    </row>
    <row r="45" spans="1:29" ht="13.5" thickBot="1" x14ac:dyDescent="0.25">
      <c r="A45" s="31" t="s">
        <v>42</v>
      </c>
      <c r="B45" s="14"/>
      <c r="C45" s="31">
        <f t="shared" ref="C45:Z45" si="25">SUM(C38:C44)</f>
        <v>71</v>
      </c>
      <c r="D45" s="13">
        <f t="shared" si="25"/>
        <v>86</v>
      </c>
      <c r="E45" s="32">
        <f t="shared" si="2"/>
        <v>157</v>
      </c>
      <c r="F45" s="31">
        <f t="shared" si="25"/>
        <v>4</v>
      </c>
      <c r="G45" s="13">
        <f t="shared" si="25"/>
        <v>2</v>
      </c>
      <c r="H45" s="32">
        <f t="shared" si="25"/>
        <v>6</v>
      </c>
      <c r="I45" s="31">
        <f t="shared" si="25"/>
        <v>0</v>
      </c>
      <c r="J45" s="13">
        <f t="shared" si="25"/>
        <v>0</v>
      </c>
      <c r="K45" s="32">
        <f t="shared" si="25"/>
        <v>0</v>
      </c>
      <c r="L45" s="31">
        <f t="shared" si="25"/>
        <v>3</v>
      </c>
      <c r="M45" s="13">
        <f t="shared" si="25"/>
        <v>3</v>
      </c>
      <c r="N45" s="32">
        <f t="shared" si="25"/>
        <v>6</v>
      </c>
      <c r="O45" s="31">
        <f t="shared" si="25"/>
        <v>3</v>
      </c>
      <c r="P45" s="13">
        <f t="shared" si="25"/>
        <v>3</v>
      </c>
      <c r="Q45" s="13">
        <f t="shared" si="25"/>
        <v>6</v>
      </c>
      <c r="R45" s="31">
        <f t="shared" si="25"/>
        <v>0</v>
      </c>
      <c r="S45" s="13">
        <f t="shared" si="25"/>
        <v>0</v>
      </c>
      <c r="T45" s="13">
        <f t="shared" si="25"/>
        <v>0</v>
      </c>
      <c r="U45" s="31">
        <f t="shared" si="25"/>
        <v>1</v>
      </c>
      <c r="V45" s="13">
        <f t="shared" si="25"/>
        <v>0</v>
      </c>
      <c r="W45" s="32">
        <f t="shared" si="25"/>
        <v>1</v>
      </c>
      <c r="X45" s="31">
        <f t="shared" si="25"/>
        <v>3</v>
      </c>
      <c r="Y45" s="13">
        <f t="shared" si="25"/>
        <v>3</v>
      </c>
      <c r="Z45" s="32">
        <f t="shared" si="25"/>
        <v>6</v>
      </c>
      <c r="AA45" s="31">
        <f>SUM(AA38:AA44)</f>
        <v>85</v>
      </c>
      <c r="AB45" s="13">
        <f>SUM(AB38:AB44)</f>
        <v>97</v>
      </c>
      <c r="AC45" s="34">
        <f>SUM(AC38:AC44)</f>
        <v>182</v>
      </c>
    </row>
    <row r="46" spans="1:29" x14ac:dyDescent="0.2">
      <c r="C46" s="37"/>
      <c r="D46" s="38"/>
      <c r="F46" s="40"/>
      <c r="G46" s="40"/>
      <c r="H46" s="24"/>
      <c r="I46" s="37"/>
      <c r="J46" s="38"/>
      <c r="K46" s="41" t="str">
        <f>IF(I46+J46=0," ",I46+J46)</f>
        <v xml:space="preserve"> </v>
      </c>
      <c r="L46" s="37"/>
      <c r="M46" s="40"/>
      <c r="N46" s="60" t="str">
        <f>IF(L46+M46=0," ",L46+M46)</f>
        <v xml:space="preserve"> </v>
      </c>
      <c r="O46" s="37"/>
      <c r="P46" s="38"/>
      <c r="Q46" s="59" t="str">
        <f>IF(O46+P46=0," ",O46+P46)</f>
        <v xml:space="preserve"> </v>
      </c>
      <c r="R46" s="37"/>
      <c r="S46" s="38"/>
      <c r="T46" s="39"/>
      <c r="U46" s="40"/>
      <c r="V46" s="40"/>
      <c r="W46" s="60" t="str">
        <f>IF(U46+V46=0," ",U46+V46)</f>
        <v xml:space="preserve"> </v>
      </c>
      <c r="X46" s="37"/>
      <c r="Y46" s="38"/>
      <c r="Z46" s="41" t="str">
        <f>IF(X46+Y46=0," ",X46+Y46)</f>
        <v xml:space="preserve"> </v>
      </c>
      <c r="AA46" s="37"/>
      <c r="AB46" s="45"/>
      <c r="AC46" s="46"/>
    </row>
    <row r="47" spans="1:29" x14ac:dyDescent="0.2">
      <c r="A47" s="35" t="s">
        <v>43</v>
      </c>
      <c r="B47" s="36">
        <v>2705</v>
      </c>
      <c r="C47" s="22">
        <v>260</v>
      </c>
      <c r="D47" s="23">
        <v>156</v>
      </c>
      <c r="E47" s="24">
        <v>416</v>
      </c>
      <c r="F47" s="47">
        <v>59</v>
      </c>
      <c r="G47" s="47">
        <v>43</v>
      </c>
      <c r="H47" s="24">
        <v>102</v>
      </c>
      <c r="I47" s="22">
        <v>5</v>
      </c>
      <c r="J47" s="23">
        <v>1</v>
      </c>
      <c r="K47" s="24">
        <v>6</v>
      </c>
      <c r="L47" s="20">
        <v>6</v>
      </c>
      <c r="M47" s="35">
        <v>9</v>
      </c>
      <c r="N47" s="24">
        <v>15</v>
      </c>
      <c r="O47" s="22">
        <v>9</v>
      </c>
      <c r="P47" s="23">
        <v>8</v>
      </c>
      <c r="Q47" s="24">
        <v>17</v>
      </c>
      <c r="R47" s="27"/>
      <c r="S47" s="26"/>
      <c r="T47" s="24"/>
      <c r="U47" s="47"/>
      <c r="V47" s="47">
        <v>1</v>
      </c>
      <c r="W47" s="24">
        <v>1</v>
      </c>
      <c r="X47" s="22">
        <v>14</v>
      </c>
      <c r="Y47" s="23">
        <v>9</v>
      </c>
      <c r="Z47" s="24">
        <v>23</v>
      </c>
      <c r="AA47" s="20">
        <f t="shared" ref="AA47:AB50" si="26">C47+F47+I47+L47+O47+R47+U47+X47</f>
        <v>353</v>
      </c>
      <c r="AB47" s="25">
        <f t="shared" si="26"/>
        <v>227</v>
      </c>
      <c r="AC47" s="24">
        <f t="shared" ref="AC47:AC50" si="27">SUM(AA47:AB47)</f>
        <v>580</v>
      </c>
    </row>
    <row r="48" spans="1:29" x14ac:dyDescent="0.2">
      <c r="A48" s="35" t="s">
        <v>270</v>
      </c>
      <c r="B48" s="36">
        <v>2715</v>
      </c>
      <c r="C48" s="22"/>
      <c r="D48" s="23">
        <v>1</v>
      </c>
      <c r="E48" s="24">
        <v>1</v>
      </c>
      <c r="F48" s="47"/>
      <c r="G48" s="47"/>
      <c r="H48" s="24"/>
      <c r="I48" s="22"/>
      <c r="J48" s="23"/>
      <c r="N48" s="24"/>
      <c r="O48" s="22"/>
      <c r="P48" s="23"/>
      <c r="R48" s="27"/>
      <c r="S48" s="26"/>
      <c r="T48" s="24"/>
      <c r="U48" s="47"/>
      <c r="V48" s="47"/>
      <c r="W48" s="24"/>
      <c r="X48" s="22"/>
      <c r="Y48" s="23"/>
      <c r="AA48" s="20">
        <f t="shared" si="26"/>
        <v>0</v>
      </c>
      <c r="AB48" s="25">
        <f t="shared" si="26"/>
        <v>1</v>
      </c>
      <c r="AC48" s="24">
        <f t="shared" si="27"/>
        <v>1</v>
      </c>
    </row>
    <row r="49" spans="1:29" x14ac:dyDescent="0.2">
      <c r="A49" s="35" t="s">
        <v>44</v>
      </c>
      <c r="B49" s="36">
        <v>2725</v>
      </c>
      <c r="C49" s="22"/>
      <c r="D49" s="23">
        <v>1</v>
      </c>
      <c r="E49" s="24">
        <v>1</v>
      </c>
      <c r="F49" s="47"/>
      <c r="G49" s="47"/>
      <c r="H49" s="24"/>
      <c r="I49" s="22"/>
      <c r="J49" s="23"/>
      <c r="N49" s="24"/>
      <c r="O49" s="22"/>
      <c r="P49" s="23"/>
      <c r="R49" s="20"/>
      <c r="T49" s="24"/>
      <c r="U49" s="47"/>
      <c r="V49" s="47"/>
      <c r="W49" s="24"/>
      <c r="X49" s="22"/>
      <c r="Y49" s="23"/>
      <c r="AA49" s="20">
        <f t="shared" si="26"/>
        <v>0</v>
      </c>
      <c r="AB49" s="25">
        <f t="shared" si="26"/>
        <v>1</v>
      </c>
      <c r="AC49" s="24">
        <f t="shared" si="27"/>
        <v>1</v>
      </c>
    </row>
    <row r="50" spans="1:29" ht="13.5" thickBot="1" x14ac:dyDescent="0.25">
      <c r="A50" s="35" t="s">
        <v>45</v>
      </c>
      <c r="B50" s="36">
        <v>2735</v>
      </c>
      <c r="C50" s="22">
        <v>76</v>
      </c>
      <c r="D50" s="23">
        <v>63</v>
      </c>
      <c r="E50" s="24">
        <v>139</v>
      </c>
      <c r="F50" s="47">
        <v>15</v>
      </c>
      <c r="G50" s="47">
        <v>8</v>
      </c>
      <c r="H50" s="24">
        <v>23</v>
      </c>
      <c r="I50" s="22">
        <v>2</v>
      </c>
      <c r="J50" s="23">
        <v>1</v>
      </c>
      <c r="K50" s="24">
        <v>3</v>
      </c>
      <c r="L50" s="20">
        <v>2</v>
      </c>
      <c r="M50" s="35">
        <v>1</v>
      </c>
      <c r="N50" s="24">
        <v>3</v>
      </c>
      <c r="O50" s="22">
        <v>4</v>
      </c>
      <c r="P50" s="23">
        <v>2</v>
      </c>
      <c r="Q50" s="24">
        <v>6</v>
      </c>
      <c r="R50" s="20"/>
      <c r="T50" s="24"/>
      <c r="U50" s="47">
        <v>1</v>
      </c>
      <c r="V50" s="47"/>
      <c r="W50" s="24">
        <v>1</v>
      </c>
      <c r="X50" s="22">
        <v>6</v>
      </c>
      <c r="Y50" s="23">
        <v>7</v>
      </c>
      <c r="Z50" s="24">
        <v>13</v>
      </c>
      <c r="AA50" s="20">
        <f t="shared" si="26"/>
        <v>106</v>
      </c>
      <c r="AB50" s="25">
        <f t="shared" si="26"/>
        <v>82</v>
      </c>
      <c r="AC50" s="24">
        <f t="shared" si="27"/>
        <v>188</v>
      </c>
    </row>
    <row r="51" spans="1:29" ht="13.5" thickBot="1" x14ac:dyDescent="0.25">
      <c r="A51" s="31" t="s">
        <v>46</v>
      </c>
      <c r="B51" s="14"/>
      <c r="C51" s="31">
        <f t="shared" ref="C51:AC51" si="28">SUM(C47:C50)</f>
        <v>336</v>
      </c>
      <c r="D51" s="13">
        <f t="shared" si="28"/>
        <v>221</v>
      </c>
      <c r="E51" s="32">
        <f t="shared" si="2"/>
        <v>557</v>
      </c>
      <c r="F51" s="13">
        <f t="shared" si="28"/>
        <v>74</v>
      </c>
      <c r="G51" s="13">
        <f t="shared" si="28"/>
        <v>51</v>
      </c>
      <c r="H51" s="13">
        <f t="shared" si="28"/>
        <v>125</v>
      </c>
      <c r="I51" s="31">
        <f t="shared" si="28"/>
        <v>7</v>
      </c>
      <c r="J51" s="13">
        <f t="shared" si="28"/>
        <v>2</v>
      </c>
      <c r="K51" s="32">
        <f t="shared" si="28"/>
        <v>9</v>
      </c>
      <c r="L51" s="31">
        <f t="shared" si="28"/>
        <v>8</v>
      </c>
      <c r="M51" s="13">
        <f t="shared" si="28"/>
        <v>10</v>
      </c>
      <c r="N51" s="13">
        <f t="shared" si="28"/>
        <v>18</v>
      </c>
      <c r="O51" s="31">
        <f t="shared" si="28"/>
        <v>13</v>
      </c>
      <c r="P51" s="13">
        <f t="shared" si="28"/>
        <v>10</v>
      </c>
      <c r="Q51" s="13">
        <f t="shared" si="28"/>
        <v>23</v>
      </c>
      <c r="R51" s="31">
        <f t="shared" si="28"/>
        <v>0</v>
      </c>
      <c r="S51" s="13">
        <f t="shared" si="28"/>
        <v>0</v>
      </c>
      <c r="T51" s="13">
        <f t="shared" si="28"/>
        <v>0</v>
      </c>
      <c r="U51" s="31">
        <f t="shared" si="28"/>
        <v>1</v>
      </c>
      <c r="V51" s="13">
        <f t="shared" si="28"/>
        <v>1</v>
      </c>
      <c r="W51" s="13">
        <f t="shared" si="28"/>
        <v>2</v>
      </c>
      <c r="X51" s="31">
        <f t="shared" si="28"/>
        <v>20</v>
      </c>
      <c r="Y51" s="13">
        <f t="shared" si="28"/>
        <v>16</v>
      </c>
      <c r="Z51" s="32">
        <f t="shared" si="28"/>
        <v>36</v>
      </c>
      <c r="AA51" s="31">
        <f>SUM(AA47:AA50)</f>
        <v>459</v>
      </c>
      <c r="AB51" s="33">
        <f>SUM(AB47:AB50)</f>
        <v>311</v>
      </c>
      <c r="AC51" s="34">
        <f t="shared" si="28"/>
        <v>770</v>
      </c>
    </row>
    <row r="52" spans="1:29" x14ac:dyDescent="0.2">
      <c r="C52" s="37"/>
      <c r="D52" s="38"/>
      <c r="E52" s="24">
        <f t="shared" si="2"/>
        <v>0</v>
      </c>
      <c r="F52" s="40"/>
      <c r="G52" s="40"/>
      <c r="H52" s="24"/>
      <c r="I52" s="37"/>
      <c r="J52" s="38"/>
      <c r="K52" s="41"/>
      <c r="L52" s="37"/>
      <c r="M52" s="40"/>
      <c r="N52" s="60"/>
      <c r="O52" s="37"/>
      <c r="P52" s="38"/>
      <c r="Q52" s="59"/>
      <c r="R52" s="37"/>
      <c r="S52" s="38"/>
      <c r="T52" s="39"/>
      <c r="U52" s="40"/>
      <c r="V52" s="40"/>
      <c r="W52" s="60"/>
      <c r="X52" s="37"/>
      <c r="Y52" s="38"/>
      <c r="Z52" s="41"/>
      <c r="AA52" s="37"/>
      <c r="AB52" s="45"/>
      <c r="AC52" s="46"/>
    </row>
    <row r="53" spans="1:29" ht="13.5" customHeight="1" x14ac:dyDescent="0.2">
      <c r="A53" s="35" t="s">
        <v>47</v>
      </c>
      <c r="B53" s="36">
        <v>1405</v>
      </c>
      <c r="C53" s="22">
        <v>133</v>
      </c>
      <c r="D53" s="23">
        <v>58</v>
      </c>
      <c r="E53" s="24">
        <v>191</v>
      </c>
      <c r="F53" s="47">
        <v>11</v>
      </c>
      <c r="G53" s="47">
        <v>1</v>
      </c>
      <c r="H53" s="24">
        <v>12</v>
      </c>
      <c r="I53" s="22">
        <v>3</v>
      </c>
      <c r="J53" s="23">
        <v>2</v>
      </c>
      <c r="K53" s="24">
        <v>5</v>
      </c>
      <c r="L53" s="20">
        <v>2</v>
      </c>
      <c r="M53" s="35">
        <v>4</v>
      </c>
      <c r="N53" s="24">
        <v>6</v>
      </c>
      <c r="O53" s="22">
        <v>1</v>
      </c>
      <c r="P53" s="23">
        <v>1</v>
      </c>
      <c r="Q53" s="24">
        <v>2</v>
      </c>
      <c r="R53" s="20"/>
      <c r="T53" s="24"/>
      <c r="U53" s="47"/>
      <c r="V53" s="47">
        <v>1</v>
      </c>
      <c r="W53" s="24">
        <v>1</v>
      </c>
      <c r="X53" s="22">
        <v>4</v>
      </c>
      <c r="Y53" s="23">
        <v>4</v>
      </c>
      <c r="Z53" s="24">
        <v>8</v>
      </c>
      <c r="AA53" s="20">
        <f t="shared" ref="AA53:AB58" si="29">C53+F53+I53+L53+O53+R53+U53+X53</f>
        <v>154</v>
      </c>
      <c r="AB53" s="25">
        <f t="shared" si="29"/>
        <v>71</v>
      </c>
      <c r="AC53" s="24">
        <f t="shared" ref="AC53:AC58" si="30">SUM(AA53:AB53)</f>
        <v>225</v>
      </c>
    </row>
    <row r="54" spans="1:29" ht="13.5" customHeight="1" x14ac:dyDescent="0.2">
      <c r="A54" s="35" t="s">
        <v>244</v>
      </c>
      <c r="B54" s="36">
        <v>1410</v>
      </c>
      <c r="C54" s="22">
        <v>1</v>
      </c>
      <c r="D54" s="23"/>
      <c r="E54" s="24">
        <v>1</v>
      </c>
      <c r="F54" s="47"/>
      <c r="G54" s="47"/>
      <c r="H54" s="24"/>
      <c r="I54" s="22"/>
      <c r="J54" s="23"/>
      <c r="N54" s="24"/>
      <c r="O54" s="22"/>
      <c r="P54" s="23"/>
      <c r="R54" s="20"/>
      <c r="T54" s="24"/>
      <c r="U54" s="47"/>
      <c r="V54" s="47"/>
      <c r="W54" s="24"/>
      <c r="X54" s="22"/>
      <c r="Y54" s="23"/>
      <c r="AA54" s="20">
        <f t="shared" si="29"/>
        <v>1</v>
      </c>
      <c r="AB54" s="25">
        <f t="shared" si="29"/>
        <v>0</v>
      </c>
      <c r="AC54" s="24">
        <f t="shared" si="30"/>
        <v>1</v>
      </c>
    </row>
    <row r="55" spans="1:29" ht="13.5" customHeight="1" x14ac:dyDescent="0.2">
      <c r="A55" s="35" t="s">
        <v>245</v>
      </c>
      <c r="B55" s="36">
        <v>1420</v>
      </c>
      <c r="C55" s="22">
        <v>21</v>
      </c>
      <c r="D55" s="23">
        <v>9</v>
      </c>
      <c r="E55" s="24">
        <v>30</v>
      </c>
      <c r="F55" s="47">
        <v>2</v>
      </c>
      <c r="G55" s="47">
        <v>2</v>
      </c>
      <c r="H55" s="24">
        <v>4</v>
      </c>
      <c r="I55" s="22">
        <v>1</v>
      </c>
      <c r="J55" s="23">
        <v>1</v>
      </c>
      <c r="K55" s="24">
        <v>2</v>
      </c>
      <c r="N55" s="24"/>
      <c r="O55" s="22">
        <v>1</v>
      </c>
      <c r="P55" s="23"/>
      <c r="Q55" s="24">
        <v>1</v>
      </c>
      <c r="R55" s="20"/>
      <c r="T55" s="24"/>
      <c r="U55" s="47"/>
      <c r="V55" s="47">
        <v>1</v>
      </c>
      <c r="W55" s="24">
        <v>1</v>
      </c>
      <c r="X55" s="22">
        <v>1</v>
      </c>
      <c r="Y55" s="23">
        <v>1</v>
      </c>
      <c r="Z55" s="24">
        <v>2</v>
      </c>
      <c r="AA55" s="20">
        <f t="shared" si="29"/>
        <v>26</v>
      </c>
      <c r="AB55" s="25">
        <f t="shared" si="29"/>
        <v>14</v>
      </c>
      <c r="AC55" s="24">
        <f t="shared" si="30"/>
        <v>40</v>
      </c>
    </row>
    <row r="56" spans="1:29" ht="12.75" customHeight="1" x14ac:dyDescent="0.2">
      <c r="A56" s="35" t="s">
        <v>48</v>
      </c>
      <c r="B56" s="36">
        <v>1430</v>
      </c>
      <c r="C56" s="22">
        <v>60</v>
      </c>
      <c r="D56" s="23">
        <v>25</v>
      </c>
      <c r="E56" s="24">
        <v>85</v>
      </c>
      <c r="F56" s="47">
        <v>3</v>
      </c>
      <c r="G56" s="47">
        <v>1</v>
      </c>
      <c r="H56" s="24">
        <v>4</v>
      </c>
      <c r="I56" s="22"/>
      <c r="J56" s="23"/>
      <c r="L56" s="20">
        <v>1</v>
      </c>
      <c r="N56" s="24">
        <v>1</v>
      </c>
      <c r="O56" s="22">
        <v>1</v>
      </c>
      <c r="P56" s="23">
        <v>1</v>
      </c>
      <c r="Q56" s="24">
        <v>2</v>
      </c>
      <c r="R56" s="20"/>
      <c r="T56" s="24"/>
      <c r="U56" s="47"/>
      <c r="V56" s="47"/>
      <c r="W56" s="24"/>
      <c r="X56" s="22">
        <v>4</v>
      </c>
      <c r="Y56" s="23">
        <v>1</v>
      </c>
      <c r="Z56" s="24">
        <v>5</v>
      </c>
      <c r="AA56" s="20">
        <f t="shared" si="29"/>
        <v>69</v>
      </c>
      <c r="AB56" s="25">
        <f t="shared" si="29"/>
        <v>28</v>
      </c>
      <c r="AC56" s="24">
        <f t="shared" si="30"/>
        <v>97</v>
      </c>
    </row>
    <row r="57" spans="1:29" ht="14.25" customHeight="1" x14ac:dyDescent="0.2">
      <c r="A57" s="35" t="s">
        <v>49</v>
      </c>
      <c r="B57" s="36">
        <v>1431</v>
      </c>
      <c r="C57" s="22">
        <v>17</v>
      </c>
      <c r="D57" s="23">
        <v>2</v>
      </c>
      <c r="E57" s="24">
        <v>19</v>
      </c>
      <c r="F57" s="47"/>
      <c r="G57" s="47"/>
      <c r="H57" s="24"/>
      <c r="I57" s="22"/>
      <c r="J57" s="23"/>
      <c r="N57" s="24"/>
      <c r="O57" s="22"/>
      <c r="P57" s="23"/>
      <c r="R57" s="20"/>
      <c r="T57" s="24"/>
      <c r="U57" s="47"/>
      <c r="V57" s="47"/>
      <c r="W57" s="24"/>
      <c r="X57" s="22">
        <v>1</v>
      </c>
      <c r="Y57" s="23"/>
      <c r="Z57" s="24">
        <v>1</v>
      </c>
      <c r="AA57" s="20">
        <f t="shared" si="29"/>
        <v>18</v>
      </c>
      <c r="AB57" s="25">
        <f t="shared" si="29"/>
        <v>2</v>
      </c>
      <c r="AC57" s="24">
        <f t="shared" si="30"/>
        <v>20</v>
      </c>
    </row>
    <row r="58" spans="1:29" ht="14.25" customHeight="1" thickBot="1" x14ac:dyDescent="0.25">
      <c r="A58" s="35" t="s">
        <v>50</v>
      </c>
      <c r="B58" s="36">
        <v>1450</v>
      </c>
      <c r="C58" s="22">
        <v>21</v>
      </c>
      <c r="D58" s="23">
        <v>22</v>
      </c>
      <c r="E58" s="24">
        <v>43</v>
      </c>
      <c r="F58" s="47">
        <v>2</v>
      </c>
      <c r="G58" s="47">
        <v>6</v>
      </c>
      <c r="H58" s="24">
        <v>8</v>
      </c>
      <c r="I58" s="22">
        <v>1</v>
      </c>
      <c r="J58" s="23"/>
      <c r="K58" s="24">
        <v>1</v>
      </c>
      <c r="L58" s="20">
        <v>4</v>
      </c>
      <c r="N58" s="24">
        <v>4</v>
      </c>
      <c r="O58" s="22"/>
      <c r="P58" s="23">
        <v>3</v>
      </c>
      <c r="Q58" s="24">
        <v>3</v>
      </c>
      <c r="R58" s="20"/>
      <c r="T58" s="24"/>
      <c r="U58" s="47"/>
      <c r="V58" s="47"/>
      <c r="W58" s="24"/>
      <c r="X58" s="22">
        <v>1</v>
      </c>
      <c r="Y58" s="23">
        <v>1</v>
      </c>
      <c r="Z58" s="24">
        <v>2</v>
      </c>
      <c r="AA58" s="20">
        <f t="shared" si="29"/>
        <v>29</v>
      </c>
      <c r="AB58" s="25">
        <f t="shared" si="29"/>
        <v>32</v>
      </c>
      <c r="AC58" s="24">
        <f t="shared" si="30"/>
        <v>61</v>
      </c>
    </row>
    <row r="59" spans="1:29" ht="13.5" thickBot="1" x14ac:dyDescent="0.25">
      <c r="A59" s="31" t="s">
        <v>51</v>
      </c>
      <c r="B59" s="14"/>
      <c r="C59" s="31">
        <f t="shared" ref="C59:Z59" si="31">SUM(C53:C58)</f>
        <v>253</v>
      </c>
      <c r="D59" s="13">
        <f t="shared" si="31"/>
        <v>116</v>
      </c>
      <c r="E59" s="32">
        <f t="shared" si="2"/>
        <v>369</v>
      </c>
      <c r="F59" s="31">
        <f t="shared" si="31"/>
        <v>18</v>
      </c>
      <c r="G59" s="13">
        <f t="shared" si="31"/>
        <v>10</v>
      </c>
      <c r="H59" s="32">
        <f t="shared" si="31"/>
        <v>28</v>
      </c>
      <c r="I59" s="31">
        <f t="shared" si="31"/>
        <v>5</v>
      </c>
      <c r="J59" s="13">
        <f t="shared" si="31"/>
        <v>3</v>
      </c>
      <c r="K59" s="32">
        <f t="shared" si="31"/>
        <v>8</v>
      </c>
      <c r="L59" s="31">
        <f t="shared" si="31"/>
        <v>7</v>
      </c>
      <c r="M59" s="13">
        <f t="shared" si="31"/>
        <v>4</v>
      </c>
      <c r="N59" s="32">
        <f t="shared" si="31"/>
        <v>11</v>
      </c>
      <c r="O59" s="31">
        <f t="shared" si="31"/>
        <v>3</v>
      </c>
      <c r="P59" s="13">
        <f t="shared" si="31"/>
        <v>5</v>
      </c>
      <c r="Q59" s="13">
        <f t="shared" si="31"/>
        <v>8</v>
      </c>
      <c r="R59" s="31">
        <f t="shared" si="31"/>
        <v>0</v>
      </c>
      <c r="S59" s="13">
        <f t="shared" si="31"/>
        <v>0</v>
      </c>
      <c r="T59" s="13">
        <f t="shared" si="31"/>
        <v>0</v>
      </c>
      <c r="U59" s="13">
        <f t="shared" si="31"/>
        <v>0</v>
      </c>
      <c r="V59" s="13">
        <f t="shared" si="31"/>
        <v>2</v>
      </c>
      <c r="W59" s="32">
        <f t="shared" si="31"/>
        <v>2</v>
      </c>
      <c r="X59" s="31">
        <f t="shared" si="31"/>
        <v>11</v>
      </c>
      <c r="Y59" s="13">
        <f t="shared" si="31"/>
        <v>7</v>
      </c>
      <c r="Z59" s="32">
        <f t="shared" si="31"/>
        <v>18</v>
      </c>
      <c r="AA59" s="31">
        <f>SUM(AA53:AA58)</f>
        <v>297</v>
      </c>
      <c r="AB59" s="33">
        <f>SUM(AB53:AB58)</f>
        <v>147</v>
      </c>
      <c r="AC59" s="34">
        <f>SUM(AC53:AC58)</f>
        <v>444</v>
      </c>
    </row>
    <row r="60" spans="1:29" x14ac:dyDescent="0.2">
      <c r="C60" s="37"/>
      <c r="D60" s="38"/>
      <c r="E60" s="41"/>
      <c r="F60" s="40"/>
      <c r="G60" s="40"/>
      <c r="H60" s="41" t="str">
        <f>IF(F60+G60=0," ",F60+G60)</f>
        <v xml:space="preserve"> </v>
      </c>
      <c r="I60" s="37"/>
      <c r="J60" s="38"/>
      <c r="K60" s="41" t="str">
        <f>IF(I60+J60=0," ",I60+J60)</f>
        <v xml:space="preserve"> </v>
      </c>
      <c r="L60" s="37"/>
      <c r="M60" s="40"/>
      <c r="N60" s="63" t="str">
        <f>IF(L60+M60=0," ",L60+M60)</f>
        <v xml:space="preserve"> </v>
      </c>
      <c r="O60" s="37"/>
      <c r="P60" s="38"/>
      <c r="Q60" s="59" t="str">
        <f>IF(O60+P60=0," ",O60+P60)</f>
        <v xml:space="preserve"> </v>
      </c>
      <c r="R60" s="37"/>
      <c r="S60" s="38"/>
      <c r="T60" s="39"/>
      <c r="U60" s="40"/>
      <c r="V60" s="40"/>
      <c r="W60" s="60" t="str">
        <f>IF(U60+V60=0," ",U60+V60)</f>
        <v xml:space="preserve"> </v>
      </c>
      <c r="X60" s="37"/>
      <c r="Y60" s="38"/>
      <c r="Z60" s="41" t="str">
        <f>IF(X60+Y60=0," ",X60+Y60)</f>
        <v xml:space="preserve"> </v>
      </c>
      <c r="AA60" s="37"/>
      <c r="AB60" s="45"/>
      <c r="AC60" s="46"/>
    </row>
    <row r="61" spans="1:29" ht="13.5" customHeight="1" x14ac:dyDescent="0.2">
      <c r="A61" s="35" t="s">
        <v>52</v>
      </c>
      <c r="B61" s="36">
        <v>1505</v>
      </c>
      <c r="C61" s="22">
        <v>49</v>
      </c>
      <c r="D61" s="23">
        <v>78</v>
      </c>
      <c r="E61" s="24">
        <v>127</v>
      </c>
      <c r="F61" s="47"/>
      <c r="G61" s="47">
        <v>3</v>
      </c>
      <c r="H61" s="24">
        <v>3</v>
      </c>
      <c r="I61" s="22"/>
      <c r="J61" s="23">
        <v>3</v>
      </c>
      <c r="K61" s="24">
        <v>3</v>
      </c>
      <c r="L61" s="20">
        <v>2</v>
      </c>
      <c r="M61" s="35">
        <v>2</v>
      </c>
      <c r="N61" s="24">
        <v>4</v>
      </c>
      <c r="O61" s="22">
        <v>2</v>
      </c>
      <c r="P61" s="23">
        <v>4</v>
      </c>
      <c r="Q61" s="24">
        <v>6</v>
      </c>
      <c r="R61" s="20"/>
      <c r="T61" s="24"/>
      <c r="U61" s="47"/>
      <c r="V61" s="47">
        <v>2</v>
      </c>
      <c r="W61" s="24">
        <v>2</v>
      </c>
      <c r="X61" s="22">
        <v>3</v>
      </c>
      <c r="Y61" s="23">
        <v>3</v>
      </c>
      <c r="Z61" s="24">
        <v>6</v>
      </c>
      <c r="AA61" s="20">
        <f t="shared" ref="AA61:AB63" si="32">C61+F61+I61+L61+O61+R61+U61+X61</f>
        <v>56</v>
      </c>
      <c r="AB61" s="25">
        <f t="shared" si="32"/>
        <v>95</v>
      </c>
      <c r="AC61" s="24">
        <f>SUM(AA61:AB61)</f>
        <v>151</v>
      </c>
    </row>
    <row r="62" spans="1:29" ht="13.5" customHeight="1" x14ac:dyDescent="0.2">
      <c r="A62" s="35" t="s">
        <v>53</v>
      </c>
      <c r="B62" s="36">
        <v>1515</v>
      </c>
      <c r="C62" s="22">
        <v>41</v>
      </c>
      <c r="D62" s="23">
        <v>71</v>
      </c>
      <c r="E62" s="24">
        <v>112</v>
      </c>
      <c r="F62" s="47">
        <v>2</v>
      </c>
      <c r="G62" s="47">
        <v>1</v>
      </c>
      <c r="H62" s="24">
        <v>3</v>
      </c>
      <c r="I62" s="22"/>
      <c r="J62" s="23">
        <v>2</v>
      </c>
      <c r="K62" s="24">
        <v>2</v>
      </c>
      <c r="M62" s="35">
        <v>2</v>
      </c>
      <c r="N62" s="24">
        <v>2</v>
      </c>
      <c r="O62" s="22"/>
      <c r="P62" s="23"/>
      <c r="R62" s="20"/>
      <c r="T62" s="24"/>
      <c r="U62" s="47"/>
      <c r="V62" s="47">
        <v>1</v>
      </c>
      <c r="W62" s="24">
        <v>1</v>
      </c>
      <c r="X62" s="22">
        <v>4</v>
      </c>
      <c r="Y62" s="23">
        <v>3</v>
      </c>
      <c r="Z62" s="24">
        <v>7</v>
      </c>
      <c r="AA62" s="20">
        <f t="shared" si="32"/>
        <v>47</v>
      </c>
      <c r="AB62" s="25">
        <f t="shared" si="32"/>
        <v>80</v>
      </c>
      <c r="AC62" s="24">
        <f>SUM(AA62:AB62)</f>
        <v>127</v>
      </c>
    </row>
    <row r="63" spans="1:29" ht="15" customHeight="1" thickBot="1" x14ac:dyDescent="0.25">
      <c r="A63" s="35" t="s">
        <v>54</v>
      </c>
      <c r="B63" s="36">
        <v>1516</v>
      </c>
      <c r="C63" s="22">
        <v>5</v>
      </c>
      <c r="D63" s="23">
        <v>3</v>
      </c>
      <c r="E63" s="24">
        <v>8</v>
      </c>
      <c r="F63" s="47"/>
      <c r="G63" s="47"/>
      <c r="H63" s="24"/>
      <c r="I63" s="22"/>
      <c r="J63" s="23"/>
      <c r="N63" s="24"/>
      <c r="O63" s="22"/>
      <c r="P63" s="23"/>
      <c r="R63" s="20"/>
      <c r="T63" s="24"/>
      <c r="U63" s="47"/>
      <c r="V63" s="47"/>
      <c r="W63" s="24"/>
      <c r="X63" s="22"/>
      <c r="Y63" s="23">
        <v>1</v>
      </c>
      <c r="Z63" s="24">
        <v>1</v>
      </c>
      <c r="AA63" s="20">
        <f t="shared" si="32"/>
        <v>5</v>
      </c>
      <c r="AB63" s="25">
        <f t="shared" si="32"/>
        <v>4</v>
      </c>
      <c r="AC63" s="24">
        <f t="shared" ref="AC63" si="33">SUM(AA63:AB63)</f>
        <v>9</v>
      </c>
    </row>
    <row r="64" spans="1:29" ht="13.5" thickBot="1" x14ac:dyDescent="0.25">
      <c r="A64" s="31" t="s">
        <v>55</v>
      </c>
      <c r="B64" s="14"/>
      <c r="C64" s="31">
        <f>SUM(C61:C63)</f>
        <v>95</v>
      </c>
      <c r="D64" s="13">
        <f>SUM(D61:D63)</f>
        <v>152</v>
      </c>
      <c r="E64" s="32">
        <f t="shared" si="2"/>
        <v>247</v>
      </c>
      <c r="F64" s="13">
        <f t="shared" ref="F64:Z64" si="34">SUM(F61:F63)</f>
        <v>2</v>
      </c>
      <c r="G64" s="13">
        <f t="shared" si="34"/>
        <v>4</v>
      </c>
      <c r="H64" s="13">
        <f t="shared" si="34"/>
        <v>6</v>
      </c>
      <c r="I64" s="31">
        <f t="shared" si="34"/>
        <v>0</v>
      </c>
      <c r="J64" s="13">
        <f t="shared" si="34"/>
        <v>5</v>
      </c>
      <c r="K64" s="32">
        <f t="shared" si="34"/>
        <v>5</v>
      </c>
      <c r="L64" s="31">
        <f t="shared" si="34"/>
        <v>2</v>
      </c>
      <c r="M64" s="13">
        <f t="shared" si="34"/>
        <v>4</v>
      </c>
      <c r="N64" s="13">
        <f t="shared" si="34"/>
        <v>6</v>
      </c>
      <c r="O64" s="31">
        <f t="shared" si="34"/>
        <v>2</v>
      </c>
      <c r="P64" s="13">
        <f t="shared" si="34"/>
        <v>4</v>
      </c>
      <c r="Q64" s="13">
        <f t="shared" si="34"/>
        <v>6</v>
      </c>
      <c r="R64" s="31">
        <f t="shared" si="34"/>
        <v>0</v>
      </c>
      <c r="S64" s="13">
        <f t="shared" si="34"/>
        <v>0</v>
      </c>
      <c r="T64" s="13">
        <f t="shared" si="34"/>
        <v>0</v>
      </c>
      <c r="U64" s="13">
        <f t="shared" si="34"/>
        <v>0</v>
      </c>
      <c r="V64" s="13">
        <f t="shared" si="34"/>
        <v>3</v>
      </c>
      <c r="W64" s="13">
        <f t="shared" si="34"/>
        <v>3</v>
      </c>
      <c r="X64" s="31">
        <f t="shared" si="34"/>
        <v>7</v>
      </c>
      <c r="Y64" s="13">
        <f t="shared" si="34"/>
        <v>7</v>
      </c>
      <c r="Z64" s="32">
        <f t="shared" si="34"/>
        <v>14</v>
      </c>
      <c r="AA64" s="31">
        <f>SUM(AA61:AA63)</f>
        <v>108</v>
      </c>
      <c r="AB64" s="33">
        <f>SUM(AB61:AB63)</f>
        <v>179</v>
      </c>
      <c r="AC64" s="34">
        <f>SUM(AC61:AC63)</f>
        <v>287</v>
      </c>
    </row>
    <row r="65" spans="1:29" ht="12" customHeight="1" x14ac:dyDescent="0.2">
      <c r="C65" s="37"/>
      <c r="D65" s="38"/>
      <c r="E65" s="41"/>
      <c r="F65" s="40"/>
      <c r="G65" s="40"/>
      <c r="H65" s="41" t="str">
        <f>IF(F65+G65=0," ",F65+G65)</f>
        <v xml:space="preserve"> </v>
      </c>
      <c r="I65" s="37"/>
      <c r="J65" s="38"/>
      <c r="K65" s="41" t="str">
        <f>IF(I65+J65=0," ",I65+J65)</f>
        <v xml:space="preserve"> </v>
      </c>
      <c r="L65" s="37"/>
      <c r="M65" s="40"/>
      <c r="N65" s="60" t="str">
        <f>IF(L65+M65=0," ",L65+M65)</f>
        <v xml:space="preserve"> </v>
      </c>
      <c r="O65" s="37"/>
      <c r="P65" s="38"/>
      <c r="Q65" s="59" t="str">
        <f>IF(O65+P65=0," ",O65+P65)</f>
        <v xml:space="preserve"> </v>
      </c>
      <c r="R65" s="62"/>
      <c r="S65" s="59"/>
      <c r="T65" s="41"/>
      <c r="U65" s="40"/>
      <c r="V65" s="40"/>
      <c r="W65" s="60" t="str">
        <f>IF(U65+V65=0," ",U65+V65)</f>
        <v xml:space="preserve"> </v>
      </c>
      <c r="X65" s="37"/>
      <c r="Y65" s="38"/>
      <c r="Z65" s="41" t="str">
        <f>IF(X65+Y65=0," ",X65+Y65)</f>
        <v xml:space="preserve"> </v>
      </c>
      <c r="AA65" s="37"/>
      <c r="AB65" s="45"/>
      <c r="AC65" s="46"/>
    </row>
    <row r="66" spans="1:29" x14ac:dyDescent="0.2">
      <c r="A66" s="35" t="s">
        <v>56</v>
      </c>
      <c r="B66" s="36">
        <v>1600</v>
      </c>
      <c r="C66" s="22">
        <v>2</v>
      </c>
      <c r="D66" s="23">
        <v>1</v>
      </c>
      <c r="E66" s="24">
        <v>3</v>
      </c>
      <c r="F66" s="47"/>
      <c r="G66" s="47">
        <v>1</v>
      </c>
      <c r="H66" s="24">
        <v>1</v>
      </c>
      <c r="I66" s="22"/>
      <c r="J66" s="23"/>
      <c r="N66" s="24"/>
      <c r="O66" s="22"/>
      <c r="P66" s="23"/>
      <c r="R66" s="20"/>
      <c r="T66" s="24"/>
      <c r="U66" s="47"/>
      <c r="V66" s="47"/>
      <c r="W66" s="24"/>
      <c r="X66" s="22"/>
      <c r="Y66" s="23"/>
      <c r="AA66" s="20">
        <f t="shared" ref="AA66:AB69" si="35">C66+F66+I66+L66+O66+R66+U66+X66</f>
        <v>2</v>
      </c>
      <c r="AB66" s="25">
        <f t="shared" si="35"/>
        <v>2</v>
      </c>
      <c r="AC66" s="24">
        <f t="shared" ref="AC66:AC69" si="36">SUM(AA66:AB66)</f>
        <v>4</v>
      </c>
    </row>
    <row r="67" spans="1:29" x14ac:dyDescent="0.2">
      <c r="A67" s="35" t="s">
        <v>57</v>
      </c>
      <c r="B67" s="36">
        <v>1610</v>
      </c>
      <c r="C67" s="22"/>
      <c r="D67" s="23"/>
      <c r="F67" s="47"/>
      <c r="G67" s="47"/>
      <c r="H67" s="24"/>
      <c r="I67" s="22"/>
      <c r="J67" s="23"/>
      <c r="L67" s="20">
        <v>1</v>
      </c>
      <c r="N67" s="24">
        <v>1</v>
      </c>
      <c r="O67" s="22"/>
      <c r="P67" s="23"/>
      <c r="R67" s="20"/>
      <c r="T67" s="24"/>
      <c r="U67" s="47"/>
      <c r="V67" s="47"/>
      <c r="W67" s="24"/>
      <c r="X67" s="22"/>
      <c r="Y67" s="23"/>
      <c r="AA67" s="20">
        <f t="shared" si="35"/>
        <v>1</v>
      </c>
      <c r="AB67" s="25">
        <f t="shared" si="35"/>
        <v>0</v>
      </c>
      <c r="AC67" s="24">
        <f t="shared" si="36"/>
        <v>1</v>
      </c>
    </row>
    <row r="68" spans="1:29" ht="13.5" customHeight="1" x14ac:dyDescent="0.2">
      <c r="A68" s="35" t="s">
        <v>58</v>
      </c>
      <c r="B68" s="36">
        <v>1615</v>
      </c>
      <c r="C68" s="22">
        <v>4</v>
      </c>
      <c r="D68" s="23">
        <v>3</v>
      </c>
      <c r="E68" s="24">
        <v>7</v>
      </c>
      <c r="F68" s="47">
        <v>1</v>
      </c>
      <c r="G68" s="47"/>
      <c r="H68" s="24">
        <v>1</v>
      </c>
      <c r="I68" s="22"/>
      <c r="J68" s="23"/>
      <c r="N68" s="24"/>
      <c r="O68" s="22"/>
      <c r="P68" s="23"/>
      <c r="R68" s="20"/>
      <c r="T68" s="24"/>
      <c r="U68" s="47"/>
      <c r="V68" s="47"/>
      <c r="W68" s="24"/>
      <c r="X68" s="22"/>
      <c r="Y68" s="23"/>
      <c r="AA68" s="20">
        <f t="shared" si="35"/>
        <v>5</v>
      </c>
      <c r="AB68" s="25">
        <f t="shared" si="35"/>
        <v>3</v>
      </c>
      <c r="AC68" s="24">
        <f t="shared" si="36"/>
        <v>8</v>
      </c>
    </row>
    <row r="69" spans="1:29" ht="13.5" customHeight="1" thickBot="1" x14ac:dyDescent="0.25">
      <c r="A69" s="35" t="s">
        <v>59</v>
      </c>
      <c r="B69" s="36">
        <v>1625</v>
      </c>
      <c r="C69" s="22">
        <v>1</v>
      </c>
      <c r="D69" s="23"/>
      <c r="E69" s="24">
        <v>1</v>
      </c>
      <c r="F69" s="47"/>
      <c r="G69" s="47"/>
      <c r="H69" s="24"/>
      <c r="I69" s="22"/>
      <c r="J69" s="23"/>
      <c r="N69" s="24"/>
      <c r="O69" s="22"/>
      <c r="P69" s="23"/>
      <c r="R69" s="20"/>
      <c r="T69" s="24"/>
      <c r="U69" s="47"/>
      <c r="V69" s="47"/>
      <c r="W69" s="24"/>
      <c r="X69" s="22"/>
      <c r="Y69" s="23"/>
      <c r="AA69" s="20">
        <f t="shared" si="35"/>
        <v>1</v>
      </c>
      <c r="AB69" s="25">
        <f t="shared" si="35"/>
        <v>0</v>
      </c>
      <c r="AC69" s="24">
        <f t="shared" si="36"/>
        <v>1</v>
      </c>
    </row>
    <row r="70" spans="1:29" ht="13.5" thickBot="1" x14ac:dyDescent="0.25">
      <c r="A70" s="31" t="s">
        <v>60</v>
      </c>
      <c r="B70" s="14"/>
      <c r="C70" s="31">
        <f t="shared" ref="C70:Z70" si="37">SUM(C66:C69)</f>
        <v>7</v>
      </c>
      <c r="D70" s="13">
        <f t="shared" si="37"/>
        <v>4</v>
      </c>
      <c r="E70" s="32">
        <f t="shared" ref="E70:E130" si="38">SUM(C70:D70)</f>
        <v>11</v>
      </c>
      <c r="F70" s="13">
        <f t="shared" si="37"/>
        <v>1</v>
      </c>
      <c r="G70" s="13">
        <f t="shared" si="37"/>
        <v>1</v>
      </c>
      <c r="H70" s="13">
        <f t="shared" si="37"/>
        <v>2</v>
      </c>
      <c r="I70" s="31">
        <f t="shared" si="37"/>
        <v>0</v>
      </c>
      <c r="J70" s="13">
        <f t="shared" si="37"/>
        <v>0</v>
      </c>
      <c r="K70" s="32">
        <f t="shared" si="37"/>
        <v>0</v>
      </c>
      <c r="L70" s="31">
        <f t="shared" si="37"/>
        <v>1</v>
      </c>
      <c r="M70" s="13">
        <f t="shared" si="37"/>
        <v>0</v>
      </c>
      <c r="N70" s="13">
        <f t="shared" si="37"/>
        <v>1</v>
      </c>
      <c r="O70" s="31">
        <f t="shared" si="37"/>
        <v>0</v>
      </c>
      <c r="P70" s="13">
        <f t="shared" si="37"/>
        <v>0</v>
      </c>
      <c r="Q70" s="13">
        <f t="shared" si="37"/>
        <v>0</v>
      </c>
      <c r="R70" s="31">
        <f t="shared" si="37"/>
        <v>0</v>
      </c>
      <c r="S70" s="13">
        <f t="shared" si="37"/>
        <v>0</v>
      </c>
      <c r="T70" s="13">
        <f t="shared" si="37"/>
        <v>0</v>
      </c>
      <c r="U70" s="13">
        <f t="shared" si="37"/>
        <v>0</v>
      </c>
      <c r="V70" s="13">
        <f t="shared" si="37"/>
        <v>0</v>
      </c>
      <c r="W70" s="13">
        <f t="shared" si="37"/>
        <v>0</v>
      </c>
      <c r="X70" s="31">
        <f t="shared" si="37"/>
        <v>0</v>
      </c>
      <c r="Y70" s="13">
        <f t="shared" si="37"/>
        <v>0</v>
      </c>
      <c r="Z70" s="32">
        <f t="shared" si="37"/>
        <v>0</v>
      </c>
      <c r="AA70" s="31">
        <f>SUM(AA66:AA69)</f>
        <v>9</v>
      </c>
      <c r="AB70" s="33">
        <f>SUM(AB66:AB69)</f>
        <v>5</v>
      </c>
      <c r="AC70" s="34">
        <f>SUM(AC66:AC69)</f>
        <v>14</v>
      </c>
    </row>
    <row r="71" spans="1:29" ht="13.5" customHeight="1" x14ac:dyDescent="0.2">
      <c r="A71" s="66"/>
      <c r="B71" s="67"/>
      <c r="C71" s="42"/>
      <c r="D71" s="43"/>
      <c r="E71" s="63"/>
      <c r="F71" s="43"/>
      <c r="G71" s="43"/>
      <c r="H71" s="41" t="str">
        <f>IF(F71+G71=0," ",F71+G71)</f>
        <v xml:space="preserve"> </v>
      </c>
      <c r="I71" s="42"/>
      <c r="J71" s="43"/>
      <c r="K71" s="63" t="str">
        <f>IF(I71+J71=0," ",I71+J71)</f>
        <v xml:space="preserve"> </v>
      </c>
      <c r="L71" s="42"/>
      <c r="M71" s="43"/>
      <c r="N71" s="61" t="str">
        <f>IF(L71+M71=0," ",L71+M71)</f>
        <v xml:space="preserve"> </v>
      </c>
      <c r="O71" s="42"/>
      <c r="P71" s="43"/>
      <c r="Q71" s="61" t="str">
        <f>IF(O71+P71=0," ",O71+P71)</f>
        <v xml:space="preserve"> </v>
      </c>
      <c r="R71" s="42"/>
      <c r="S71" s="43"/>
      <c r="T71" s="44"/>
      <c r="U71" s="43"/>
      <c r="V71" s="43"/>
      <c r="W71" s="61" t="str">
        <f>IF(U71+V71=0," ",U71+V71)</f>
        <v xml:space="preserve"> </v>
      </c>
      <c r="X71" s="42"/>
      <c r="Y71" s="43"/>
      <c r="Z71" s="63" t="str">
        <f>IF(X71+Y71=0," ",X71+Y71)</f>
        <v xml:space="preserve"> </v>
      </c>
      <c r="AA71" s="42"/>
      <c r="AB71" s="68"/>
      <c r="AC71" s="69"/>
    </row>
    <row r="72" spans="1:29" ht="13.5" customHeight="1" thickBot="1" x14ac:dyDescent="0.25">
      <c r="A72" s="25" t="s">
        <v>61</v>
      </c>
      <c r="B72" s="49">
        <v>1705</v>
      </c>
      <c r="C72" s="20">
        <v>34</v>
      </c>
      <c r="D72" s="25">
        <v>4</v>
      </c>
      <c r="E72" s="24">
        <v>38</v>
      </c>
      <c r="F72" s="25">
        <v>4</v>
      </c>
      <c r="G72" s="25">
        <v>1</v>
      </c>
      <c r="H72" s="24">
        <v>5</v>
      </c>
      <c r="L72" s="20">
        <v>1</v>
      </c>
      <c r="M72" s="25"/>
      <c r="N72" s="24">
        <v>1</v>
      </c>
      <c r="R72" s="20"/>
      <c r="T72" s="24"/>
      <c r="U72" s="25">
        <v>1</v>
      </c>
      <c r="V72" s="25"/>
      <c r="W72" s="24">
        <v>1</v>
      </c>
      <c r="X72" s="20">
        <v>1</v>
      </c>
      <c r="Z72" s="24">
        <v>1</v>
      </c>
      <c r="AA72" s="20">
        <f>C72+F72+I72+L72+O72+R72+U72+X72</f>
        <v>41</v>
      </c>
      <c r="AB72" s="80">
        <f>D72+G72+J72+M72+P72+S72+V72+Y72</f>
        <v>5</v>
      </c>
      <c r="AC72" s="24">
        <f t="shared" ref="AC72" si="39">SUM(AA72:AB72)</f>
        <v>46</v>
      </c>
    </row>
    <row r="73" spans="1:29" ht="13.5" thickBot="1" x14ac:dyDescent="0.25">
      <c r="A73" s="31" t="s">
        <v>62</v>
      </c>
      <c r="B73" s="14"/>
      <c r="C73" s="72">
        <f t="shared" ref="C73:AB73" si="40">SUM(C72:C72)</f>
        <v>34</v>
      </c>
      <c r="D73" s="73">
        <f t="shared" si="40"/>
        <v>4</v>
      </c>
      <c r="E73" s="73">
        <f t="shared" si="38"/>
        <v>38</v>
      </c>
      <c r="F73" s="72">
        <f t="shared" si="40"/>
        <v>4</v>
      </c>
      <c r="G73" s="73">
        <f t="shared" si="40"/>
        <v>1</v>
      </c>
      <c r="H73" s="73">
        <f t="shared" si="40"/>
        <v>5</v>
      </c>
      <c r="I73" s="72">
        <f t="shared" si="40"/>
        <v>0</v>
      </c>
      <c r="J73" s="73">
        <f t="shared" si="40"/>
        <v>0</v>
      </c>
      <c r="K73" s="73">
        <f t="shared" si="40"/>
        <v>0</v>
      </c>
      <c r="L73" s="72">
        <f t="shared" si="40"/>
        <v>1</v>
      </c>
      <c r="M73" s="73">
        <f t="shared" si="40"/>
        <v>0</v>
      </c>
      <c r="N73" s="73">
        <f t="shared" si="40"/>
        <v>1</v>
      </c>
      <c r="O73" s="72">
        <f t="shared" si="40"/>
        <v>0</v>
      </c>
      <c r="P73" s="73">
        <f t="shared" si="40"/>
        <v>0</v>
      </c>
      <c r="Q73" s="73">
        <f t="shared" si="40"/>
        <v>0</v>
      </c>
      <c r="R73" s="72">
        <f t="shared" si="40"/>
        <v>0</v>
      </c>
      <c r="S73" s="73">
        <f t="shared" si="40"/>
        <v>0</v>
      </c>
      <c r="T73" s="74">
        <f t="shared" si="40"/>
        <v>0</v>
      </c>
      <c r="U73" s="73">
        <f t="shared" si="40"/>
        <v>1</v>
      </c>
      <c r="V73" s="73">
        <f t="shared" si="40"/>
        <v>0</v>
      </c>
      <c r="W73" s="73">
        <f t="shared" si="40"/>
        <v>1</v>
      </c>
      <c r="X73" s="72">
        <f t="shared" si="40"/>
        <v>1</v>
      </c>
      <c r="Y73" s="73">
        <f t="shared" si="40"/>
        <v>0</v>
      </c>
      <c r="Z73" s="74">
        <f t="shared" si="40"/>
        <v>1</v>
      </c>
      <c r="AA73" s="31">
        <f t="shared" si="40"/>
        <v>41</v>
      </c>
      <c r="AB73" s="33">
        <f t="shared" si="40"/>
        <v>5</v>
      </c>
      <c r="AC73" s="74">
        <f>SUM(AC72:AC72)</f>
        <v>46</v>
      </c>
    </row>
    <row r="74" spans="1:29" ht="13.5" thickBot="1" x14ac:dyDescent="0.25">
      <c r="C74" s="37"/>
      <c r="D74" s="38"/>
      <c r="E74" s="41"/>
      <c r="F74" s="40"/>
      <c r="G74" s="40"/>
      <c r="H74" s="41" t="str">
        <f>IF(F74+G74=0," ",F74+G74)</f>
        <v xml:space="preserve"> </v>
      </c>
      <c r="I74" s="37"/>
      <c r="J74" s="38"/>
      <c r="K74" s="41" t="str">
        <f>IF(I74+J74=0," ",I74+J74)</f>
        <v xml:space="preserve"> </v>
      </c>
      <c r="L74" s="37"/>
      <c r="M74" s="40"/>
      <c r="N74" s="60" t="str">
        <f>IF(L74+M74=0," ",L74+M74)</f>
        <v xml:space="preserve"> </v>
      </c>
      <c r="O74" s="37"/>
      <c r="P74" s="38"/>
      <c r="Q74" s="59" t="str">
        <f>IF(O74+P74=0," ",O74+P74)</f>
        <v xml:space="preserve"> </v>
      </c>
      <c r="R74" s="37"/>
      <c r="S74" s="38"/>
      <c r="T74" s="39"/>
      <c r="U74" s="40"/>
      <c r="V74" s="40"/>
      <c r="W74" s="60" t="str">
        <f>IF(U74+V74=0," ",U74+V74)</f>
        <v xml:space="preserve"> </v>
      </c>
      <c r="X74" s="37"/>
      <c r="Y74" s="38"/>
      <c r="Z74" s="41" t="str">
        <f>IF(X74+Y74=0," ",X74+Y74)</f>
        <v xml:space="preserve"> </v>
      </c>
      <c r="AA74" s="37"/>
      <c r="AB74" s="45"/>
      <c r="AC74" s="46"/>
    </row>
    <row r="75" spans="1:29" ht="13.5" thickBot="1" x14ac:dyDescent="0.25">
      <c r="A75" s="13" t="s">
        <v>223</v>
      </c>
      <c r="B75" s="14">
        <v>1700</v>
      </c>
      <c r="C75" s="31">
        <v>15</v>
      </c>
      <c r="D75" s="13">
        <v>5</v>
      </c>
      <c r="E75" s="32">
        <v>20</v>
      </c>
      <c r="F75" s="13">
        <v>1</v>
      </c>
      <c r="G75" s="13">
        <v>2</v>
      </c>
      <c r="H75" s="32">
        <v>3</v>
      </c>
      <c r="I75" s="31"/>
      <c r="J75" s="13"/>
      <c r="K75" s="32"/>
      <c r="L75" s="31"/>
      <c r="M75" s="13"/>
      <c r="N75" s="13"/>
      <c r="O75" s="31">
        <v>1</v>
      </c>
      <c r="P75" s="13"/>
      <c r="Q75" s="13">
        <v>1</v>
      </c>
      <c r="R75" s="31"/>
      <c r="S75" s="13"/>
      <c r="T75" s="32"/>
      <c r="U75" s="13"/>
      <c r="V75" s="13"/>
      <c r="W75" s="13"/>
      <c r="X75" s="31"/>
      <c r="Y75" s="13"/>
      <c r="Z75" s="32"/>
      <c r="AA75" s="31">
        <f>SUM(C75,F75,I75,L75,O75,R75,U75,X75)</f>
        <v>17</v>
      </c>
      <c r="AB75" s="33">
        <f>SUM(D75,G75,J75,M75,P75,S75,V75,Y75)</f>
        <v>7</v>
      </c>
      <c r="AC75" s="34">
        <f>SUM(AA75:AB75)</f>
        <v>24</v>
      </c>
    </row>
    <row r="76" spans="1:29" x14ac:dyDescent="0.2">
      <c r="C76" s="37"/>
      <c r="D76" s="38"/>
      <c r="E76" s="41"/>
      <c r="F76" s="40"/>
      <c r="G76" s="40"/>
      <c r="H76" s="41"/>
      <c r="I76" s="37"/>
      <c r="J76" s="38"/>
      <c r="K76" s="41"/>
      <c r="L76" s="37"/>
      <c r="M76" s="40"/>
      <c r="N76" s="60"/>
      <c r="O76" s="37"/>
      <c r="P76" s="38"/>
      <c r="Q76" s="59"/>
      <c r="R76" s="37"/>
      <c r="S76" s="38"/>
      <c r="T76" s="39"/>
      <c r="U76" s="40"/>
      <c r="V76" s="40"/>
      <c r="W76" s="60"/>
      <c r="X76" s="37"/>
      <c r="Y76" s="38"/>
      <c r="Z76" s="41"/>
      <c r="AA76" s="37"/>
      <c r="AB76" s="45"/>
      <c r="AC76" s="46"/>
    </row>
    <row r="77" spans="1:29" x14ac:dyDescent="0.2">
      <c r="A77" s="35" t="s">
        <v>63</v>
      </c>
      <c r="B77" s="36">
        <v>1805</v>
      </c>
      <c r="C77" s="22">
        <v>21</v>
      </c>
      <c r="D77" s="23">
        <v>22</v>
      </c>
      <c r="E77" s="24">
        <v>43</v>
      </c>
      <c r="F77" s="47">
        <v>2</v>
      </c>
      <c r="G77" s="47"/>
      <c r="H77" s="24">
        <v>2</v>
      </c>
      <c r="I77" s="22"/>
      <c r="J77" s="23">
        <v>1</v>
      </c>
      <c r="K77" s="24">
        <v>1</v>
      </c>
      <c r="L77" s="20">
        <v>2</v>
      </c>
      <c r="M77" s="35">
        <v>1</v>
      </c>
      <c r="N77" s="24">
        <v>3</v>
      </c>
      <c r="O77" s="22">
        <v>2</v>
      </c>
      <c r="P77" s="23">
        <v>2</v>
      </c>
      <c r="Q77" s="24">
        <v>4</v>
      </c>
      <c r="R77" s="20"/>
      <c r="T77" s="24"/>
      <c r="U77" s="47"/>
      <c r="V77" s="47"/>
      <c r="W77" s="24"/>
      <c r="X77" s="22"/>
      <c r="Y77" s="23">
        <v>3</v>
      </c>
      <c r="Z77" s="24">
        <v>3</v>
      </c>
      <c r="AA77" s="20">
        <f t="shared" ref="AA77:AB81" si="41">C77+F77+I77+L77+O77+R77+U77+X77</f>
        <v>27</v>
      </c>
      <c r="AB77" s="25">
        <f t="shared" si="41"/>
        <v>29</v>
      </c>
      <c r="AC77" s="24">
        <f t="shared" ref="AC77:AC81" si="42">SUM(AA77:AB77)</f>
        <v>56</v>
      </c>
    </row>
    <row r="78" spans="1:29" ht="12.75" customHeight="1" x14ac:dyDescent="0.2">
      <c r="A78" s="35" t="s">
        <v>64</v>
      </c>
      <c r="B78" s="36">
        <v>1825</v>
      </c>
      <c r="C78" s="22">
        <v>26</v>
      </c>
      <c r="D78" s="23">
        <v>11</v>
      </c>
      <c r="E78" s="24">
        <v>37</v>
      </c>
      <c r="F78" s="47"/>
      <c r="G78" s="47">
        <v>1</v>
      </c>
      <c r="H78" s="24">
        <v>1</v>
      </c>
      <c r="I78" s="22"/>
      <c r="J78" s="23"/>
      <c r="L78" s="20">
        <v>1</v>
      </c>
      <c r="N78" s="24">
        <v>1</v>
      </c>
      <c r="O78" s="22">
        <v>1</v>
      </c>
      <c r="P78" s="23">
        <v>1</v>
      </c>
      <c r="Q78" s="24">
        <v>2</v>
      </c>
      <c r="R78" s="20"/>
      <c r="T78" s="24"/>
      <c r="U78" s="47"/>
      <c r="V78" s="47"/>
      <c r="W78" s="24"/>
      <c r="X78" s="22"/>
      <c r="Y78" s="23"/>
      <c r="AA78" s="20">
        <f t="shared" si="41"/>
        <v>28</v>
      </c>
      <c r="AB78" s="25">
        <f t="shared" si="41"/>
        <v>13</v>
      </c>
      <c r="AC78" s="24">
        <f t="shared" si="42"/>
        <v>41</v>
      </c>
    </row>
    <row r="79" spans="1:29" ht="12.75" customHeight="1" x14ac:dyDescent="0.2">
      <c r="A79" s="35" t="s">
        <v>65</v>
      </c>
      <c r="B79" s="36">
        <v>1826</v>
      </c>
      <c r="C79" s="22">
        <v>3</v>
      </c>
      <c r="D79" s="23"/>
      <c r="E79" s="24">
        <v>3</v>
      </c>
      <c r="F79" s="47"/>
      <c r="G79" s="47"/>
      <c r="H79" s="24"/>
      <c r="I79" s="22"/>
      <c r="J79" s="23"/>
      <c r="N79" s="24"/>
      <c r="O79" s="22"/>
      <c r="P79" s="23"/>
      <c r="R79" s="20"/>
      <c r="T79" s="24"/>
      <c r="U79" s="47"/>
      <c r="V79" s="47"/>
      <c r="W79" s="24"/>
      <c r="X79" s="22"/>
      <c r="Y79" s="23"/>
      <c r="AA79" s="20">
        <f t="shared" si="41"/>
        <v>3</v>
      </c>
      <c r="AB79" s="25">
        <f t="shared" si="41"/>
        <v>0</v>
      </c>
      <c r="AC79" s="24">
        <f t="shared" si="42"/>
        <v>3</v>
      </c>
    </row>
    <row r="80" spans="1:29" x14ac:dyDescent="0.2">
      <c r="A80" s="35" t="s">
        <v>66</v>
      </c>
      <c r="B80" s="36">
        <v>1835</v>
      </c>
      <c r="C80" s="22">
        <v>1</v>
      </c>
      <c r="D80" s="23">
        <v>2</v>
      </c>
      <c r="E80" s="24">
        <v>3</v>
      </c>
      <c r="F80" s="47"/>
      <c r="G80" s="47"/>
      <c r="H80" s="24"/>
      <c r="I80" s="22"/>
      <c r="J80" s="23"/>
      <c r="L80" s="20">
        <v>1</v>
      </c>
      <c r="N80" s="24">
        <v>1</v>
      </c>
      <c r="O80" s="22">
        <v>1</v>
      </c>
      <c r="P80" s="23"/>
      <c r="Q80" s="24">
        <v>1</v>
      </c>
      <c r="R80" s="20"/>
      <c r="T80" s="24"/>
      <c r="U80" s="47"/>
      <c r="V80" s="47"/>
      <c r="W80" s="24"/>
      <c r="X80" s="22"/>
      <c r="Y80" s="23"/>
      <c r="AA80" s="20">
        <f t="shared" si="41"/>
        <v>3</v>
      </c>
      <c r="AB80" s="25">
        <f t="shared" si="41"/>
        <v>2</v>
      </c>
      <c r="AC80" s="24">
        <f t="shared" si="42"/>
        <v>5</v>
      </c>
    </row>
    <row r="81" spans="1:29" ht="13.5" thickBot="1" x14ac:dyDescent="0.25">
      <c r="A81" s="35" t="s">
        <v>67</v>
      </c>
      <c r="B81" s="36">
        <v>1905</v>
      </c>
      <c r="C81" s="22">
        <v>14</v>
      </c>
      <c r="D81" s="23">
        <v>17</v>
      </c>
      <c r="E81" s="24">
        <v>31</v>
      </c>
      <c r="F81" s="47"/>
      <c r="G81" s="47"/>
      <c r="H81" s="24"/>
      <c r="I81" s="22"/>
      <c r="J81" s="23"/>
      <c r="L81" s="20">
        <v>3</v>
      </c>
      <c r="M81" s="35">
        <v>1</v>
      </c>
      <c r="N81" s="24">
        <v>4</v>
      </c>
      <c r="O81" s="22"/>
      <c r="P81" s="23"/>
      <c r="R81" s="20"/>
      <c r="S81" s="25">
        <v>1</v>
      </c>
      <c r="T81" s="24">
        <v>1</v>
      </c>
      <c r="U81" s="47"/>
      <c r="V81" s="47">
        <v>1</v>
      </c>
      <c r="W81" s="24">
        <v>1</v>
      </c>
      <c r="X81" s="22"/>
      <c r="Y81" s="23">
        <v>1</v>
      </c>
      <c r="Z81" s="24">
        <v>1</v>
      </c>
      <c r="AA81" s="20">
        <f t="shared" si="41"/>
        <v>17</v>
      </c>
      <c r="AB81" s="25">
        <f t="shared" si="41"/>
        <v>21</v>
      </c>
      <c r="AC81" s="24">
        <f t="shared" si="42"/>
        <v>38</v>
      </c>
    </row>
    <row r="82" spans="1:29" ht="13.5" thickBot="1" x14ac:dyDescent="0.25">
      <c r="A82" s="31" t="s">
        <v>68</v>
      </c>
      <c r="B82" s="14"/>
      <c r="C82" s="13">
        <f>SUM(C77:C81)</f>
        <v>65</v>
      </c>
      <c r="D82" s="13">
        <f t="shared" ref="D82:Z82" si="43">SUM(D77:D81)</f>
        <v>52</v>
      </c>
      <c r="E82" s="32">
        <f t="shared" si="38"/>
        <v>117</v>
      </c>
      <c r="F82" s="13">
        <f t="shared" si="43"/>
        <v>2</v>
      </c>
      <c r="G82" s="13">
        <f t="shared" si="43"/>
        <v>1</v>
      </c>
      <c r="H82" s="32">
        <f t="shared" si="43"/>
        <v>3</v>
      </c>
      <c r="I82" s="13">
        <f t="shared" si="43"/>
        <v>0</v>
      </c>
      <c r="J82" s="13">
        <f t="shared" si="43"/>
        <v>1</v>
      </c>
      <c r="K82" s="32">
        <f t="shared" si="43"/>
        <v>1</v>
      </c>
      <c r="L82" s="13">
        <f t="shared" si="43"/>
        <v>7</v>
      </c>
      <c r="M82" s="13">
        <f t="shared" si="43"/>
        <v>2</v>
      </c>
      <c r="N82" s="32">
        <f t="shared" si="43"/>
        <v>9</v>
      </c>
      <c r="O82" s="13">
        <f t="shared" si="43"/>
        <v>4</v>
      </c>
      <c r="P82" s="13">
        <f t="shared" si="43"/>
        <v>3</v>
      </c>
      <c r="Q82" s="32">
        <f t="shared" si="43"/>
        <v>7</v>
      </c>
      <c r="R82" s="13">
        <f t="shared" si="43"/>
        <v>0</v>
      </c>
      <c r="S82" s="13">
        <f t="shared" si="43"/>
        <v>1</v>
      </c>
      <c r="T82" s="32">
        <f t="shared" si="43"/>
        <v>1</v>
      </c>
      <c r="U82" s="13">
        <f t="shared" si="43"/>
        <v>0</v>
      </c>
      <c r="V82" s="13">
        <f t="shared" si="43"/>
        <v>1</v>
      </c>
      <c r="W82" s="32">
        <f t="shared" si="43"/>
        <v>1</v>
      </c>
      <c r="X82" s="13">
        <f t="shared" si="43"/>
        <v>0</v>
      </c>
      <c r="Y82" s="13">
        <f t="shared" si="43"/>
        <v>4</v>
      </c>
      <c r="Z82" s="32">
        <f t="shared" si="43"/>
        <v>4</v>
      </c>
      <c r="AA82" s="31">
        <f>SUM(AA77:AA81)</f>
        <v>78</v>
      </c>
      <c r="AB82" s="33">
        <f>SUM(AB77:AB81)</f>
        <v>65</v>
      </c>
      <c r="AC82" s="34">
        <f>SUM(AC77:AC81)</f>
        <v>143</v>
      </c>
    </row>
    <row r="83" spans="1:29" x14ac:dyDescent="0.2">
      <c r="C83" s="37"/>
      <c r="D83" s="38"/>
      <c r="E83" s="41"/>
      <c r="F83" s="40"/>
      <c r="G83" s="40"/>
      <c r="H83" s="41" t="str">
        <f>IF(F83+G83=0," ",F83+G83)</f>
        <v xml:space="preserve"> </v>
      </c>
      <c r="I83" s="37"/>
      <c r="J83" s="38"/>
      <c r="K83" s="41" t="str">
        <f>IF(I83+J83=0," ",I83+J83)</f>
        <v xml:space="preserve"> </v>
      </c>
      <c r="L83" s="37"/>
      <c r="M83" s="40"/>
      <c r="N83" s="60" t="str">
        <f>IF(L83+M83=0," ",L83+M83)</f>
        <v xml:space="preserve"> </v>
      </c>
      <c r="O83" s="37"/>
      <c r="P83" s="38"/>
      <c r="Q83" s="59" t="str">
        <f>IF(O83+P83=0," ",O83+P83)</f>
        <v xml:space="preserve"> </v>
      </c>
      <c r="R83" s="37"/>
      <c r="S83" s="38"/>
      <c r="T83" s="39"/>
      <c r="U83" s="40"/>
      <c r="V83" s="40"/>
      <c r="W83" s="60" t="str">
        <f>IF(U83+V83=0," ",U83+V83)</f>
        <v xml:space="preserve"> </v>
      </c>
      <c r="X83" s="37"/>
      <c r="Y83" s="38"/>
      <c r="Z83" s="41" t="str">
        <f>IF(X83+Y83=0," ",X83+Y83)</f>
        <v xml:space="preserve"> </v>
      </c>
      <c r="AA83" s="37"/>
      <c r="AB83" s="45"/>
      <c r="AC83" s="46"/>
    </row>
    <row r="84" spans="1:29" x14ac:dyDescent="0.2">
      <c r="A84" s="35" t="s">
        <v>69</v>
      </c>
      <c r="B84" s="36">
        <v>1955</v>
      </c>
      <c r="C84" s="22">
        <v>0</v>
      </c>
      <c r="D84" s="23">
        <v>0</v>
      </c>
      <c r="E84" s="24">
        <f t="shared" si="38"/>
        <v>0</v>
      </c>
      <c r="F84" s="47">
        <v>0</v>
      </c>
      <c r="G84" s="47">
        <v>0</v>
      </c>
      <c r="H84" s="24">
        <f t="shared" ref="H84:H100" si="44">SUM(F84:G84)</f>
        <v>0</v>
      </c>
      <c r="I84" s="22">
        <v>0</v>
      </c>
      <c r="J84" s="23">
        <v>0</v>
      </c>
      <c r="K84" s="24">
        <f t="shared" ref="K84:K100" si="45">SUM(I84:J84)</f>
        <v>0</v>
      </c>
      <c r="L84" s="20">
        <v>0</v>
      </c>
      <c r="M84" s="35">
        <v>0</v>
      </c>
      <c r="N84" s="24">
        <f t="shared" ref="N84:N100" si="46">SUM(L84:M84)</f>
        <v>0</v>
      </c>
      <c r="O84" s="22">
        <v>0</v>
      </c>
      <c r="P84" s="23">
        <v>0</v>
      </c>
      <c r="Q84" s="24">
        <f t="shared" ref="Q84:Q100" si="47">SUM(O84:P84)</f>
        <v>0</v>
      </c>
      <c r="R84" s="20">
        <v>0</v>
      </c>
      <c r="S84" s="25">
        <v>0</v>
      </c>
      <c r="T84" s="24">
        <f t="shared" ref="T84:T100" si="48">SUM(R84:S84)</f>
        <v>0</v>
      </c>
      <c r="U84" s="47">
        <v>0</v>
      </c>
      <c r="V84" s="47">
        <v>0</v>
      </c>
      <c r="W84" s="24">
        <f t="shared" ref="W84:W100" si="49">SUM(U84:V84)</f>
        <v>0</v>
      </c>
      <c r="X84" s="22">
        <v>0</v>
      </c>
      <c r="Y84" s="23">
        <v>0</v>
      </c>
      <c r="Z84" s="24">
        <f t="shared" ref="Z84:Z100" si="50">SUM(X84:Y84)</f>
        <v>0</v>
      </c>
      <c r="AA84" s="20">
        <f t="shared" ref="AA84:AB100" si="51">C84+F84+I84+L84+O84+R84+U84+X84</f>
        <v>0</v>
      </c>
      <c r="AB84" s="25">
        <f t="shared" si="51"/>
        <v>0</v>
      </c>
      <c r="AC84" s="24">
        <f t="shared" ref="AC84:AC100" si="52">SUM(AA84:AB84)</f>
        <v>0</v>
      </c>
    </row>
    <row r="85" spans="1:29" ht="13.5" customHeight="1" x14ac:dyDescent="0.2">
      <c r="A85" s="25" t="s">
        <v>70</v>
      </c>
      <c r="B85" s="36">
        <v>1980</v>
      </c>
      <c r="C85" s="22">
        <v>10</v>
      </c>
      <c r="D85" s="23">
        <v>4</v>
      </c>
      <c r="E85" s="24">
        <v>14</v>
      </c>
      <c r="F85" s="47"/>
      <c r="G85" s="47"/>
      <c r="H85" s="24"/>
      <c r="I85" s="22"/>
      <c r="J85" s="23"/>
      <c r="N85" s="24"/>
      <c r="O85" s="22">
        <v>1</v>
      </c>
      <c r="P85" s="23"/>
      <c r="Q85" s="24">
        <v>1</v>
      </c>
      <c r="R85" s="20"/>
      <c r="T85" s="24"/>
      <c r="U85" s="47">
        <v>1</v>
      </c>
      <c r="V85" s="47"/>
      <c r="W85" s="24">
        <v>1</v>
      </c>
      <c r="X85" s="22"/>
      <c r="Y85" s="23"/>
      <c r="AA85" s="20">
        <f t="shared" si="51"/>
        <v>12</v>
      </c>
      <c r="AB85" s="25">
        <f t="shared" si="51"/>
        <v>4</v>
      </c>
      <c r="AC85" s="24">
        <f t="shared" si="52"/>
        <v>16</v>
      </c>
    </row>
    <row r="86" spans="1:29" ht="12.75" customHeight="1" x14ac:dyDescent="0.2">
      <c r="A86" s="25" t="s">
        <v>71</v>
      </c>
      <c r="B86" s="36">
        <v>1992</v>
      </c>
      <c r="C86" s="22">
        <v>4</v>
      </c>
      <c r="D86" s="23">
        <v>1</v>
      </c>
      <c r="E86" s="24">
        <v>5</v>
      </c>
      <c r="F86" s="47">
        <v>1</v>
      </c>
      <c r="G86" s="47"/>
      <c r="H86" s="24">
        <v>1</v>
      </c>
      <c r="I86" s="22"/>
      <c r="J86" s="23"/>
      <c r="N86" s="24"/>
      <c r="O86" s="22"/>
      <c r="P86" s="23"/>
      <c r="R86" s="20"/>
      <c r="T86" s="24"/>
      <c r="U86" s="47"/>
      <c r="V86" s="47"/>
      <c r="W86" s="24"/>
      <c r="X86" s="22"/>
      <c r="Y86" s="23"/>
      <c r="AA86" s="20">
        <f t="shared" si="51"/>
        <v>5</v>
      </c>
      <c r="AB86" s="25">
        <f t="shared" si="51"/>
        <v>1</v>
      </c>
      <c r="AC86" s="24">
        <f t="shared" si="52"/>
        <v>6</v>
      </c>
    </row>
    <row r="87" spans="1:29" ht="12.75" customHeight="1" x14ac:dyDescent="0.2">
      <c r="A87" s="25" t="s">
        <v>224</v>
      </c>
      <c r="B87" s="36">
        <v>1993</v>
      </c>
      <c r="C87" s="22">
        <v>2</v>
      </c>
      <c r="D87" s="23"/>
      <c r="E87" s="24">
        <v>2</v>
      </c>
      <c r="F87" s="47"/>
      <c r="G87" s="47"/>
      <c r="H87" s="24"/>
      <c r="I87" s="22"/>
      <c r="J87" s="23"/>
      <c r="N87" s="24"/>
      <c r="O87" s="22"/>
      <c r="P87" s="23"/>
      <c r="R87" s="20"/>
      <c r="T87" s="24"/>
      <c r="U87" s="47"/>
      <c r="V87" s="47"/>
      <c r="W87" s="24"/>
      <c r="X87" s="22"/>
      <c r="Y87" s="23"/>
      <c r="AA87" s="20">
        <f t="shared" si="51"/>
        <v>2</v>
      </c>
      <c r="AB87" s="25">
        <f t="shared" si="51"/>
        <v>0</v>
      </c>
      <c r="AC87" s="24">
        <f t="shared" si="52"/>
        <v>2</v>
      </c>
    </row>
    <row r="88" spans="1:29" x14ac:dyDescent="0.2">
      <c r="A88" s="25" t="s">
        <v>72</v>
      </c>
      <c r="B88" s="36">
        <v>2010</v>
      </c>
      <c r="C88" s="22">
        <v>3</v>
      </c>
      <c r="D88" s="23">
        <v>4</v>
      </c>
      <c r="E88" s="24">
        <v>7</v>
      </c>
      <c r="F88" s="47"/>
      <c r="G88" s="47"/>
      <c r="H88" s="24"/>
      <c r="I88" s="22"/>
      <c r="J88" s="23"/>
      <c r="N88" s="24"/>
      <c r="O88" s="22"/>
      <c r="P88" s="23"/>
      <c r="R88" s="20"/>
      <c r="T88" s="24"/>
      <c r="U88" s="47"/>
      <c r="V88" s="47"/>
      <c r="W88" s="24"/>
      <c r="X88" s="22"/>
      <c r="Y88" s="23"/>
      <c r="AA88" s="20">
        <f t="shared" si="51"/>
        <v>3</v>
      </c>
      <c r="AB88" s="25">
        <f t="shared" si="51"/>
        <v>4</v>
      </c>
      <c r="AC88" s="24">
        <f t="shared" si="52"/>
        <v>7</v>
      </c>
    </row>
    <row r="89" spans="1:29" x14ac:dyDescent="0.2">
      <c r="A89" s="25" t="s">
        <v>264</v>
      </c>
      <c r="B89" s="36">
        <v>2015</v>
      </c>
      <c r="C89" s="22">
        <v>0</v>
      </c>
      <c r="D89" s="23">
        <v>0</v>
      </c>
      <c r="E89" s="24">
        <f t="shared" si="38"/>
        <v>0</v>
      </c>
      <c r="F89" s="47">
        <v>0</v>
      </c>
      <c r="G89" s="47">
        <v>0</v>
      </c>
      <c r="H89" s="24">
        <f t="shared" si="44"/>
        <v>0</v>
      </c>
      <c r="I89" s="22">
        <v>0</v>
      </c>
      <c r="J89" s="23">
        <v>0</v>
      </c>
      <c r="K89" s="24">
        <f t="shared" si="45"/>
        <v>0</v>
      </c>
      <c r="L89" s="20">
        <v>0</v>
      </c>
      <c r="M89" s="35">
        <v>0</v>
      </c>
      <c r="N89" s="24">
        <f t="shared" si="46"/>
        <v>0</v>
      </c>
      <c r="O89" s="22">
        <v>0</v>
      </c>
      <c r="P89" s="23">
        <v>0</v>
      </c>
      <c r="Q89" s="24">
        <f t="shared" si="47"/>
        <v>0</v>
      </c>
      <c r="R89" s="20">
        <v>0</v>
      </c>
      <c r="S89" s="25">
        <v>0</v>
      </c>
      <c r="T89" s="24">
        <f t="shared" si="48"/>
        <v>0</v>
      </c>
      <c r="U89" s="47">
        <v>0</v>
      </c>
      <c r="V89" s="47">
        <v>0</v>
      </c>
      <c r="W89" s="24">
        <f t="shared" si="49"/>
        <v>0</v>
      </c>
      <c r="X89" s="22">
        <v>0</v>
      </c>
      <c r="Y89" s="23">
        <v>0</v>
      </c>
      <c r="Z89" s="24">
        <f t="shared" si="50"/>
        <v>0</v>
      </c>
      <c r="AA89" s="20">
        <f t="shared" si="51"/>
        <v>0</v>
      </c>
      <c r="AB89" s="25">
        <f t="shared" si="51"/>
        <v>0</v>
      </c>
      <c r="AC89" s="24">
        <f t="shared" si="52"/>
        <v>0</v>
      </c>
    </row>
    <row r="90" spans="1:29" x14ac:dyDescent="0.2">
      <c r="A90" s="25" t="s">
        <v>73</v>
      </c>
      <c r="B90" s="36">
        <v>2025</v>
      </c>
      <c r="C90" s="22">
        <v>0</v>
      </c>
      <c r="D90" s="23">
        <v>0</v>
      </c>
      <c r="E90" s="24">
        <f t="shared" si="38"/>
        <v>0</v>
      </c>
      <c r="F90" s="47">
        <v>0</v>
      </c>
      <c r="G90" s="47">
        <v>0</v>
      </c>
      <c r="H90" s="24">
        <f t="shared" si="44"/>
        <v>0</v>
      </c>
      <c r="I90" s="22">
        <v>0</v>
      </c>
      <c r="J90" s="23">
        <v>0</v>
      </c>
      <c r="K90" s="24">
        <f t="shared" si="45"/>
        <v>0</v>
      </c>
      <c r="L90" s="20">
        <v>0</v>
      </c>
      <c r="M90" s="35">
        <v>0</v>
      </c>
      <c r="N90" s="24">
        <f t="shared" si="46"/>
        <v>0</v>
      </c>
      <c r="O90" s="22">
        <v>0</v>
      </c>
      <c r="P90" s="23">
        <v>0</v>
      </c>
      <c r="Q90" s="24">
        <f t="shared" si="47"/>
        <v>0</v>
      </c>
      <c r="R90" s="20">
        <v>0</v>
      </c>
      <c r="S90" s="25">
        <v>0</v>
      </c>
      <c r="T90" s="24">
        <f t="shared" si="48"/>
        <v>0</v>
      </c>
      <c r="U90" s="47">
        <v>0</v>
      </c>
      <c r="V90" s="47">
        <v>0</v>
      </c>
      <c r="W90" s="24">
        <f t="shared" si="49"/>
        <v>0</v>
      </c>
      <c r="X90" s="22">
        <v>0</v>
      </c>
      <c r="Y90" s="23">
        <v>0</v>
      </c>
      <c r="Z90" s="24">
        <f t="shared" si="50"/>
        <v>0</v>
      </c>
      <c r="AA90" s="20">
        <f t="shared" si="51"/>
        <v>0</v>
      </c>
      <c r="AB90" s="25">
        <f t="shared" si="51"/>
        <v>0</v>
      </c>
      <c r="AC90" s="24">
        <f t="shared" si="52"/>
        <v>0</v>
      </c>
    </row>
    <row r="91" spans="1:29" x14ac:dyDescent="0.2">
      <c r="A91" s="25" t="s">
        <v>225</v>
      </c>
      <c r="B91" s="36">
        <v>2027</v>
      </c>
      <c r="C91" s="22">
        <v>1</v>
      </c>
      <c r="D91" s="23">
        <v>1</v>
      </c>
      <c r="E91" s="24">
        <v>2</v>
      </c>
      <c r="F91" s="47"/>
      <c r="G91" s="47"/>
      <c r="H91" s="24"/>
      <c r="I91" s="22"/>
      <c r="J91" s="23"/>
      <c r="N91" s="24"/>
      <c r="O91" s="22"/>
      <c r="P91" s="23"/>
      <c r="R91" s="20"/>
      <c r="T91" s="24"/>
      <c r="U91" s="47"/>
      <c r="V91" s="47"/>
      <c r="W91" s="24"/>
      <c r="X91" s="22"/>
      <c r="Y91" s="23"/>
      <c r="AA91" s="20">
        <f t="shared" si="51"/>
        <v>1</v>
      </c>
      <c r="AB91" s="25">
        <f t="shared" si="51"/>
        <v>1</v>
      </c>
      <c r="AC91" s="24">
        <f t="shared" si="52"/>
        <v>2</v>
      </c>
    </row>
    <row r="92" spans="1:29" x14ac:dyDescent="0.2">
      <c r="A92" s="25" t="s">
        <v>226</v>
      </c>
      <c r="B92" s="36">
        <v>2028</v>
      </c>
      <c r="C92" s="22">
        <v>0</v>
      </c>
      <c r="D92" s="23">
        <v>0</v>
      </c>
      <c r="E92" s="24">
        <f t="shared" si="38"/>
        <v>0</v>
      </c>
      <c r="F92" s="47">
        <v>0</v>
      </c>
      <c r="G92" s="47">
        <v>0</v>
      </c>
      <c r="H92" s="24">
        <f t="shared" si="44"/>
        <v>0</v>
      </c>
      <c r="I92" s="22">
        <v>0</v>
      </c>
      <c r="J92" s="23">
        <v>0</v>
      </c>
      <c r="K92" s="24">
        <f t="shared" si="45"/>
        <v>0</v>
      </c>
      <c r="L92" s="20">
        <v>0</v>
      </c>
      <c r="M92" s="35">
        <v>0</v>
      </c>
      <c r="N92" s="24">
        <f t="shared" si="46"/>
        <v>0</v>
      </c>
      <c r="O92" s="22">
        <v>0</v>
      </c>
      <c r="P92" s="23">
        <v>0</v>
      </c>
      <c r="Q92" s="24">
        <f t="shared" si="47"/>
        <v>0</v>
      </c>
      <c r="R92" s="20">
        <v>0</v>
      </c>
      <c r="S92" s="25">
        <v>0</v>
      </c>
      <c r="T92" s="24">
        <f t="shared" si="48"/>
        <v>0</v>
      </c>
      <c r="U92" s="47">
        <v>0</v>
      </c>
      <c r="V92" s="47">
        <v>0</v>
      </c>
      <c r="W92" s="24">
        <f t="shared" si="49"/>
        <v>0</v>
      </c>
      <c r="X92" s="22">
        <v>0</v>
      </c>
      <c r="Y92" s="23">
        <v>0</v>
      </c>
      <c r="Z92" s="24">
        <f t="shared" si="50"/>
        <v>0</v>
      </c>
      <c r="AA92" s="20">
        <f t="shared" si="51"/>
        <v>0</v>
      </c>
      <c r="AB92" s="25">
        <f t="shared" si="51"/>
        <v>0</v>
      </c>
      <c r="AC92" s="24">
        <f t="shared" si="52"/>
        <v>0</v>
      </c>
    </row>
    <row r="93" spans="1:29" x14ac:dyDescent="0.2">
      <c r="A93" s="25" t="s">
        <v>74</v>
      </c>
      <c r="B93" s="36">
        <v>2040</v>
      </c>
      <c r="C93" s="22">
        <v>20</v>
      </c>
      <c r="D93" s="23">
        <v>14</v>
      </c>
      <c r="E93" s="24">
        <v>34</v>
      </c>
      <c r="F93" s="47">
        <v>2</v>
      </c>
      <c r="G93" s="47">
        <v>2</v>
      </c>
      <c r="H93" s="24">
        <v>4</v>
      </c>
      <c r="I93" s="22"/>
      <c r="J93" s="23"/>
      <c r="L93" s="20">
        <v>1</v>
      </c>
      <c r="N93" s="24">
        <v>1</v>
      </c>
      <c r="O93" s="22">
        <v>1</v>
      </c>
      <c r="P93" s="23">
        <v>2</v>
      </c>
      <c r="Q93" s="24">
        <v>3</v>
      </c>
      <c r="R93" s="20"/>
      <c r="T93" s="24"/>
      <c r="U93" s="47"/>
      <c r="V93" s="47"/>
      <c r="W93" s="24"/>
      <c r="X93" s="22">
        <v>2</v>
      </c>
      <c r="Y93" s="23">
        <v>1</v>
      </c>
      <c r="Z93" s="24">
        <v>3</v>
      </c>
      <c r="AA93" s="20">
        <f t="shared" si="51"/>
        <v>26</v>
      </c>
      <c r="AB93" s="25">
        <f t="shared" si="51"/>
        <v>19</v>
      </c>
      <c r="AC93" s="24">
        <f t="shared" si="52"/>
        <v>45</v>
      </c>
    </row>
    <row r="94" spans="1:29" x14ac:dyDescent="0.2">
      <c r="A94" s="25" t="s">
        <v>246</v>
      </c>
      <c r="B94" s="36">
        <v>2047</v>
      </c>
      <c r="C94" s="22">
        <v>1</v>
      </c>
      <c r="D94" s="23"/>
      <c r="E94" s="24">
        <v>1</v>
      </c>
      <c r="F94" s="47">
        <v>1</v>
      </c>
      <c r="G94" s="47"/>
      <c r="H94" s="24">
        <v>1</v>
      </c>
      <c r="I94" s="22"/>
      <c r="J94" s="23"/>
      <c r="N94" s="24"/>
      <c r="O94" s="22"/>
      <c r="P94" s="23"/>
      <c r="R94" s="20"/>
      <c r="T94" s="24"/>
      <c r="U94" s="47"/>
      <c r="V94" s="47"/>
      <c r="W94" s="24"/>
      <c r="X94" s="22"/>
      <c r="Y94" s="23"/>
      <c r="AA94" s="20">
        <f t="shared" si="51"/>
        <v>2</v>
      </c>
      <c r="AB94" s="25">
        <f t="shared" si="51"/>
        <v>0</v>
      </c>
      <c r="AC94" s="24">
        <f t="shared" si="52"/>
        <v>2</v>
      </c>
    </row>
    <row r="95" spans="1:29" x14ac:dyDescent="0.2">
      <c r="A95" s="25" t="s">
        <v>75</v>
      </c>
      <c r="B95" s="36">
        <v>2060</v>
      </c>
      <c r="C95" s="22">
        <v>0</v>
      </c>
      <c r="D95" s="23">
        <v>0</v>
      </c>
      <c r="E95" s="24">
        <f t="shared" si="38"/>
        <v>0</v>
      </c>
      <c r="F95" s="47">
        <v>0</v>
      </c>
      <c r="G95" s="47">
        <v>0</v>
      </c>
      <c r="H95" s="24">
        <f t="shared" si="44"/>
        <v>0</v>
      </c>
      <c r="I95" s="22">
        <v>0</v>
      </c>
      <c r="J95" s="23">
        <v>0</v>
      </c>
      <c r="K95" s="24">
        <f t="shared" si="45"/>
        <v>0</v>
      </c>
      <c r="L95" s="20">
        <v>0</v>
      </c>
      <c r="M95" s="35">
        <v>0</v>
      </c>
      <c r="N95" s="24">
        <f t="shared" si="46"/>
        <v>0</v>
      </c>
      <c r="O95" s="22">
        <v>0</v>
      </c>
      <c r="P95" s="23">
        <v>0</v>
      </c>
      <c r="Q95" s="24">
        <f t="shared" si="47"/>
        <v>0</v>
      </c>
      <c r="R95" s="20">
        <v>0</v>
      </c>
      <c r="S95" s="25">
        <v>0</v>
      </c>
      <c r="T95" s="24">
        <f t="shared" si="48"/>
        <v>0</v>
      </c>
      <c r="U95" s="47">
        <v>0</v>
      </c>
      <c r="V95" s="47">
        <v>0</v>
      </c>
      <c r="W95" s="24">
        <f t="shared" si="49"/>
        <v>0</v>
      </c>
      <c r="X95" s="22">
        <v>0</v>
      </c>
      <c r="Y95" s="23">
        <v>0</v>
      </c>
      <c r="Z95" s="24">
        <f t="shared" si="50"/>
        <v>0</v>
      </c>
      <c r="AA95" s="20">
        <f t="shared" si="51"/>
        <v>0</v>
      </c>
      <c r="AB95" s="25">
        <f t="shared" si="51"/>
        <v>0</v>
      </c>
      <c r="AC95" s="24">
        <f t="shared" si="52"/>
        <v>0</v>
      </c>
    </row>
    <row r="96" spans="1:29" x14ac:dyDescent="0.2">
      <c r="A96" s="25" t="s">
        <v>76</v>
      </c>
      <c r="B96" s="36">
        <v>2100</v>
      </c>
      <c r="C96" s="22">
        <v>20</v>
      </c>
      <c r="D96" s="23">
        <v>1</v>
      </c>
      <c r="E96" s="24">
        <v>21</v>
      </c>
      <c r="F96" s="47">
        <v>6</v>
      </c>
      <c r="G96" s="47"/>
      <c r="H96" s="24">
        <v>6</v>
      </c>
      <c r="I96" s="22"/>
      <c r="J96" s="23"/>
      <c r="N96" s="24"/>
      <c r="O96" s="22">
        <v>4</v>
      </c>
      <c r="P96" s="23">
        <v>3</v>
      </c>
      <c r="Q96" s="24">
        <v>7</v>
      </c>
      <c r="R96" s="20"/>
      <c r="T96" s="24"/>
      <c r="U96" s="47"/>
      <c r="V96" s="47"/>
      <c r="W96" s="24"/>
      <c r="X96" s="22">
        <v>1</v>
      </c>
      <c r="Y96" s="23"/>
      <c r="Z96" s="24">
        <v>1</v>
      </c>
      <c r="AA96" s="20">
        <f t="shared" si="51"/>
        <v>31</v>
      </c>
      <c r="AB96" s="25">
        <f t="shared" si="51"/>
        <v>4</v>
      </c>
      <c r="AC96" s="24">
        <f t="shared" si="52"/>
        <v>35</v>
      </c>
    </row>
    <row r="97" spans="1:29" ht="12.75" customHeight="1" x14ac:dyDescent="0.2">
      <c r="A97" s="25" t="s">
        <v>77</v>
      </c>
      <c r="B97" s="36">
        <v>2120</v>
      </c>
      <c r="C97" s="22">
        <v>2</v>
      </c>
      <c r="D97" s="23"/>
      <c r="E97" s="24">
        <v>2</v>
      </c>
      <c r="F97" s="47"/>
      <c r="G97" s="47"/>
      <c r="H97" s="24"/>
      <c r="I97" s="22"/>
      <c r="J97" s="23"/>
      <c r="N97" s="24"/>
      <c r="O97" s="22">
        <v>1</v>
      </c>
      <c r="P97" s="23"/>
      <c r="Q97" s="24">
        <v>1</v>
      </c>
      <c r="R97" s="20"/>
      <c r="T97" s="24"/>
      <c r="U97" s="47"/>
      <c r="V97" s="47"/>
      <c r="W97" s="24"/>
      <c r="X97" s="22"/>
      <c r="Y97" s="23"/>
      <c r="AA97" s="20">
        <f t="shared" si="51"/>
        <v>3</v>
      </c>
      <c r="AB97" s="25">
        <f t="shared" si="51"/>
        <v>0</v>
      </c>
      <c r="AC97" s="24">
        <f t="shared" si="52"/>
        <v>3</v>
      </c>
    </row>
    <row r="98" spans="1:29" ht="12.75" customHeight="1" x14ac:dyDescent="0.2">
      <c r="A98" s="25" t="s">
        <v>78</v>
      </c>
      <c r="B98" s="36">
        <v>2122</v>
      </c>
      <c r="C98" s="22">
        <v>15</v>
      </c>
      <c r="D98" s="23">
        <v>4</v>
      </c>
      <c r="E98" s="24">
        <v>19</v>
      </c>
      <c r="F98" s="47">
        <v>2</v>
      </c>
      <c r="G98" s="47"/>
      <c r="H98" s="24">
        <v>2</v>
      </c>
      <c r="I98" s="22"/>
      <c r="J98" s="23"/>
      <c r="L98" s="20">
        <v>1</v>
      </c>
      <c r="N98" s="24">
        <v>1</v>
      </c>
      <c r="O98" s="22">
        <v>6</v>
      </c>
      <c r="P98" s="23">
        <v>1</v>
      </c>
      <c r="Q98" s="24">
        <v>7</v>
      </c>
      <c r="R98" s="20"/>
      <c r="T98" s="24"/>
      <c r="U98" s="47">
        <v>1</v>
      </c>
      <c r="V98" s="47"/>
      <c r="W98" s="24">
        <v>1</v>
      </c>
      <c r="X98" s="22"/>
      <c r="Y98" s="23"/>
      <c r="AA98" s="20">
        <f t="shared" si="51"/>
        <v>25</v>
      </c>
      <c r="AB98" s="25">
        <f t="shared" si="51"/>
        <v>5</v>
      </c>
      <c r="AC98" s="24">
        <f t="shared" si="52"/>
        <v>30</v>
      </c>
    </row>
    <row r="99" spans="1:29" ht="12.75" customHeight="1" x14ac:dyDescent="0.2">
      <c r="A99" s="25" t="s">
        <v>227</v>
      </c>
      <c r="B99" s="36">
        <v>2123</v>
      </c>
      <c r="C99" s="22">
        <v>2</v>
      </c>
      <c r="D99" s="23"/>
      <c r="E99" s="24">
        <v>2</v>
      </c>
      <c r="F99" s="47"/>
      <c r="G99" s="47"/>
      <c r="H99" s="24"/>
      <c r="I99" s="22"/>
      <c r="J99" s="23"/>
      <c r="N99" s="24"/>
      <c r="O99" s="22"/>
      <c r="P99" s="23"/>
      <c r="R99" s="20"/>
      <c r="T99" s="24"/>
      <c r="U99" s="47"/>
      <c r="V99" s="47"/>
      <c r="W99" s="24"/>
      <c r="X99" s="22"/>
      <c r="Y99" s="23"/>
      <c r="AA99" s="20">
        <f t="shared" si="51"/>
        <v>2</v>
      </c>
      <c r="AB99" s="25">
        <f t="shared" si="51"/>
        <v>0</v>
      </c>
      <c r="AC99" s="24">
        <f t="shared" si="52"/>
        <v>2</v>
      </c>
    </row>
    <row r="100" spans="1:29" ht="13.5" thickBot="1" x14ac:dyDescent="0.25">
      <c r="A100" s="25" t="s">
        <v>79</v>
      </c>
      <c r="B100" s="36">
        <v>2130</v>
      </c>
      <c r="C100" s="22">
        <v>0</v>
      </c>
      <c r="D100" s="23">
        <v>0</v>
      </c>
      <c r="E100" s="24">
        <f t="shared" si="38"/>
        <v>0</v>
      </c>
      <c r="F100" s="47">
        <v>0</v>
      </c>
      <c r="G100" s="47">
        <v>0</v>
      </c>
      <c r="H100" s="24">
        <f t="shared" si="44"/>
        <v>0</v>
      </c>
      <c r="I100" s="22">
        <v>0</v>
      </c>
      <c r="J100" s="23">
        <v>0</v>
      </c>
      <c r="K100" s="24">
        <f t="shared" si="45"/>
        <v>0</v>
      </c>
      <c r="L100" s="20">
        <v>0</v>
      </c>
      <c r="M100" s="35">
        <v>0</v>
      </c>
      <c r="N100" s="24">
        <f t="shared" si="46"/>
        <v>0</v>
      </c>
      <c r="O100" s="22">
        <v>0</v>
      </c>
      <c r="P100" s="23">
        <v>0</v>
      </c>
      <c r="Q100" s="24">
        <f t="shared" si="47"/>
        <v>0</v>
      </c>
      <c r="R100" s="20">
        <v>0</v>
      </c>
      <c r="S100" s="25">
        <v>0</v>
      </c>
      <c r="T100" s="24">
        <f t="shared" si="48"/>
        <v>0</v>
      </c>
      <c r="U100" s="22">
        <v>0</v>
      </c>
      <c r="V100" s="47">
        <v>0</v>
      </c>
      <c r="W100" s="24">
        <f t="shared" si="49"/>
        <v>0</v>
      </c>
      <c r="X100" s="22">
        <v>0</v>
      </c>
      <c r="Y100" s="23">
        <v>0</v>
      </c>
      <c r="Z100" s="24">
        <f t="shared" si="50"/>
        <v>0</v>
      </c>
      <c r="AA100" s="20">
        <f t="shared" si="51"/>
        <v>0</v>
      </c>
      <c r="AB100" s="25">
        <f t="shared" si="51"/>
        <v>0</v>
      </c>
      <c r="AC100" s="24">
        <f t="shared" si="52"/>
        <v>0</v>
      </c>
    </row>
    <row r="101" spans="1:29" ht="13.5" thickBot="1" x14ac:dyDescent="0.25">
      <c r="A101" s="31" t="s">
        <v>80</v>
      </c>
      <c r="B101" s="14"/>
      <c r="C101" s="31">
        <f t="shared" ref="C101:Z101" si="53">SUM(C84:C100)</f>
        <v>80</v>
      </c>
      <c r="D101" s="13">
        <f t="shared" si="53"/>
        <v>29</v>
      </c>
      <c r="E101" s="32">
        <f t="shared" si="38"/>
        <v>109</v>
      </c>
      <c r="F101" s="13">
        <f t="shared" si="53"/>
        <v>12</v>
      </c>
      <c r="G101" s="13">
        <f t="shared" si="53"/>
        <v>2</v>
      </c>
      <c r="H101" s="13">
        <f t="shared" si="53"/>
        <v>14</v>
      </c>
      <c r="I101" s="31">
        <f t="shared" si="53"/>
        <v>0</v>
      </c>
      <c r="J101" s="13">
        <f t="shared" si="53"/>
        <v>0</v>
      </c>
      <c r="K101" s="32">
        <f t="shared" si="53"/>
        <v>0</v>
      </c>
      <c r="L101" s="13">
        <f t="shared" si="53"/>
        <v>2</v>
      </c>
      <c r="M101" s="13">
        <f t="shared" si="53"/>
        <v>0</v>
      </c>
      <c r="N101" s="13">
        <f t="shared" si="53"/>
        <v>2</v>
      </c>
      <c r="O101" s="31">
        <f t="shared" si="53"/>
        <v>13</v>
      </c>
      <c r="P101" s="13">
        <f t="shared" si="53"/>
        <v>6</v>
      </c>
      <c r="Q101" s="13">
        <f t="shared" si="53"/>
        <v>19</v>
      </c>
      <c r="R101" s="31">
        <f t="shared" si="53"/>
        <v>0</v>
      </c>
      <c r="S101" s="13">
        <f t="shared" si="53"/>
        <v>0</v>
      </c>
      <c r="T101" s="13">
        <f t="shared" si="53"/>
        <v>0</v>
      </c>
      <c r="U101" s="31">
        <f t="shared" si="53"/>
        <v>2</v>
      </c>
      <c r="V101" s="13">
        <f t="shared" si="53"/>
        <v>0</v>
      </c>
      <c r="W101" s="13">
        <f t="shared" si="53"/>
        <v>2</v>
      </c>
      <c r="X101" s="31">
        <f t="shared" si="53"/>
        <v>3</v>
      </c>
      <c r="Y101" s="13">
        <f t="shared" si="53"/>
        <v>1</v>
      </c>
      <c r="Z101" s="13">
        <f t="shared" si="53"/>
        <v>4</v>
      </c>
      <c r="AA101" s="31">
        <f>SUM(AA84:AA100)</f>
        <v>112</v>
      </c>
      <c r="AB101" s="33">
        <f>SUM(AB84:AB100)</f>
        <v>38</v>
      </c>
      <c r="AC101" s="34">
        <f>SUM(AC84:AC100)</f>
        <v>150</v>
      </c>
    </row>
    <row r="102" spans="1:29" x14ac:dyDescent="0.2">
      <c r="C102" s="37"/>
      <c r="D102" s="38"/>
      <c r="E102" s="41"/>
      <c r="F102" s="40"/>
      <c r="G102" s="40"/>
      <c r="H102" s="41" t="str">
        <f>IF(F102+G102=0," ",F102+G102)</f>
        <v xml:space="preserve"> </v>
      </c>
      <c r="I102" s="37"/>
      <c r="J102" s="38"/>
      <c r="K102" s="41" t="str">
        <f>IF(I102+J102=0," ",I102+J102)</f>
        <v xml:space="preserve"> </v>
      </c>
      <c r="L102" s="37"/>
      <c r="M102" s="40"/>
      <c r="N102" s="60" t="str">
        <f>IF(L102+M102=0," ",L102+M102)</f>
        <v xml:space="preserve"> </v>
      </c>
      <c r="O102" s="37"/>
      <c r="P102" s="38"/>
      <c r="Q102" s="59" t="str">
        <f>IF(O102+P102=0," ",O102+P102)</f>
        <v xml:space="preserve"> </v>
      </c>
      <c r="R102" s="37"/>
      <c r="S102" s="38"/>
      <c r="T102" s="38"/>
      <c r="U102" s="37"/>
      <c r="V102" s="40"/>
      <c r="W102" s="60" t="str">
        <f>IF(U102+V102=0," ",U102+V102)</f>
        <v xml:space="preserve"> </v>
      </c>
      <c r="X102" s="37"/>
      <c r="Y102" s="38"/>
      <c r="Z102" s="41" t="str">
        <f>IF(X102+Y102=0," ",X102+Y102)</f>
        <v xml:space="preserve"> </v>
      </c>
      <c r="AA102" s="37"/>
      <c r="AB102" s="45"/>
      <c r="AC102" s="46"/>
    </row>
    <row r="103" spans="1:29" x14ac:dyDescent="0.2">
      <c r="A103" s="35" t="s">
        <v>81</v>
      </c>
      <c r="B103" s="36">
        <v>2201</v>
      </c>
      <c r="C103" s="22">
        <v>2</v>
      </c>
      <c r="D103" s="23">
        <v>4</v>
      </c>
      <c r="E103" s="24">
        <v>6</v>
      </c>
      <c r="F103" s="47"/>
      <c r="G103" s="47">
        <v>3</v>
      </c>
      <c r="H103" s="24">
        <v>3</v>
      </c>
      <c r="I103" s="22"/>
      <c r="J103" s="23"/>
      <c r="N103" s="24"/>
      <c r="O103" s="22"/>
      <c r="P103" s="23"/>
      <c r="R103" s="20"/>
      <c r="T103" s="24"/>
      <c r="U103" s="47"/>
      <c r="V103" s="47"/>
      <c r="W103" s="24"/>
      <c r="X103" s="22"/>
      <c r="Y103" s="23"/>
      <c r="AA103" s="20">
        <f t="shared" ref="AA103:AB123" si="54">C103+F103+I103+L103+O103+R103+U103+X103</f>
        <v>2</v>
      </c>
      <c r="AB103" s="25">
        <f t="shared" si="54"/>
        <v>7</v>
      </c>
      <c r="AC103" s="24">
        <f t="shared" ref="AC103:AC123" si="55">SUM(AA103:AB103)</f>
        <v>9</v>
      </c>
    </row>
    <row r="104" spans="1:29" x14ac:dyDescent="0.2">
      <c r="A104" s="35" t="s">
        <v>82</v>
      </c>
      <c r="B104" s="36">
        <v>2202</v>
      </c>
      <c r="C104" s="22">
        <v>8</v>
      </c>
      <c r="D104" s="23">
        <v>7</v>
      </c>
      <c r="E104" s="24">
        <v>15</v>
      </c>
      <c r="F104" s="47"/>
      <c r="G104" s="47">
        <v>1</v>
      </c>
      <c r="H104" s="24">
        <v>1</v>
      </c>
      <c r="I104" s="22"/>
      <c r="J104" s="23">
        <v>2</v>
      </c>
      <c r="K104" s="24">
        <v>2</v>
      </c>
      <c r="N104" s="24"/>
      <c r="O104" s="22"/>
      <c r="P104" s="23"/>
      <c r="R104" s="20"/>
      <c r="T104" s="24"/>
      <c r="U104" s="47"/>
      <c r="V104" s="47"/>
      <c r="W104" s="24"/>
      <c r="X104" s="22">
        <v>1</v>
      </c>
      <c r="Y104" s="23"/>
      <c r="Z104" s="24">
        <v>1</v>
      </c>
      <c r="AA104" s="20">
        <f t="shared" si="54"/>
        <v>9</v>
      </c>
      <c r="AB104" s="25">
        <f t="shared" si="54"/>
        <v>10</v>
      </c>
      <c r="AC104" s="24">
        <f t="shared" si="55"/>
        <v>19</v>
      </c>
    </row>
    <row r="105" spans="1:29" x14ac:dyDescent="0.2">
      <c r="A105" s="35" t="s">
        <v>83</v>
      </c>
      <c r="B105" s="36">
        <v>2205</v>
      </c>
      <c r="C105" s="22">
        <v>12</v>
      </c>
      <c r="D105" s="23">
        <v>11</v>
      </c>
      <c r="E105" s="24">
        <v>23</v>
      </c>
      <c r="F105" s="47"/>
      <c r="G105" s="47">
        <v>1</v>
      </c>
      <c r="H105" s="24">
        <v>1</v>
      </c>
      <c r="I105" s="22"/>
      <c r="J105" s="23">
        <v>1</v>
      </c>
      <c r="K105" s="24">
        <v>1</v>
      </c>
      <c r="L105" s="20">
        <v>1</v>
      </c>
      <c r="N105" s="24">
        <v>1</v>
      </c>
      <c r="O105" s="22">
        <v>1</v>
      </c>
      <c r="P105" s="23">
        <v>1</v>
      </c>
      <c r="Q105" s="24">
        <v>2</v>
      </c>
      <c r="R105" s="20"/>
      <c r="T105" s="24"/>
      <c r="U105" s="47"/>
      <c r="V105" s="47"/>
      <c r="W105" s="24"/>
      <c r="X105" s="22">
        <v>2</v>
      </c>
      <c r="Y105" s="23"/>
      <c r="Z105" s="24">
        <v>2</v>
      </c>
      <c r="AA105" s="20">
        <f t="shared" si="54"/>
        <v>16</v>
      </c>
      <c r="AB105" s="25">
        <f t="shared" si="54"/>
        <v>14</v>
      </c>
      <c r="AC105" s="24">
        <f t="shared" si="55"/>
        <v>30</v>
      </c>
    </row>
    <row r="106" spans="1:29" x14ac:dyDescent="0.2">
      <c r="A106" s="35" t="s">
        <v>247</v>
      </c>
      <c r="B106" s="36">
        <v>2239</v>
      </c>
      <c r="C106" s="22">
        <v>6</v>
      </c>
      <c r="D106" s="23">
        <v>3</v>
      </c>
      <c r="E106" s="24">
        <v>9</v>
      </c>
      <c r="F106" s="47">
        <v>1</v>
      </c>
      <c r="G106" s="47"/>
      <c r="H106" s="24">
        <v>1</v>
      </c>
      <c r="I106" s="22"/>
      <c r="J106" s="23"/>
      <c r="N106" s="24"/>
      <c r="O106" s="22"/>
      <c r="P106" s="23">
        <v>2</v>
      </c>
      <c r="Q106" s="24">
        <v>2</v>
      </c>
      <c r="R106" s="20"/>
      <c r="T106" s="24"/>
      <c r="U106" s="47"/>
      <c r="V106" s="47"/>
      <c r="W106" s="24"/>
      <c r="X106" s="22"/>
      <c r="Y106" s="23"/>
      <c r="AA106" s="20">
        <f t="shared" si="54"/>
        <v>7</v>
      </c>
      <c r="AB106" s="25">
        <f t="shared" si="54"/>
        <v>5</v>
      </c>
      <c r="AC106" s="24">
        <f t="shared" si="55"/>
        <v>12</v>
      </c>
    </row>
    <row r="107" spans="1:29" x14ac:dyDescent="0.2">
      <c r="A107" s="35" t="s">
        <v>84</v>
      </c>
      <c r="B107" s="36">
        <v>2240</v>
      </c>
      <c r="C107" s="22">
        <v>10</v>
      </c>
      <c r="D107" s="23">
        <v>1</v>
      </c>
      <c r="E107" s="24">
        <v>11</v>
      </c>
      <c r="F107" s="47"/>
      <c r="G107" s="47"/>
      <c r="H107" s="24"/>
      <c r="I107" s="22"/>
      <c r="J107" s="23"/>
      <c r="N107" s="24"/>
      <c r="O107" s="22"/>
      <c r="P107" s="23"/>
      <c r="R107" s="20"/>
      <c r="T107" s="24"/>
      <c r="U107" s="47"/>
      <c r="V107" s="47"/>
      <c r="W107" s="24"/>
      <c r="X107" s="22"/>
      <c r="Y107" s="23"/>
      <c r="AA107" s="20">
        <f t="shared" si="54"/>
        <v>10</v>
      </c>
      <c r="AB107" s="25">
        <f t="shared" si="54"/>
        <v>1</v>
      </c>
      <c r="AC107" s="24">
        <f t="shared" si="55"/>
        <v>11</v>
      </c>
    </row>
    <row r="108" spans="1:29" x14ac:dyDescent="0.2">
      <c r="A108" s="35" t="s">
        <v>248</v>
      </c>
      <c r="B108" s="36">
        <v>2244</v>
      </c>
      <c r="C108" s="22"/>
      <c r="D108" s="23"/>
      <c r="F108" s="47"/>
      <c r="G108" s="47"/>
      <c r="H108" s="24"/>
      <c r="I108" s="22"/>
      <c r="J108" s="23"/>
      <c r="L108" s="20">
        <v>2</v>
      </c>
      <c r="N108" s="24">
        <v>2</v>
      </c>
      <c r="O108" s="22"/>
      <c r="P108" s="23"/>
      <c r="R108" s="20"/>
      <c r="T108" s="24"/>
      <c r="U108" s="47"/>
      <c r="V108" s="47"/>
      <c r="W108" s="24"/>
      <c r="X108" s="22"/>
      <c r="Y108" s="23"/>
      <c r="AA108" s="20">
        <f t="shared" si="54"/>
        <v>2</v>
      </c>
      <c r="AB108" s="25">
        <f t="shared" si="54"/>
        <v>0</v>
      </c>
      <c r="AC108" s="24">
        <f t="shared" si="55"/>
        <v>2</v>
      </c>
    </row>
    <row r="109" spans="1:29" x14ac:dyDescent="0.2">
      <c r="A109" s="35" t="s">
        <v>85</v>
      </c>
      <c r="B109" s="36">
        <v>2245</v>
      </c>
      <c r="C109" s="22"/>
      <c r="D109" s="23">
        <v>2</v>
      </c>
      <c r="E109" s="24">
        <v>2</v>
      </c>
      <c r="F109" s="47"/>
      <c r="G109" s="47"/>
      <c r="H109" s="24"/>
      <c r="I109" s="22"/>
      <c r="J109" s="23"/>
      <c r="N109" s="24"/>
      <c r="O109" s="22"/>
      <c r="P109" s="23"/>
      <c r="R109" s="20"/>
      <c r="T109" s="24"/>
      <c r="U109" s="47"/>
      <c r="V109" s="47"/>
      <c r="W109" s="24"/>
      <c r="X109" s="22"/>
      <c r="Y109" s="23">
        <v>1</v>
      </c>
      <c r="Z109" s="24">
        <v>1</v>
      </c>
      <c r="AA109" s="20">
        <f t="shared" si="54"/>
        <v>0</v>
      </c>
      <c r="AB109" s="25">
        <f t="shared" si="54"/>
        <v>3</v>
      </c>
      <c r="AC109" s="24">
        <f t="shared" si="55"/>
        <v>3</v>
      </c>
    </row>
    <row r="110" spans="1:29" x14ac:dyDescent="0.2">
      <c r="A110" s="35" t="s">
        <v>249</v>
      </c>
      <c r="B110" s="36">
        <v>2250</v>
      </c>
      <c r="C110" s="22">
        <v>0</v>
      </c>
      <c r="D110" s="23">
        <v>0</v>
      </c>
      <c r="E110" s="24">
        <f t="shared" si="38"/>
        <v>0</v>
      </c>
      <c r="F110" s="47">
        <v>0</v>
      </c>
      <c r="G110" s="47">
        <v>0</v>
      </c>
      <c r="H110" s="24">
        <f t="shared" ref="H110:H115" si="56">SUM(F110:G110)</f>
        <v>0</v>
      </c>
      <c r="I110" s="22">
        <v>0</v>
      </c>
      <c r="J110" s="23">
        <v>0</v>
      </c>
      <c r="K110" s="24">
        <f t="shared" ref="K110:K115" si="57">SUM(I110:J110)</f>
        <v>0</v>
      </c>
      <c r="L110" s="20">
        <v>0</v>
      </c>
      <c r="M110" s="35">
        <v>0</v>
      </c>
      <c r="N110" s="24">
        <f t="shared" ref="N110:N115" si="58">SUM(L110:M110)</f>
        <v>0</v>
      </c>
      <c r="O110" s="22">
        <v>0</v>
      </c>
      <c r="P110" s="23">
        <v>0</v>
      </c>
      <c r="Q110" s="24">
        <f t="shared" ref="Q110:Q115" si="59">SUM(O110:P110)</f>
        <v>0</v>
      </c>
      <c r="R110" s="20">
        <v>0</v>
      </c>
      <c r="S110" s="25">
        <v>0</v>
      </c>
      <c r="T110" s="24">
        <f t="shared" ref="T110:T115" si="60">SUM(R110:S110)</f>
        <v>0</v>
      </c>
      <c r="U110" s="47">
        <v>0</v>
      </c>
      <c r="V110" s="47">
        <v>0</v>
      </c>
      <c r="W110" s="24">
        <f t="shared" ref="W110:W115" si="61">SUM(U110:V110)</f>
        <v>0</v>
      </c>
      <c r="X110" s="22">
        <v>0</v>
      </c>
      <c r="Y110" s="23">
        <v>0</v>
      </c>
      <c r="Z110" s="24">
        <f t="shared" ref="Z110:Z115" si="62">SUM(X110:Y110)</f>
        <v>0</v>
      </c>
      <c r="AA110" s="20">
        <f t="shared" si="54"/>
        <v>0</v>
      </c>
      <c r="AB110" s="25">
        <f t="shared" si="54"/>
        <v>0</v>
      </c>
      <c r="AC110" s="24">
        <f t="shared" si="55"/>
        <v>0</v>
      </c>
    </row>
    <row r="111" spans="1:29" x14ac:dyDescent="0.2">
      <c r="A111" s="35" t="s">
        <v>250</v>
      </c>
      <c r="B111" s="36">
        <v>2264</v>
      </c>
      <c r="C111" s="22">
        <v>4</v>
      </c>
      <c r="D111" s="23">
        <v>3</v>
      </c>
      <c r="E111" s="24">
        <v>7</v>
      </c>
      <c r="F111" s="47"/>
      <c r="G111" s="47"/>
      <c r="H111" s="24"/>
      <c r="I111" s="22"/>
      <c r="J111" s="23"/>
      <c r="N111" s="24"/>
      <c r="O111" s="22"/>
      <c r="P111" s="23"/>
      <c r="R111" s="20"/>
      <c r="T111" s="24"/>
      <c r="U111" s="47"/>
      <c r="V111" s="47"/>
      <c r="W111" s="24"/>
      <c r="X111" s="22"/>
      <c r="Y111" s="23"/>
      <c r="AA111" s="20">
        <f t="shared" si="54"/>
        <v>4</v>
      </c>
      <c r="AB111" s="25">
        <f t="shared" si="54"/>
        <v>3</v>
      </c>
      <c r="AC111" s="24">
        <f t="shared" si="55"/>
        <v>7</v>
      </c>
    </row>
    <row r="112" spans="1:29" x14ac:dyDescent="0.2">
      <c r="A112" s="35" t="s">
        <v>86</v>
      </c>
      <c r="B112" s="36">
        <v>2265</v>
      </c>
      <c r="C112" s="22"/>
      <c r="D112" s="23">
        <v>4</v>
      </c>
      <c r="E112" s="24">
        <v>4</v>
      </c>
      <c r="F112" s="47"/>
      <c r="G112" s="47"/>
      <c r="H112" s="24"/>
      <c r="I112" s="22"/>
      <c r="J112" s="23"/>
      <c r="N112" s="24"/>
      <c r="O112" s="22"/>
      <c r="P112" s="23"/>
      <c r="R112" s="20"/>
      <c r="T112" s="24"/>
      <c r="U112" s="47"/>
      <c r="V112" s="47"/>
      <c r="W112" s="24"/>
      <c r="X112" s="22"/>
      <c r="Y112" s="23"/>
      <c r="AA112" s="20">
        <f t="shared" si="54"/>
        <v>0</v>
      </c>
      <c r="AB112" s="25">
        <f t="shared" si="54"/>
        <v>4</v>
      </c>
      <c r="AC112" s="24">
        <f t="shared" si="55"/>
        <v>4</v>
      </c>
    </row>
    <row r="113" spans="1:29" x14ac:dyDescent="0.2">
      <c r="A113" s="35" t="s">
        <v>87</v>
      </c>
      <c r="B113" s="36">
        <v>2270</v>
      </c>
      <c r="C113" s="22">
        <v>1</v>
      </c>
      <c r="D113" s="23"/>
      <c r="E113" s="24">
        <v>1</v>
      </c>
      <c r="F113" s="47"/>
      <c r="G113" s="47"/>
      <c r="H113" s="24"/>
      <c r="I113" s="22"/>
      <c r="J113" s="23"/>
      <c r="N113" s="24"/>
      <c r="O113" s="22">
        <v>1</v>
      </c>
      <c r="P113" s="23"/>
      <c r="Q113" s="24">
        <v>1</v>
      </c>
      <c r="R113" s="20"/>
      <c r="T113" s="24"/>
      <c r="U113" s="47"/>
      <c r="V113" s="47"/>
      <c r="W113" s="24"/>
      <c r="X113" s="22"/>
      <c r="Y113" s="23"/>
      <c r="AA113" s="20">
        <f t="shared" si="54"/>
        <v>2</v>
      </c>
      <c r="AB113" s="25">
        <f t="shared" si="54"/>
        <v>0</v>
      </c>
      <c r="AC113" s="24">
        <f t="shared" si="55"/>
        <v>2</v>
      </c>
    </row>
    <row r="114" spans="1:29" x14ac:dyDescent="0.2">
      <c r="A114" s="35" t="s">
        <v>88</v>
      </c>
      <c r="B114" s="36">
        <v>2272</v>
      </c>
      <c r="C114" s="22"/>
      <c r="D114" s="23">
        <v>2</v>
      </c>
      <c r="E114" s="24">
        <v>2</v>
      </c>
      <c r="F114" s="47"/>
      <c r="G114" s="47"/>
      <c r="H114" s="24"/>
      <c r="I114" s="22"/>
      <c r="J114" s="23"/>
      <c r="N114" s="24"/>
      <c r="O114" s="22"/>
      <c r="P114" s="23"/>
      <c r="R114" s="20"/>
      <c r="T114" s="24"/>
      <c r="U114" s="47"/>
      <c r="V114" s="47"/>
      <c r="W114" s="24"/>
      <c r="X114" s="22"/>
      <c r="Y114" s="23"/>
      <c r="AA114" s="20">
        <f t="shared" si="54"/>
        <v>0</v>
      </c>
      <c r="AB114" s="25">
        <f t="shared" si="54"/>
        <v>2</v>
      </c>
      <c r="AC114" s="24">
        <f t="shared" si="55"/>
        <v>2</v>
      </c>
    </row>
    <row r="115" spans="1:29" x14ac:dyDescent="0.2">
      <c r="A115" s="35" t="s">
        <v>89</v>
      </c>
      <c r="B115" s="36">
        <v>2275</v>
      </c>
      <c r="C115" s="20">
        <v>0</v>
      </c>
      <c r="D115" s="25">
        <v>0</v>
      </c>
      <c r="E115" s="24">
        <f t="shared" si="38"/>
        <v>0</v>
      </c>
      <c r="F115" s="35">
        <v>0</v>
      </c>
      <c r="G115" s="35">
        <v>0</v>
      </c>
      <c r="H115" s="24">
        <f t="shared" si="56"/>
        <v>0</v>
      </c>
      <c r="I115" s="20">
        <v>0</v>
      </c>
      <c r="J115" s="25">
        <v>0</v>
      </c>
      <c r="K115" s="24">
        <f t="shared" si="57"/>
        <v>0</v>
      </c>
      <c r="L115" s="20">
        <v>0</v>
      </c>
      <c r="M115" s="35">
        <v>0</v>
      </c>
      <c r="N115" s="24">
        <f t="shared" si="58"/>
        <v>0</v>
      </c>
      <c r="O115" s="20">
        <v>0</v>
      </c>
      <c r="P115" s="25">
        <v>0</v>
      </c>
      <c r="Q115" s="24">
        <f t="shared" si="59"/>
        <v>0</v>
      </c>
      <c r="R115" s="20">
        <v>0</v>
      </c>
      <c r="S115" s="25">
        <v>0</v>
      </c>
      <c r="T115" s="24">
        <f t="shared" si="60"/>
        <v>0</v>
      </c>
      <c r="U115" s="35">
        <v>0</v>
      </c>
      <c r="V115" s="35">
        <v>0</v>
      </c>
      <c r="W115" s="24">
        <f t="shared" si="61"/>
        <v>0</v>
      </c>
      <c r="X115" s="20">
        <v>0</v>
      </c>
      <c r="Y115" s="25">
        <v>0</v>
      </c>
      <c r="Z115" s="24">
        <f t="shared" si="62"/>
        <v>0</v>
      </c>
      <c r="AA115" s="20">
        <f t="shared" si="54"/>
        <v>0</v>
      </c>
      <c r="AB115" s="25">
        <f t="shared" si="54"/>
        <v>0</v>
      </c>
      <c r="AC115" s="24">
        <f t="shared" si="55"/>
        <v>0</v>
      </c>
    </row>
    <row r="116" spans="1:29" x14ac:dyDescent="0.2">
      <c r="A116" s="35" t="s">
        <v>90</v>
      </c>
      <c r="B116" s="36">
        <v>2278</v>
      </c>
      <c r="C116" s="20">
        <v>1</v>
      </c>
      <c r="D116" s="25">
        <v>1</v>
      </c>
      <c r="E116" s="24">
        <v>2</v>
      </c>
      <c r="H116" s="24"/>
      <c r="N116" s="24"/>
      <c r="R116" s="20"/>
      <c r="T116" s="24"/>
      <c r="W116" s="24"/>
      <c r="AA116" s="20">
        <f t="shared" si="54"/>
        <v>1</v>
      </c>
      <c r="AB116" s="25">
        <f t="shared" si="54"/>
        <v>1</v>
      </c>
      <c r="AC116" s="24">
        <f t="shared" si="55"/>
        <v>2</v>
      </c>
    </row>
    <row r="117" spans="1:29" x14ac:dyDescent="0.2">
      <c r="A117" s="35" t="s">
        <v>91</v>
      </c>
      <c r="B117" s="36">
        <v>2279</v>
      </c>
      <c r="C117" s="20">
        <v>1</v>
      </c>
      <c r="E117" s="24">
        <v>1</v>
      </c>
      <c r="H117" s="24"/>
      <c r="N117" s="24"/>
      <c r="R117" s="20"/>
      <c r="T117" s="24"/>
      <c r="W117" s="24"/>
      <c r="AA117" s="20">
        <f t="shared" si="54"/>
        <v>1</v>
      </c>
      <c r="AB117" s="25">
        <f t="shared" si="54"/>
        <v>0</v>
      </c>
      <c r="AC117" s="24">
        <f t="shared" si="55"/>
        <v>1</v>
      </c>
    </row>
    <row r="118" spans="1:29" x14ac:dyDescent="0.2">
      <c r="A118" s="35" t="s">
        <v>251</v>
      </c>
      <c r="B118" s="36">
        <v>2359</v>
      </c>
      <c r="C118" s="20">
        <v>8</v>
      </c>
      <c r="D118" s="25">
        <v>3</v>
      </c>
      <c r="E118" s="24">
        <v>11</v>
      </c>
      <c r="F118" s="35">
        <v>1</v>
      </c>
      <c r="H118" s="24">
        <v>1</v>
      </c>
      <c r="N118" s="24"/>
      <c r="O118" s="20">
        <v>1</v>
      </c>
      <c r="Q118" s="24">
        <v>1</v>
      </c>
      <c r="R118" s="20"/>
      <c r="T118" s="24"/>
      <c r="W118" s="24"/>
      <c r="X118" s="20">
        <v>1</v>
      </c>
      <c r="Z118" s="24">
        <v>1</v>
      </c>
      <c r="AA118" s="20">
        <f t="shared" si="54"/>
        <v>11</v>
      </c>
      <c r="AB118" s="25">
        <f t="shared" si="54"/>
        <v>3</v>
      </c>
      <c r="AC118" s="24">
        <f t="shared" si="55"/>
        <v>14</v>
      </c>
    </row>
    <row r="119" spans="1:29" x14ac:dyDescent="0.2">
      <c r="A119" s="35" t="s">
        <v>252</v>
      </c>
      <c r="B119" s="36">
        <v>2360</v>
      </c>
      <c r="C119" s="20">
        <v>6</v>
      </c>
      <c r="D119" s="25">
        <v>1</v>
      </c>
      <c r="E119" s="24">
        <v>7</v>
      </c>
      <c r="H119" s="24"/>
      <c r="N119" s="24"/>
      <c r="R119" s="20"/>
      <c r="T119" s="24"/>
      <c r="W119" s="24"/>
      <c r="Y119" s="25">
        <v>1</v>
      </c>
      <c r="Z119" s="24">
        <v>1</v>
      </c>
      <c r="AA119" s="20">
        <f t="shared" si="54"/>
        <v>6</v>
      </c>
      <c r="AB119" s="25">
        <f t="shared" si="54"/>
        <v>2</v>
      </c>
      <c r="AC119" s="24">
        <f t="shared" si="55"/>
        <v>8</v>
      </c>
    </row>
    <row r="120" spans="1:29" x14ac:dyDescent="0.2">
      <c r="A120" s="35" t="s">
        <v>253</v>
      </c>
      <c r="B120" s="36">
        <v>2361</v>
      </c>
      <c r="C120" s="20">
        <v>7</v>
      </c>
      <c r="D120" s="25">
        <v>13</v>
      </c>
      <c r="E120" s="24">
        <v>20</v>
      </c>
      <c r="F120" s="35">
        <v>1</v>
      </c>
      <c r="H120" s="24">
        <v>1</v>
      </c>
      <c r="N120" s="24"/>
      <c r="P120" s="25">
        <v>1</v>
      </c>
      <c r="Q120" s="24">
        <v>1</v>
      </c>
      <c r="R120" s="20"/>
      <c r="T120" s="24"/>
      <c r="W120" s="24"/>
      <c r="AA120" s="20">
        <f t="shared" si="54"/>
        <v>8</v>
      </c>
      <c r="AB120" s="25">
        <f t="shared" si="54"/>
        <v>14</v>
      </c>
      <c r="AC120" s="24">
        <f t="shared" si="55"/>
        <v>22</v>
      </c>
    </row>
    <row r="121" spans="1:29" x14ac:dyDescent="0.2">
      <c r="A121" s="35" t="s">
        <v>254</v>
      </c>
      <c r="B121" s="36">
        <v>2362</v>
      </c>
      <c r="C121" s="20">
        <v>7</v>
      </c>
      <c r="D121" s="25">
        <v>7</v>
      </c>
      <c r="E121" s="24">
        <v>14</v>
      </c>
      <c r="H121" s="24"/>
      <c r="N121" s="24"/>
      <c r="P121" s="25">
        <v>1</v>
      </c>
      <c r="Q121" s="24">
        <v>1</v>
      </c>
      <c r="R121" s="20"/>
      <c r="T121" s="24"/>
      <c r="W121" s="24"/>
      <c r="AA121" s="20">
        <f t="shared" si="54"/>
        <v>7</v>
      </c>
      <c r="AB121" s="25">
        <f t="shared" si="54"/>
        <v>8</v>
      </c>
      <c r="AC121" s="24">
        <f t="shared" si="55"/>
        <v>15</v>
      </c>
    </row>
    <row r="122" spans="1:29" x14ac:dyDescent="0.2">
      <c r="A122" s="35" t="s">
        <v>268</v>
      </c>
      <c r="B122" s="36">
        <v>2363</v>
      </c>
      <c r="C122" s="20">
        <v>3</v>
      </c>
      <c r="D122" s="25">
        <v>1</v>
      </c>
      <c r="E122" s="24">
        <v>4</v>
      </c>
      <c r="H122" s="26"/>
      <c r="K122" s="26"/>
      <c r="N122" s="26"/>
      <c r="Q122" s="26"/>
      <c r="R122" s="20"/>
      <c r="T122" s="24"/>
      <c r="W122" s="26"/>
      <c r="Z122" s="26"/>
      <c r="AA122" s="20">
        <f t="shared" si="54"/>
        <v>3</v>
      </c>
      <c r="AB122" s="25">
        <f t="shared" si="54"/>
        <v>1</v>
      </c>
      <c r="AC122" s="24">
        <f t="shared" si="55"/>
        <v>4</v>
      </c>
    </row>
    <row r="123" spans="1:29" ht="13.5" thickBot="1" x14ac:dyDescent="0.25">
      <c r="A123" s="35" t="s">
        <v>269</v>
      </c>
      <c r="B123" s="36">
        <v>2364</v>
      </c>
      <c r="C123" s="20">
        <v>2</v>
      </c>
      <c r="D123" s="25">
        <v>1</v>
      </c>
      <c r="E123" s="52">
        <v>3</v>
      </c>
      <c r="H123" s="26"/>
      <c r="K123" s="26"/>
      <c r="N123" s="26"/>
      <c r="Q123" s="26"/>
      <c r="R123" s="20"/>
      <c r="T123" s="24"/>
      <c r="W123" s="26"/>
      <c r="Z123" s="26"/>
      <c r="AA123" s="20">
        <f t="shared" si="54"/>
        <v>2</v>
      </c>
      <c r="AB123" s="25">
        <f t="shared" si="54"/>
        <v>1</v>
      </c>
      <c r="AC123" s="24">
        <f t="shared" si="55"/>
        <v>3</v>
      </c>
    </row>
    <row r="124" spans="1:29" s="75" customFormat="1" ht="13.5" thickBot="1" x14ac:dyDescent="0.25">
      <c r="A124" s="13" t="s">
        <v>92</v>
      </c>
      <c r="B124" s="14"/>
      <c r="C124" s="31">
        <f>SUM(C103:C123)</f>
        <v>78</v>
      </c>
      <c r="D124" s="13">
        <f>SUM(D103:D123)</f>
        <v>64</v>
      </c>
      <c r="E124" s="13">
        <f t="shared" si="38"/>
        <v>142</v>
      </c>
      <c r="F124" s="31">
        <f>SUM(F103:F123)</f>
        <v>3</v>
      </c>
      <c r="G124" s="13">
        <f>SUM(G103:G123)</f>
        <v>5</v>
      </c>
      <c r="H124" s="13">
        <f>SUBTOTAL(9,H103:H123)</f>
        <v>8</v>
      </c>
      <c r="I124" s="31">
        <f>SUM(I103:I123)</f>
        <v>0</v>
      </c>
      <c r="J124" s="13">
        <f>SUM(J103:J123)</f>
        <v>3</v>
      </c>
      <c r="K124" s="13">
        <f>SUBTOTAL(9,K103:K123)</f>
        <v>3</v>
      </c>
      <c r="L124" s="31">
        <f>SUM(L103:L123)</f>
        <v>3</v>
      </c>
      <c r="M124" s="13">
        <f>SUM(M103:M123)</f>
        <v>0</v>
      </c>
      <c r="N124" s="13">
        <f>SUBTOTAL(9,N103:N123)</f>
        <v>3</v>
      </c>
      <c r="O124" s="31">
        <f>SUM(O103:O123)</f>
        <v>3</v>
      </c>
      <c r="P124" s="13">
        <f>SUM(P103:P123)</f>
        <v>5</v>
      </c>
      <c r="Q124" s="13">
        <f>SUBTOTAL(9,Q103:Q123)</f>
        <v>8</v>
      </c>
      <c r="R124" s="31">
        <f>SUM(R103:R123)</f>
        <v>0</v>
      </c>
      <c r="S124" s="13">
        <f>SUM(S103:S123)</f>
        <v>0</v>
      </c>
      <c r="T124" s="13">
        <f>SUBTOTAL(9,T103:T123)</f>
        <v>0</v>
      </c>
      <c r="U124" s="13">
        <f>SUM(U103:U123)</f>
        <v>0</v>
      </c>
      <c r="V124" s="13">
        <f>SUM(V103:V123)</f>
        <v>0</v>
      </c>
      <c r="W124" s="13">
        <f>SUBTOTAL(9,W103:W123)</f>
        <v>0</v>
      </c>
      <c r="X124" s="31">
        <f>SUM(X103:X123)</f>
        <v>4</v>
      </c>
      <c r="Y124" s="13">
        <f>SUM(Y103:Y123)</f>
        <v>2</v>
      </c>
      <c r="Z124" s="13">
        <f>SUBTOTAL(9,Z103:Z123)</f>
        <v>6</v>
      </c>
      <c r="AA124" s="31">
        <f>SUM(AA103:AA123)</f>
        <v>91</v>
      </c>
      <c r="AB124" s="13">
        <f>SUM(AB103:AB123)</f>
        <v>79</v>
      </c>
      <c r="AC124" s="32">
        <f>SUBTOTAL(9,AC103:AC123)</f>
        <v>170</v>
      </c>
    </row>
    <row r="125" spans="1:29" x14ac:dyDescent="0.2">
      <c r="C125" s="37"/>
      <c r="D125" s="38"/>
      <c r="E125" s="41"/>
      <c r="F125" s="40"/>
      <c r="G125" s="40"/>
      <c r="H125" s="41"/>
      <c r="I125" s="37"/>
      <c r="J125" s="38"/>
      <c r="K125" s="41"/>
      <c r="L125" s="37"/>
      <c r="M125" s="40"/>
      <c r="N125" s="60"/>
      <c r="O125" s="37"/>
      <c r="P125" s="38"/>
      <c r="Q125" s="59"/>
      <c r="R125" s="62"/>
      <c r="S125" s="59"/>
      <c r="T125" s="41"/>
      <c r="U125" s="40"/>
      <c r="V125" s="40"/>
      <c r="W125" s="60"/>
      <c r="X125" s="37"/>
      <c r="Y125" s="38"/>
      <c r="Z125" s="41"/>
      <c r="AA125" s="37"/>
      <c r="AB125" s="45"/>
      <c r="AC125" s="64"/>
    </row>
    <row r="126" spans="1:29" x14ac:dyDescent="0.2">
      <c r="A126" s="35" t="s">
        <v>93</v>
      </c>
      <c r="B126" s="36">
        <v>2209</v>
      </c>
      <c r="C126" s="22">
        <v>19</v>
      </c>
      <c r="D126" s="23"/>
      <c r="E126" s="24">
        <v>19</v>
      </c>
      <c r="F126" s="47"/>
      <c r="G126" s="47"/>
      <c r="H126" s="24"/>
      <c r="I126" s="22"/>
      <c r="J126" s="23"/>
      <c r="L126" s="20">
        <v>1</v>
      </c>
      <c r="N126" s="24">
        <v>1</v>
      </c>
      <c r="O126" s="22"/>
      <c r="P126" s="23"/>
      <c r="R126" s="20"/>
      <c r="T126" s="24"/>
      <c r="U126" s="47"/>
      <c r="V126" s="47"/>
      <c r="W126" s="24"/>
      <c r="X126" s="22"/>
      <c r="Y126" s="23"/>
      <c r="AA126" s="20">
        <f t="shared" ref="AA126:AB127" si="63">C126+F126+I126+L126+O126+R126+U126+X126</f>
        <v>20</v>
      </c>
      <c r="AB126" s="80">
        <f t="shared" si="63"/>
        <v>0</v>
      </c>
      <c r="AC126" s="24">
        <f t="shared" ref="AC126:AC127" si="64">SUM(AA126:AB126)</f>
        <v>20</v>
      </c>
    </row>
    <row r="127" spans="1:29" ht="13.5" thickBot="1" x14ac:dyDescent="0.25">
      <c r="A127" s="35" t="s">
        <v>94</v>
      </c>
      <c r="B127" s="36">
        <v>2290</v>
      </c>
      <c r="C127" s="22">
        <v>12</v>
      </c>
      <c r="D127" s="23">
        <v>3</v>
      </c>
      <c r="E127" s="24">
        <v>15</v>
      </c>
      <c r="F127" s="47">
        <v>2</v>
      </c>
      <c r="G127" s="47"/>
      <c r="H127" s="24">
        <v>2</v>
      </c>
      <c r="I127" s="22"/>
      <c r="J127" s="23"/>
      <c r="N127" s="24"/>
      <c r="O127" s="22"/>
      <c r="P127" s="23"/>
      <c r="R127" s="20">
        <v>1</v>
      </c>
      <c r="T127" s="24">
        <v>1</v>
      </c>
      <c r="U127" s="47"/>
      <c r="V127" s="47"/>
      <c r="W127" s="24"/>
      <c r="X127" s="22">
        <v>1</v>
      </c>
      <c r="Y127" s="23"/>
      <c r="Z127" s="24">
        <v>1</v>
      </c>
      <c r="AA127" s="20">
        <f t="shared" si="63"/>
        <v>16</v>
      </c>
      <c r="AB127" s="80">
        <f t="shared" si="63"/>
        <v>3</v>
      </c>
      <c r="AC127" s="24">
        <f t="shared" si="64"/>
        <v>19</v>
      </c>
    </row>
    <row r="128" spans="1:29" s="75" customFormat="1" ht="13.5" thickBot="1" x14ac:dyDescent="0.25">
      <c r="A128" s="31" t="s">
        <v>95</v>
      </c>
      <c r="B128" s="14"/>
      <c r="C128" s="53">
        <f t="shared" ref="C128:AB128" si="65">SUM(C126:C127)</f>
        <v>31</v>
      </c>
      <c r="D128" s="54">
        <f t="shared" si="65"/>
        <v>3</v>
      </c>
      <c r="E128" s="32">
        <f t="shared" si="38"/>
        <v>34</v>
      </c>
      <c r="F128" s="53">
        <f t="shared" si="65"/>
        <v>2</v>
      </c>
      <c r="G128" s="54">
        <f t="shared" si="65"/>
        <v>0</v>
      </c>
      <c r="H128" s="32">
        <f t="shared" si="65"/>
        <v>2</v>
      </c>
      <c r="I128" s="53">
        <f t="shared" si="65"/>
        <v>0</v>
      </c>
      <c r="J128" s="73">
        <f t="shared" si="65"/>
        <v>0</v>
      </c>
      <c r="K128" s="32">
        <f t="shared" si="65"/>
        <v>0</v>
      </c>
      <c r="L128" s="72">
        <f t="shared" si="65"/>
        <v>1</v>
      </c>
      <c r="M128" s="73">
        <f t="shared" si="65"/>
        <v>0</v>
      </c>
      <c r="N128" s="32">
        <f t="shared" si="65"/>
        <v>1</v>
      </c>
      <c r="O128" s="72">
        <f t="shared" si="65"/>
        <v>0</v>
      </c>
      <c r="P128" s="73">
        <f t="shared" si="65"/>
        <v>0</v>
      </c>
      <c r="Q128" s="13">
        <f t="shared" si="65"/>
        <v>0</v>
      </c>
      <c r="R128" s="72">
        <f t="shared" si="65"/>
        <v>1</v>
      </c>
      <c r="S128" s="73">
        <f t="shared" si="65"/>
        <v>0</v>
      </c>
      <c r="T128" s="13">
        <f t="shared" si="65"/>
        <v>1</v>
      </c>
      <c r="U128" s="72">
        <f t="shared" si="65"/>
        <v>0</v>
      </c>
      <c r="V128" s="73">
        <f t="shared" si="65"/>
        <v>0</v>
      </c>
      <c r="W128" s="32">
        <f t="shared" si="65"/>
        <v>0</v>
      </c>
      <c r="X128" s="72">
        <f t="shared" si="65"/>
        <v>1</v>
      </c>
      <c r="Y128" s="73">
        <f>SUM(Y126:Y127)</f>
        <v>0</v>
      </c>
      <c r="Z128" s="32">
        <f t="shared" si="65"/>
        <v>1</v>
      </c>
      <c r="AA128" s="72">
        <f>SUM(AA126:AA127)</f>
        <v>36</v>
      </c>
      <c r="AB128" s="73">
        <f t="shared" si="65"/>
        <v>3</v>
      </c>
      <c r="AC128" s="32">
        <f>SUM(AC126:AC127)</f>
        <v>39</v>
      </c>
    </row>
    <row r="129" spans="1:29" s="75" customFormat="1" x14ac:dyDescent="0.2">
      <c r="A129" s="26"/>
      <c r="B129" s="21"/>
      <c r="C129" s="77"/>
      <c r="D129" s="78"/>
      <c r="E129" s="41"/>
      <c r="F129" s="78"/>
      <c r="G129" s="78"/>
      <c r="H129" s="41"/>
      <c r="I129" s="77"/>
      <c r="J129" s="78"/>
      <c r="K129" s="41"/>
      <c r="L129" s="62"/>
      <c r="M129" s="59"/>
      <c r="N129" s="59"/>
      <c r="O129" s="77"/>
      <c r="P129" s="78"/>
      <c r="Q129" s="59"/>
      <c r="R129" s="62"/>
      <c r="S129" s="59"/>
      <c r="T129" s="41"/>
      <c r="U129" s="78"/>
      <c r="V129" s="78"/>
      <c r="W129" s="59"/>
      <c r="X129" s="77"/>
      <c r="Y129" s="78"/>
      <c r="Z129" s="41"/>
      <c r="AA129" s="62"/>
      <c r="AB129" s="79"/>
      <c r="AC129" s="64"/>
    </row>
    <row r="130" spans="1:29" x14ac:dyDescent="0.2">
      <c r="A130" s="35" t="s">
        <v>96</v>
      </c>
      <c r="B130" s="36">
        <v>2214</v>
      </c>
      <c r="C130" s="22">
        <v>0</v>
      </c>
      <c r="D130" s="23">
        <v>0</v>
      </c>
      <c r="E130" s="24">
        <f t="shared" si="38"/>
        <v>0</v>
      </c>
      <c r="F130" s="47">
        <v>0</v>
      </c>
      <c r="G130" s="47">
        <v>0</v>
      </c>
      <c r="H130" s="24">
        <f t="shared" ref="H130" si="66">SUM(F130:G130)</f>
        <v>0</v>
      </c>
      <c r="I130" s="22">
        <v>0</v>
      </c>
      <c r="J130" s="23">
        <v>0</v>
      </c>
      <c r="K130" s="24">
        <f t="shared" ref="K130" si="67">SUM(I130:J130)</f>
        <v>0</v>
      </c>
      <c r="L130" s="20">
        <v>0</v>
      </c>
      <c r="M130" s="35">
        <v>0</v>
      </c>
      <c r="N130" s="24">
        <f t="shared" ref="N130" si="68">SUM(L130:M130)</f>
        <v>0</v>
      </c>
      <c r="O130" s="22">
        <v>0</v>
      </c>
      <c r="P130" s="23">
        <v>0</v>
      </c>
      <c r="Q130" s="24">
        <f t="shared" ref="Q130" si="69">SUM(O130:P130)</f>
        <v>0</v>
      </c>
      <c r="R130" s="20">
        <v>0</v>
      </c>
      <c r="S130" s="25">
        <v>0</v>
      </c>
      <c r="T130" s="24">
        <f t="shared" ref="T130" si="70">SUM(R130:S130)</f>
        <v>0</v>
      </c>
      <c r="U130" s="47">
        <v>0</v>
      </c>
      <c r="V130" s="47">
        <v>0</v>
      </c>
      <c r="W130" s="24">
        <f t="shared" ref="W130" si="71">SUM(U130:V130)</f>
        <v>0</v>
      </c>
      <c r="X130" s="22">
        <v>0</v>
      </c>
      <c r="Y130" s="23">
        <v>0</v>
      </c>
      <c r="Z130" s="24">
        <f t="shared" ref="Z130" si="72">SUM(X130:Y130)</f>
        <v>0</v>
      </c>
      <c r="AA130" s="20">
        <f t="shared" ref="AA130:AB137" si="73">C130+F130+I130+L130+O130+R130+U130+X130</f>
        <v>0</v>
      </c>
      <c r="AB130" s="25">
        <f t="shared" si="73"/>
        <v>0</v>
      </c>
      <c r="AC130" s="24">
        <f t="shared" ref="AC130:AC137" si="74">SUM(AA130:AB130)</f>
        <v>0</v>
      </c>
    </row>
    <row r="131" spans="1:29" x14ac:dyDescent="0.2">
      <c r="A131" s="35" t="s">
        <v>97</v>
      </c>
      <c r="B131" s="36">
        <v>2282</v>
      </c>
      <c r="C131" s="22">
        <v>3</v>
      </c>
      <c r="D131" s="23">
        <v>5</v>
      </c>
      <c r="E131" s="24">
        <v>8</v>
      </c>
      <c r="F131" s="47">
        <v>2</v>
      </c>
      <c r="G131" s="47"/>
      <c r="H131" s="24">
        <v>2</v>
      </c>
      <c r="I131" s="22"/>
      <c r="J131" s="23"/>
      <c r="L131" s="20">
        <v>1</v>
      </c>
      <c r="N131" s="24">
        <v>1</v>
      </c>
      <c r="O131" s="22"/>
      <c r="P131" s="23">
        <v>1</v>
      </c>
      <c r="Q131" s="24">
        <v>1</v>
      </c>
      <c r="R131" s="20"/>
      <c r="T131" s="24"/>
      <c r="U131" s="47"/>
      <c r="V131" s="47"/>
      <c r="W131" s="24"/>
      <c r="X131" s="22"/>
      <c r="Y131" s="23"/>
      <c r="AA131" s="20">
        <f t="shared" si="73"/>
        <v>6</v>
      </c>
      <c r="AB131" s="25">
        <f t="shared" si="73"/>
        <v>6</v>
      </c>
      <c r="AC131" s="24">
        <f t="shared" si="74"/>
        <v>12</v>
      </c>
    </row>
    <row r="132" spans="1:29" x14ac:dyDescent="0.2">
      <c r="A132" s="35" t="s">
        <v>98</v>
      </c>
      <c r="B132" s="36">
        <v>2283</v>
      </c>
      <c r="C132" s="22">
        <v>4</v>
      </c>
      <c r="D132" s="23">
        <v>5</v>
      </c>
      <c r="E132" s="24">
        <v>9</v>
      </c>
      <c r="F132" s="47"/>
      <c r="G132" s="47">
        <v>1</v>
      </c>
      <c r="H132" s="24">
        <v>1</v>
      </c>
      <c r="I132" s="22"/>
      <c r="J132" s="23"/>
      <c r="N132" s="24"/>
      <c r="O132" s="22"/>
      <c r="P132" s="23"/>
      <c r="R132" s="20">
        <v>1</v>
      </c>
      <c r="T132" s="24">
        <v>1</v>
      </c>
      <c r="U132" s="47"/>
      <c r="V132" s="47"/>
      <c r="W132" s="24"/>
      <c r="X132" s="22"/>
      <c r="Y132" s="23"/>
      <c r="AA132" s="20">
        <f t="shared" si="73"/>
        <v>5</v>
      </c>
      <c r="AB132" s="25">
        <f t="shared" si="73"/>
        <v>6</v>
      </c>
      <c r="AC132" s="24">
        <f t="shared" si="74"/>
        <v>11</v>
      </c>
    </row>
    <row r="133" spans="1:29" x14ac:dyDescent="0.2">
      <c r="A133" s="35" t="s">
        <v>99</v>
      </c>
      <c r="B133" s="36">
        <v>2284</v>
      </c>
      <c r="C133" s="22">
        <v>12</v>
      </c>
      <c r="D133" s="23">
        <v>10</v>
      </c>
      <c r="E133" s="24">
        <v>22</v>
      </c>
      <c r="F133" s="47"/>
      <c r="G133" s="47">
        <v>1</v>
      </c>
      <c r="H133" s="24">
        <v>1</v>
      </c>
      <c r="I133" s="22"/>
      <c r="J133" s="23"/>
      <c r="N133" s="24"/>
      <c r="O133" s="22"/>
      <c r="P133" s="23"/>
      <c r="R133" s="20"/>
      <c r="T133" s="24"/>
      <c r="U133" s="47"/>
      <c r="V133" s="47"/>
      <c r="W133" s="24"/>
      <c r="X133" s="22">
        <v>1</v>
      </c>
      <c r="Y133" s="23"/>
      <c r="Z133" s="24">
        <v>1</v>
      </c>
      <c r="AA133" s="20">
        <f t="shared" si="73"/>
        <v>13</v>
      </c>
      <c r="AB133" s="25">
        <f t="shared" si="73"/>
        <v>11</v>
      </c>
      <c r="AC133" s="24">
        <f t="shared" si="74"/>
        <v>24</v>
      </c>
    </row>
    <row r="134" spans="1:29" x14ac:dyDescent="0.2">
      <c r="A134" s="35" t="s">
        <v>100</v>
      </c>
      <c r="B134" s="36">
        <v>2285</v>
      </c>
      <c r="C134" s="22">
        <v>18</v>
      </c>
      <c r="D134" s="23">
        <v>6</v>
      </c>
      <c r="E134" s="24">
        <v>24</v>
      </c>
      <c r="F134" s="47">
        <v>1</v>
      </c>
      <c r="G134" s="47">
        <v>2</v>
      </c>
      <c r="H134" s="24">
        <v>3</v>
      </c>
      <c r="I134" s="22"/>
      <c r="J134" s="23"/>
      <c r="N134" s="24"/>
      <c r="O134" s="22"/>
      <c r="P134" s="23">
        <v>2</v>
      </c>
      <c r="Q134" s="24">
        <v>2</v>
      </c>
      <c r="R134" s="20"/>
      <c r="T134" s="24"/>
      <c r="U134" s="47"/>
      <c r="V134" s="47"/>
      <c r="W134" s="24"/>
      <c r="X134" s="22">
        <v>1</v>
      </c>
      <c r="Y134" s="23"/>
      <c r="Z134" s="24">
        <v>1</v>
      </c>
      <c r="AA134" s="20">
        <f t="shared" si="73"/>
        <v>20</v>
      </c>
      <c r="AB134" s="25">
        <f t="shared" si="73"/>
        <v>10</v>
      </c>
      <c r="AC134" s="24">
        <f t="shared" si="74"/>
        <v>30</v>
      </c>
    </row>
    <row r="135" spans="1:29" x14ac:dyDescent="0.2">
      <c r="A135" s="35" t="s">
        <v>101</v>
      </c>
      <c r="B135" s="36">
        <v>2294</v>
      </c>
      <c r="C135" s="22">
        <v>5</v>
      </c>
      <c r="D135" s="23">
        <v>2</v>
      </c>
      <c r="E135" s="24">
        <v>7</v>
      </c>
      <c r="F135" s="47">
        <v>1</v>
      </c>
      <c r="G135" s="47"/>
      <c r="H135" s="24">
        <v>1</v>
      </c>
      <c r="I135" s="22"/>
      <c r="J135" s="23"/>
      <c r="N135" s="24"/>
      <c r="O135" s="22"/>
      <c r="P135" s="23"/>
      <c r="R135" s="20"/>
      <c r="T135" s="24"/>
      <c r="U135" s="47"/>
      <c r="V135" s="47"/>
      <c r="W135" s="24"/>
      <c r="X135" s="22">
        <v>1</v>
      </c>
      <c r="Y135" s="23"/>
      <c r="Z135" s="24">
        <v>1</v>
      </c>
      <c r="AA135" s="20">
        <f t="shared" si="73"/>
        <v>7</v>
      </c>
      <c r="AB135" s="25">
        <f t="shared" si="73"/>
        <v>2</v>
      </c>
      <c r="AC135" s="24">
        <f t="shared" si="74"/>
        <v>9</v>
      </c>
    </row>
    <row r="136" spans="1:29" x14ac:dyDescent="0.2">
      <c r="A136" s="35" t="s">
        <v>102</v>
      </c>
      <c r="B136" s="36">
        <v>2295</v>
      </c>
      <c r="C136" s="22">
        <v>4</v>
      </c>
      <c r="D136" s="23">
        <v>4</v>
      </c>
      <c r="E136" s="24">
        <v>8</v>
      </c>
      <c r="F136" s="47">
        <v>1</v>
      </c>
      <c r="G136" s="47"/>
      <c r="H136" s="24">
        <v>1</v>
      </c>
      <c r="I136" s="22"/>
      <c r="J136" s="23"/>
      <c r="N136" s="24"/>
      <c r="O136" s="22"/>
      <c r="P136" s="23"/>
      <c r="R136" s="20"/>
      <c r="T136" s="24"/>
      <c r="U136" s="47"/>
      <c r="V136" s="47"/>
      <c r="W136" s="24"/>
      <c r="X136" s="22"/>
      <c r="Y136" s="23"/>
      <c r="AA136" s="20">
        <f t="shared" si="73"/>
        <v>5</v>
      </c>
      <c r="AB136" s="25">
        <f t="shared" si="73"/>
        <v>4</v>
      </c>
      <c r="AC136" s="24">
        <f t="shared" si="74"/>
        <v>9</v>
      </c>
    </row>
    <row r="137" spans="1:29" ht="13.5" thickBot="1" x14ac:dyDescent="0.25">
      <c r="A137" s="35" t="s">
        <v>103</v>
      </c>
      <c r="B137" s="36">
        <v>2296</v>
      </c>
      <c r="C137" s="22">
        <v>2</v>
      </c>
      <c r="D137" s="23">
        <v>5</v>
      </c>
      <c r="E137" s="24">
        <v>7</v>
      </c>
      <c r="F137" s="47"/>
      <c r="G137" s="47"/>
      <c r="H137" s="24"/>
      <c r="I137" s="22"/>
      <c r="J137" s="23"/>
      <c r="N137" s="24"/>
      <c r="O137" s="22"/>
      <c r="P137" s="23"/>
      <c r="R137" s="20"/>
      <c r="T137" s="24"/>
      <c r="U137" s="47"/>
      <c r="V137" s="47"/>
      <c r="W137" s="24"/>
      <c r="X137" s="22"/>
      <c r="Y137" s="23"/>
      <c r="AA137" s="20">
        <f t="shared" si="73"/>
        <v>2</v>
      </c>
      <c r="AB137" s="25">
        <f t="shared" si="73"/>
        <v>5</v>
      </c>
      <c r="AC137" s="24">
        <f t="shared" si="74"/>
        <v>7</v>
      </c>
    </row>
    <row r="138" spans="1:29" s="75" customFormat="1" ht="13.5" thickBot="1" x14ac:dyDescent="0.25">
      <c r="A138" s="31" t="s">
        <v>104</v>
      </c>
      <c r="B138" s="14"/>
      <c r="C138" s="72">
        <f>SUM(C130:C137)</f>
        <v>48</v>
      </c>
      <c r="D138" s="73">
        <f t="shared" ref="D138:Z138" si="75">SUM(D130:D137)</f>
        <v>37</v>
      </c>
      <c r="E138" s="32">
        <f t="shared" ref="E138:E193" si="76">SUM(C138:D138)</f>
        <v>85</v>
      </c>
      <c r="F138" s="72">
        <f t="shared" si="75"/>
        <v>5</v>
      </c>
      <c r="G138" s="73">
        <f t="shared" si="75"/>
        <v>4</v>
      </c>
      <c r="H138" s="32">
        <f t="shared" si="75"/>
        <v>9</v>
      </c>
      <c r="I138" s="72">
        <f t="shared" si="75"/>
        <v>0</v>
      </c>
      <c r="J138" s="73">
        <f t="shared" si="75"/>
        <v>0</v>
      </c>
      <c r="K138" s="32">
        <f t="shared" si="75"/>
        <v>0</v>
      </c>
      <c r="L138" s="72">
        <f t="shared" si="75"/>
        <v>1</v>
      </c>
      <c r="M138" s="73">
        <f t="shared" si="75"/>
        <v>0</v>
      </c>
      <c r="N138" s="32">
        <f t="shared" si="75"/>
        <v>1</v>
      </c>
      <c r="O138" s="72">
        <f t="shared" si="75"/>
        <v>0</v>
      </c>
      <c r="P138" s="73">
        <f t="shared" si="75"/>
        <v>3</v>
      </c>
      <c r="Q138" s="13">
        <f t="shared" si="75"/>
        <v>3</v>
      </c>
      <c r="R138" s="72">
        <f t="shared" si="75"/>
        <v>1</v>
      </c>
      <c r="S138" s="73">
        <f t="shared" si="75"/>
        <v>0</v>
      </c>
      <c r="T138" s="32">
        <f t="shared" si="75"/>
        <v>1</v>
      </c>
      <c r="U138" s="73">
        <f t="shared" si="75"/>
        <v>0</v>
      </c>
      <c r="V138" s="73">
        <f t="shared" si="75"/>
        <v>0</v>
      </c>
      <c r="W138" s="32">
        <f t="shared" si="75"/>
        <v>0</v>
      </c>
      <c r="X138" s="72">
        <f t="shared" si="75"/>
        <v>3</v>
      </c>
      <c r="Y138" s="73">
        <f t="shared" si="75"/>
        <v>0</v>
      </c>
      <c r="Z138" s="32">
        <f t="shared" si="75"/>
        <v>3</v>
      </c>
      <c r="AA138" s="72">
        <f>SUM(AA130:AA137)</f>
        <v>58</v>
      </c>
      <c r="AB138" s="73">
        <f>SUM(AB130:AB137)</f>
        <v>44</v>
      </c>
      <c r="AC138" s="32">
        <f>SUM(AC130:AC137)</f>
        <v>102</v>
      </c>
    </row>
    <row r="139" spans="1:29" ht="13.5" thickBot="1" x14ac:dyDescent="0.25">
      <c r="A139" s="15"/>
      <c r="B139" s="14"/>
      <c r="C139" s="82"/>
      <c r="D139" s="83"/>
      <c r="E139" s="84"/>
      <c r="F139" s="83"/>
      <c r="G139" s="83"/>
      <c r="H139" s="85"/>
      <c r="I139" s="82"/>
      <c r="J139" s="83"/>
      <c r="K139" s="84"/>
      <c r="L139" s="86"/>
      <c r="M139" s="87"/>
      <c r="N139" s="85"/>
      <c r="O139" s="82"/>
      <c r="P139" s="83"/>
      <c r="Q139" s="85"/>
      <c r="R139" s="88"/>
      <c r="S139" s="85"/>
      <c r="T139" s="84"/>
      <c r="U139" s="83"/>
      <c r="V139" s="83"/>
      <c r="W139" s="85"/>
      <c r="X139" s="82"/>
      <c r="Y139" s="83"/>
      <c r="Z139" s="84"/>
      <c r="AA139" s="86"/>
      <c r="AB139" s="89"/>
      <c r="AC139" s="90"/>
    </row>
    <row r="140" spans="1:29" ht="13.5" thickBot="1" x14ac:dyDescent="0.25">
      <c r="A140" s="31" t="s">
        <v>105</v>
      </c>
      <c r="B140" s="14"/>
      <c r="C140" s="31">
        <f t="shared" ref="C140:AB140" si="77">C138+C128+C124</f>
        <v>157</v>
      </c>
      <c r="D140" s="13">
        <f t="shared" si="77"/>
        <v>104</v>
      </c>
      <c r="E140" s="13">
        <f t="shared" si="76"/>
        <v>261</v>
      </c>
      <c r="F140" s="31">
        <f t="shared" si="77"/>
        <v>10</v>
      </c>
      <c r="G140" s="13">
        <f t="shared" si="77"/>
        <v>9</v>
      </c>
      <c r="H140" s="13">
        <f t="shared" si="77"/>
        <v>19</v>
      </c>
      <c r="I140" s="31">
        <f t="shared" si="77"/>
        <v>0</v>
      </c>
      <c r="J140" s="13">
        <f t="shared" si="77"/>
        <v>3</v>
      </c>
      <c r="K140" s="13">
        <f t="shared" si="77"/>
        <v>3</v>
      </c>
      <c r="L140" s="31">
        <f t="shared" si="77"/>
        <v>5</v>
      </c>
      <c r="M140" s="13">
        <f t="shared" si="77"/>
        <v>0</v>
      </c>
      <c r="N140" s="13">
        <f t="shared" si="77"/>
        <v>5</v>
      </c>
      <c r="O140" s="31">
        <f t="shared" si="77"/>
        <v>3</v>
      </c>
      <c r="P140" s="13">
        <f t="shared" si="77"/>
        <v>8</v>
      </c>
      <c r="Q140" s="13">
        <f t="shared" si="77"/>
        <v>11</v>
      </c>
      <c r="R140" s="31">
        <f t="shared" si="77"/>
        <v>2</v>
      </c>
      <c r="S140" s="13">
        <f t="shared" si="77"/>
        <v>0</v>
      </c>
      <c r="T140" s="13">
        <f t="shared" si="77"/>
        <v>2</v>
      </c>
      <c r="U140" s="13">
        <f t="shared" si="77"/>
        <v>0</v>
      </c>
      <c r="V140" s="13">
        <f t="shared" si="77"/>
        <v>0</v>
      </c>
      <c r="W140" s="13">
        <f t="shared" si="77"/>
        <v>0</v>
      </c>
      <c r="X140" s="31">
        <f t="shared" si="77"/>
        <v>8</v>
      </c>
      <c r="Y140" s="13">
        <f t="shared" si="77"/>
        <v>2</v>
      </c>
      <c r="Z140" s="13">
        <f t="shared" si="77"/>
        <v>10</v>
      </c>
      <c r="AA140" s="31">
        <f t="shared" si="77"/>
        <v>185</v>
      </c>
      <c r="AB140" s="13">
        <f t="shared" si="77"/>
        <v>126</v>
      </c>
      <c r="AC140" s="32">
        <f>SUM(AA140:AB140)</f>
        <v>311</v>
      </c>
    </row>
    <row r="141" spans="1:29" x14ac:dyDescent="0.2">
      <c r="C141" s="37"/>
      <c r="D141" s="38"/>
      <c r="E141" s="41"/>
      <c r="F141" s="40"/>
      <c r="G141" s="40"/>
      <c r="H141" s="60"/>
      <c r="I141" s="37"/>
      <c r="J141" s="38"/>
      <c r="K141" s="41"/>
      <c r="L141" s="37"/>
      <c r="M141" s="40"/>
      <c r="N141" s="60"/>
      <c r="O141" s="37"/>
      <c r="P141" s="38"/>
      <c r="Q141" s="59"/>
      <c r="R141" s="37"/>
      <c r="S141" s="38"/>
      <c r="T141" s="39"/>
      <c r="U141" s="40"/>
      <c r="V141" s="40"/>
      <c r="W141" s="60" t="str">
        <f>IF(U141+V141=0," ",U141+V141)</f>
        <v xml:space="preserve"> </v>
      </c>
      <c r="X141" s="37"/>
      <c r="Y141" s="38"/>
      <c r="Z141" s="41"/>
      <c r="AA141" s="37"/>
      <c r="AB141" s="45"/>
      <c r="AC141" s="46"/>
    </row>
    <row r="142" spans="1:29" x14ac:dyDescent="0.2">
      <c r="A142" s="27" t="s">
        <v>106</v>
      </c>
      <c r="B142" s="21">
        <v>2375</v>
      </c>
      <c r="C142" s="22">
        <v>3</v>
      </c>
      <c r="D142" s="23">
        <v>19</v>
      </c>
      <c r="E142" s="24">
        <v>22</v>
      </c>
      <c r="F142" s="22">
        <v>1</v>
      </c>
      <c r="G142" s="23">
        <v>1</v>
      </c>
      <c r="H142" s="24">
        <v>2</v>
      </c>
      <c r="I142" s="22">
        <v>1</v>
      </c>
      <c r="J142" s="23"/>
      <c r="K142" s="24">
        <v>1</v>
      </c>
      <c r="L142" s="22"/>
      <c r="M142" s="23">
        <v>1</v>
      </c>
      <c r="N142" s="24">
        <v>1</v>
      </c>
      <c r="O142" s="22">
        <v>2</v>
      </c>
      <c r="P142" s="23">
        <v>1</v>
      </c>
      <c r="Q142" s="24">
        <v>3</v>
      </c>
      <c r="R142" s="20"/>
      <c r="T142" s="24"/>
      <c r="U142" s="20"/>
      <c r="V142" s="25"/>
      <c r="W142" s="24"/>
      <c r="X142" s="20">
        <v>2</v>
      </c>
      <c r="Y142" s="25">
        <v>2</v>
      </c>
      <c r="Z142" s="24">
        <v>4</v>
      </c>
      <c r="AA142" s="20">
        <f t="shared" ref="AA142:AB144" si="78">C142+F142+I142+L142+O142+R142+U142+X142</f>
        <v>9</v>
      </c>
      <c r="AB142" s="25">
        <f t="shared" si="78"/>
        <v>24</v>
      </c>
      <c r="AC142" s="24">
        <f t="shared" ref="AC142:AC144" si="79">SUM(AA142:AB142)</f>
        <v>33</v>
      </c>
    </row>
    <row r="143" spans="1:29" x14ac:dyDescent="0.2">
      <c r="A143" s="26" t="s">
        <v>107</v>
      </c>
      <c r="B143" s="21">
        <v>2380</v>
      </c>
      <c r="C143" s="22">
        <v>0</v>
      </c>
      <c r="D143" s="23">
        <v>0</v>
      </c>
      <c r="E143" s="24">
        <f t="shared" si="76"/>
        <v>0</v>
      </c>
      <c r="F143" s="22">
        <v>0</v>
      </c>
      <c r="G143" s="23">
        <v>0</v>
      </c>
      <c r="H143" s="24">
        <f t="shared" ref="H143:H144" si="80">SUM(F143:G143)</f>
        <v>0</v>
      </c>
      <c r="I143" s="22">
        <v>0</v>
      </c>
      <c r="J143" s="23">
        <v>0</v>
      </c>
      <c r="K143" s="24">
        <f t="shared" ref="K143:K144" si="81">SUM(I143:J143)</f>
        <v>0</v>
      </c>
      <c r="L143" s="22">
        <v>0</v>
      </c>
      <c r="M143" s="23">
        <v>0</v>
      </c>
      <c r="N143" s="24">
        <f t="shared" ref="N143:N144" si="82">SUM(L143:M143)</f>
        <v>0</v>
      </c>
      <c r="O143" s="22">
        <v>0</v>
      </c>
      <c r="P143" s="23">
        <v>0</v>
      </c>
      <c r="Q143" s="24">
        <f t="shared" ref="Q143:Q144" si="83">SUM(O143:P143)</f>
        <v>0</v>
      </c>
      <c r="R143" s="20">
        <v>0</v>
      </c>
      <c r="S143" s="25">
        <v>0</v>
      </c>
      <c r="T143" s="24">
        <f t="shared" ref="T143:T144" si="84">SUM(R143:S143)</f>
        <v>0</v>
      </c>
      <c r="U143" s="20">
        <v>0</v>
      </c>
      <c r="V143" s="25">
        <v>0</v>
      </c>
      <c r="W143" s="24">
        <f t="shared" ref="W143:W144" si="85">SUM(U143:V143)</f>
        <v>0</v>
      </c>
      <c r="X143" s="20">
        <v>0</v>
      </c>
      <c r="Y143" s="25">
        <v>0</v>
      </c>
      <c r="Z143" s="24">
        <f t="shared" ref="Z143:Z144" si="86">SUM(X143:Y143)</f>
        <v>0</v>
      </c>
      <c r="AA143" s="20">
        <f t="shared" si="78"/>
        <v>0</v>
      </c>
      <c r="AB143" s="25">
        <f t="shared" si="78"/>
        <v>0</v>
      </c>
      <c r="AC143" s="24">
        <f t="shared" si="79"/>
        <v>0</v>
      </c>
    </row>
    <row r="144" spans="1:29" ht="13.5" thickBot="1" x14ac:dyDescent="0.25">
      <c r="A144" s="26" t="s">
        <v>228</v>
      </c>
      <c r="B144" s="21">
        <v>2385</v>
      </c>
      <c r="C144" s="22">
        <v>0</v>
      </c>
      <c r="D144" s="23">
        <v>0</v>
      </c>
      <c r="E144" s="24">
        <f t="shared" si="76"/>
        <v>0</v>
      </c>
      <c r="F144" s="22">
        <v>0</v>
      </c>
      <c r="G144" s="23">
        <v>0</v>
      </c>
      <c r="H144" s="24">
        <f t="shared" si="80"/>
        <v>0</v>
      </c>
      <c r="I144" s="22">
        <v>0</v>
      </c>
      <c r="J144" s="23">
        <v>0</v>
      </c>
      <c r="K144" s="24">
        <f t="shared" si="81"/>
        <v>0</v>
      </c>
      <c r="L144" s="22">
        <v>0</v>
      </c>
      <c r="M144" s="23">
        <v>0</v>
      </c>
      <c r="N144" s="24">
        <f t="shared" si="82"/>
        <v>0</v>
      </c>
      <c r="O144" s="22">
        <v>0</v>
      </c>
      <c r="P144" s="23">
        <v>0</v>
      </c>
      <c r="Q144" s="24">
        <f t="shared" si="83"/>
        <v>0</v>
      </c>
      <c r="R144" s="20">
        <v>0</v>
      </c>
      <c r="S144" s="25">
        <v>0</v>
      </c>
      <c r="T144" s="24">
        <f t="shared" si="84"/>
        <v>0</v>
      </c>
      <c r="U144" s="20">
        <v>0</v>
      </c>
      <c r="V144" s="25">
        <v>0</v>
      </c>
      <c r="W144" s="24">
        <f t="shared" si="85"/>
        <v>0</v>
      </c>
      <c r="X144" s="20">
        <v>0</v>
      </c>
      <c r="Y144" s="25">
        <v>0</v>
      </c>
      <c r="Z144" s="24">
        <f t="shared" si="86"/>
        <v>0</v>
      </c>
      <c r="AA144" s="20">
        <f t="shared" si="78"/>
        <v>0</v>
      </c>
      <c r="AB144" s="25">
        <f t="shared" si="78"/>
        <v>0</v>
      </c>
      <c r="AC144" s="24">
        <f t="shared" si="79"/>
        <v>0</v>
      </c>
    </row>
    <row r="145" spans="1:29" ht="13.5" thickBot="1" x14ac:dyDescent="0.25">
      <c r="A145" s="31" t="s">
        <v>108</v>
      </c>
      <c r="B145" s="14"/>
      <c r="C145" s="72">
        <f>SUM(C142:C144)</f>
        <v>3</v>
      </c>
      <c r="D145" s="73">
        <f>SUM(D142:D144)</f>
        <v>19</v>
      </c>
      <c r="E145" s="32">
        <f t="shared" si="76"/>
        <v>22</v>
      </c>
      <c r="F145" s="72">
        <f t="shared" ref="F145:Z145" si="87">SUM(F142:F144)</f>
        <v>1</v>
      </c>
      <c r="G145" s="73">
        <f t="shared" si="87"/>
        <v>1</v>
      </c>
      <c r="H145" s="74">
        <f t="shared" si="87"/>
        <v>2</v>
      </c>
      <c r="I145" s="72">
        <f t="shared" si="87"/>
        <v>1</v>
      </c>
      <c r="J145" s="73">
        <f t="shared" si="87"/>
        <v>0</v>
      </c>
      <c r="K145" s="74">
        <f t="shared" si="87"/>
        <v>1</v>
      </c>
      <c r="L145" s="72">
        <f t="shared" si="87"/>
        <v>0</v>
      </c>
      <c r="M145" s="73">
        <f t="shared" si="87"/>
        <v>1</v>
      </c>
      <c r="N145" s="74">
        <f t="shared" si="87"/>
        <v>1</v>
      </c>
      <c r="O145" s="72">
        <f t="shared" si="87"/>
        <v>2</v>
      </c>
      <c r="P145" s="73">
        <f t="shared" si="87"/>
        <v>1</v>
      </c>
      <c r="Q145" s="74">
        <f t="shared" si="87"/>
        <v>3</v>
      </c>
      <c r="R145" s="72">
        <f t="shared" si="87"/>
        <v>0</v>
      </c>
      <c r="S145" s="73">
        <f t="shared" si="87"/>
        <v>0</v>
      </c>
      <c r="T145" s="74">
        <f t="shared" si="87"/>
        <v>0</v>
      </c>
      <c r="U145" s="72">
        <f t="shared" si="87"/>
        <v>0</v>
      </c>
      <c r="V145" s="73">
        <f t="shared" si="87"/>
        <v>0</v>
      </c>
      <c r="W145" s="74">
        <f t="shared" si="87"/>
        <v>0</v>
      </c>
      <c r="X145" s="72">
        <f t="shared" si="87"/>
        <v>2</v>
      </c>
      <c r="Y145" s="73">
        <f t="shared" si="87"/>
        <v>2</v>
      </c>
      <c r="Z145" s="74">
        <f t="shared" si="87"/>
        <v>4</v>
      </c>
      <c r="AA145" s="72">
        <f>SUM(AA142:AA144)</f>
        <v>9</v>
      </c>
      <c r="AB145" s="73">
        <f>SUM(AB142:AB144)</f>
        <v>24</v>
      </c>
      <c r="AC145" s="74">
        <f>SUM(AC142:AC144)</f>
        <v>33</v>
      </c>
    </row>
    <row r="146" spans="1:29" x14ac:dyDescent="0.2">
      <c r="C146" s="37"/>
      <c r="D146" s="38"/>
      <c r="E146" s="41"/>
      <c r="F146" s="40"/>
      <c r="G146" s="40"/>
      <c r="H146" s="60" t="str">
        <f>IF(F146+G146=0," ",F146+G146)</f>
        <v xml:space="preserve"> </v>
      </c>
      <c r="I146" s="37"/>
      <c r="J146" s="38"/>
      <c r="K146" s="41" t="str">
        <f>IF(I146+J146=0," ",I146+J146)</f>
        <v xml:space="preserve"> </v>
      </c>
      <c r="L146" s="37"/>
      <c r="M146" s="40"/>
      <c r="N146" s="60" t="str">
        <f>IF(L146+M146=0," ",L146+M146)</f>
        <v xml:space="preserve"> </v>
      </c>
      <c r="O146" s="37"/>
      <c r="P146" s="38"/>
      <c r="Q146" s="59" t="str">
        <f>IF(O146+P146=0," ",O146+P146)</f>
        <v xml:space="preserve"> </v>
      </c>
      <c r="R146" s="37"/>
      <c r="S146" s="38"/>
      <c r="T146" s="39"/>
      <c r="U146" s="40"/>
      <c r="V146" s="40"/>
      <c r="W146" s="60" t="str">
        <f>IF(U146+V146=0," ",U146+V146)</f>
        <v xml:space="preserve"> </v>
      </c>
      <c r="X146" s="37"/>
      <c r="Y146" s="38"/>
      <c r="Z146" s="41" t="str">
        <f>IF(X146+Y146=0," ",X146+Y146)</f>
        <v xml:space="preserve"> </v>
      </c>
      <c r="AA146" s="37"/>
      <c r="AB146" s="45"/>
      <c r="AC146" s="46"/>
    </row>
    <row r="147" spans="1:29" x14ac:dyDescent="0.2">
      <c r="A147" s="25" t="s">
        <v>109</v>
      </c>
      <c r="B147" s="36">
        <v>2405</v>
      </c>
      <c r="C147" s="22">
        <v>5</v>
      </c>
      <c r="D147" s="23">
        <v>22</v>
      </c>
      <c r="E147" s="24">
        <v>27</v>
      </c>
      <c r="F147" s="47"/>
      <c r="G147" s="47"/>
      <c r="H147" s="24"/>
      <c r="I147" s="22"/>
      <c r="J147" s="23">
        <v>1</v>
      </c>
      <c r="K147" s="24">
        <v>1</v>
      </c>
      <c r="M147" s="35">
        <v>1</v>
      </c>
      <c r="N147" s="24">
        <v>1</v>
      </c>
      <c r="O147" s="22">
        <v>1</v>
      </c>
      <c r="P147" s="23"/>
      <c r="Q147" s="24">
        <v>1</v>
      </c>
      <c r="R147" s="20"/>
      <c r="T147" s="24"/>
      <c r="U147" s="47"/>
      <c r="V147" s="47"/>
      <c r="W147" s="24"/>
      <c r="X147" s="22">
        <v>1</v>
      </c>
      <c r="Y147" s="23">
        <v>1</v>
      </c>
      <c r="Z147" s="24">
        <v>2</v>
      </c>
      <c r="AA147" s="20">
        <f t="shared" ref="AA147:AB149" si="88">C147+F147+I147+L147+O147+R147+U147+X147</f>
        <v>7</v>
      </c>
      <c r="AB147" s="25">
        <f t="shared" si="88"/>
        <v>25</v>
      </c>
      <c r="AC147" s="24">
        <f t="shared" ref="AC147:AC149" si="89">SUM(AA147:AB147)</f>
        <v>32</v>
      </c>
    </row>
    <row r="148" spans="1:29" x14ac:dyDescent="0.2">
      <c r="A148" s="25" t="s">
        <v>110</v>
      </c>
      <c r="B148" s="36">
        <v>2420</v>
      </c>
      <c r="C148" s="22">
        <v>2</v>
      </c>
      <c r="D148" s="23">
        <v>4</v>
      </c>
      <c r="E148" s="24">
        <v>6</v>
      </c>
      <c r="F148" s="47"/>
      <c r="G148" s="47">
        <v>1</v>
      </c>
      <c r="H148" s="24">
        <v>1</v>
      </c>
      <c r="I148" s="22"/>
      <c r="J148" s="23"/>
      <c r="M148" s="35">
        <v>2</v>
      </c>
      <c r="N148" s="24">
        <v>2</v>
      </c>
      <c r="O148" s="22"/>
      <c r="P148" s="23"/>
      <c r="R148" s="20"/>
      <c r="T148" s="24"/>
      <c r="U148" s="47"/>
      <c r="V148" s="47"/>
      <c r="W148" s="24"/>
      <c r="X148" s="22"/>
      <c r="Y148" s="23">
        <v>1</v>
      </c>
      <c r="Z148" s="24">
        <v>1</v>
      </c>
      <c r="AA148" s="20">
        <f t="shared" si="88"/>
        <v>2</v>
      </c>
      <c r="AB148" s="25">
        <f t="shared" si="88"/>
        <v>8</v>
      </c>
      <c r="AC148" s="24">
        <f t="shared" si="89"/>
        <v>10</v>
      </c>
    </row>
    <row r="149" spans="1:29" ht="13.5" thickBot="1" x14ac:dyDescent="0.25">
      <c r="A149" s="25" t="s">
        <v>111</v>
      </c>
      <c r="B149" s="36" t="s">
        <v>112</v>
      </c>
      <c r="C149" s="22">
        <v>0</v>
      </c>
      <c r="D149" s="23">
        <v>3</v>
      </c>
      <c r="E149" s="24">
        <f t="shared" si="76"/>
        <v>3</v>
      </c>
      <c r="F149" s="47">
        <v>0</v>
      </c>
      <c r="G149" s="47">
        <v>0</v>
      </c>
      <c r="H149" s="24">
        <f t="shared" ref="H149" si="90">SUM(F149:G149)</f>
        <v>0</v>
      </c>
      <c r="I149" s="22">
        <v>0</v>
      </c>
      <c r="J149" s="23">
        <v>0</v>
      </c>
      <c r="K149" s="24">
        <f t="shared" ref="K149" si="91">SUM(I149:J149)</f>
        <v>0</v>
      </c>
      <c r="L149" s="20">
        <v>0</v>
      </c>
      <c r="M149" s="35">
        <v>0</v>
      </c>
      <c r="N149" s="24">
        <f t="shared" ref="N149" si="92">SUM(L149:M149)</f>
        <v>0</v>
      </c>
      <c r="O149" s="22">
        <v>0</v>
      </c>
      <c r="P149" s="23">
        <v>0</v>
      </c>
      <c r="Q149" s="24">
        <f t="shared" ref="Q149" si="93">SUM(O149:P149)</f>
        <v>0</v>
      </c>
      <c r="R149" s="20">
        <v>0</v>
      </c>
      <c r="S149" s="25">
        <v>0</v>
      </c>
      <c r="T149" s="24">
        <f t="shared" ref="T149" si="94">SUM(R149:S149)</f>
        <v>0</v>
      </c>
      <c r="U149" s="47">
        <v>0</v>
      </c>
      <c r="V149" s="47">
        <v>0</v>
      </c>
      <c r="W149" s="24">
        <f t="shared" ref="W149" si="95">SUM(U149:V149)</f>
        <v>0</v>
      </c>
      <c r="X149" s="22">
        <v>0</v>
      </c>
      <c r="Y149" s="23">
        <v>0</v>
      </c>
      <c r="Z149" s="24">
        <f t="shared" ref="Z149" si="96">SUM(X149:Y149)</f>
        <v>0</v>
      </c>
      <c r="AA149" s="20">
        <f t="shared" si="88"/>
        <v>0</v>
      </c>
      <c r="AB149" s="25">
        <f t="shared" si="88"/>
        <v>3</v>
      </c>
      <c r="AC149" s="24">
        <f t="shared" si="89"/>
        <v>3</v>
      </c>
    </row>
    <row r="150" spans="1:29" ht="13.5" thickBot="1" x14ac:dyDescent="0.25">
      <c r="A150" s="31" t="s">
        <v>113</v>
      </c>
      <c r="B150" s="14"/>
      <c r="C150" s="31">
        <f>SUM(C147:C149)</f>
        <v>7</v>
      </c>
      <c r="D150" s="13">
        <f t="shared" ref="D150:Z150" si="97">SUM(D147:D149)</f>
        <v>29</v>
      </c>
      <c r="E150" s="32">
        <f t="shared" si="76"/>
        <v>36</v>
      </c>
      <c r="F150" s="13">
        <f t="shared" si="97"/>
        <v>0</v>
      </c>
      <c r="G150" s="13">
        <f t="shared" si="97"/>
        <v>1</v>
      </c>
      <c r="H150" s="13">
        <f t="shared" si="97"/>
        <v>1</v>
      </c>
      <c r="I150" s="31">
        <f t="shared" si="97"/>
        <v>0</v>
      </c>
      <c r="J150" s="13">
        <f t="shared" si="97"/>
        <v>1</v>
      </c>
      <c r="K150" s="32">
        <f t="shared" si="97"/>
        <v>1</v>
      </c>
      <c r="L150" s="31">
        <f t="shared" si="97"/>
        <v>0</v>
      </c>
      <c r="M150" s="13">
        <f t="shared" si="97"/>
        <v>3</v>
      </c>
      <c r="N150" s="13">
        <f t="shared" si="97"/>
        <v>3</v>
      </c>
      <c r="O150" s="31">
        <f t="shared" si="97"/>
        <v>1</v>
      </c>
      <c r="P150" s="13">
        <f t="shared" si="97"/>
        <v>0</v>
      </c>
      <c r="Q150" s="13">
        <f t="shared" si="97"/>
        <v>1</v>
      </c>
      <c r="R150" s="31">
        <f t="shared" si="97"/>
        <v>0</v>
      </c>
      <c r="S150" s="13">
        <f t="shared" si="97"/>
        <v>0</v>
      </c>
      <c r="T150" s="13">
        <f t="shared" si="97"/>
        <v>0</v>
      </c>
      <c r="U150" s="31">
        <f t="shared" si="97"/>
        <v>0</v>
      </c>
      <c r="V150" s="13">
        <f t="shared" si="97"/>
        <v>0</v>
      </c>
      <c r="W150" s="13">
        <f t="shared" si="97"/>
        <v>0</v>
      </c>
      <c r="X150" s="31">
        <f t="shared" si="97"/>
        <v>1</v>
      </c>
      <c r="Y150" s="13">
        <f t="shared" si="97"/>
        <v>2</v>
      </c>
      <c r="Z150" s="32">
        <f t="shared" si="97"/>
        <v>3</v>
      </c>
      <c r="AA150" s="31">
        <f>SUM(AA147:AA149)</f>
        <v>9</v>
      </c>
      <c r="AB150" s="33">
        <f>SUM(AB147:AB149)</f>
        <v>36</v>
      </c>
      <c r="AC150" s="34">
        <f>SUM(AC147:AC149)</f>
        <v>45</v>
      </c>
    </row>
    <row r="151" spans="1:29" x14ac:dyDescent="0.2">
      <c r="C151" s="37"/>
      <c r="D151" s="38"/>
      <c r="E151" s="41"/>
      <c r="F151" s="40"/>
      <c r="G151" s="40"/>
      <c r="H151" s="60" t="str">
        <f>IF(F151+G151=0," ",F151+G151)</f>
        <v xml:space="preserve"> </v>
      </c>
      <c r="I151" s="37"/>
      <c r="J151" s="38"/>
      <c r="K151" s="41" t="str">
        <f>IF(I151+J151=0," ",I151+J151)</f>
        <v xml:space="preserve"> </v>
      </c>
      <c r="L151" s="37"/>
      <c r="M151" s="40"/>
      <c r="N151" s="60" t="str">
        <f>IF(L151+M151=0," ",L151+M151)</f>
        <v xml:space="preserve"> </v>
      </c>
      <c r="O151" s="37"/>
      <c r="P151" s="38"/>
      <c r="Q151" s="59" t="str">
        <f>IF(O151+P151=0," ",O151+P151)</f>
        <v xml:space="preserve"> </v>
      </c>
      <c r="R151" s="37"/>
      <c r="S151" s="38"/>
      <c r="T151" s="39"/>
      <c r="U151" s="40"/>
      <c r="V151" s="40"/>
      <c r="W151" s="60" t="str">
        <f>IF(U151+V151=0," ",U151+V151)</f>
        <v xml:space="preserve"> </v>
      </c>
      <c r="X151" s="37"/>
      <c r="Y151" s="38"/>
      <c r="Z151" s="41" t="str">
        <f>IF(X151+Y151=0," ",X151+Y151)</f>
        <v xml:space="preserve"> </v>
      </c>
      <c r="AA151" s="37"/>
      <c r="AB151" s="45"/>
      <c r="AC151" s="46"/>
    </row>
    <row r="152" spans="1:29" ht="12" customHeight="1" x14ac:dyDescent="0.2">
      <c r="A152" s="35" t="s">
        <v>114</v>
      </c>
      <c r="B152" s="36">
        <v>2510</v>
      </c>
      <c r="C152" s="20">
        <v>35</v>
      </c>
      <c r="D152" s="25">
        <v>26</v>
      </c>
      <c r="E152" s="24">
        <v>61</v>
      </c>
      <c r="F152" s="25">
        <v>4</v>
      </c>
      <c r="G152" s="25">
        <v>3</v>
      </c>
      <c r="H152" s="24">
        <v>7</v>
      </c>
      <c r="L152" s="20">
        <v>2</v>
      </c>
      <c r="M152" s="25">
        <v>4</v>
      </c>
      <c r="N152" s="24">
        <v>6</v>
      </c>
      <c r="O152" s="20">
        <v>3</v>
      </c>
      <c r="P152" s="25">
        <v>1</v>
      </c>
      <c r="Q152" s="24">
        <v>4</v>
      </c>
      <c r="R152" s="20"/>
      <c r="T152" s="24"/>
      <c r="U152" s="25"/>
      <c r="V152" s="25"/>
      <c r="W152" s="24"/>
      <c r="X152" s="20">
        <v>1</v>
      </c>
      <c r="Y152" s="25">
        <v>1</v>
      </c>
      <c r="Z152" s="24">
        <v>2</v>
      </c>
      <c r="AA152" s="20">
        <f t="shared" ref="AA152:AB154" si="98">C152+F152+I152+L152+O152+R152+U152+X152</f>
        <v>45</v>
      </c>
      <c r="AB152" s="25">
        <f t="shared" si="98"/>
        <v>35</v>
      </c>
      <c r="AC152" s="24">
        <f t="shared" ref="AC152:AC154" si="99">SUM(AA152:AB152)</f>
        <v>80</v>
      </c>
    </row>
    <row r="153" spans="1:29" x14ac:dyDescent="0.2">
      <c r="A153" s="35" t="s">
        <v>115</v>
      </c>
      <c r="B153" s="36">
        <v>2515</v>
      </c>
      <c r="C153" s="22">
        <v>44</v>
      </c>
      <c r="D153" s="23">
        <v>78</v>
      </c>
      <c r="E153" s="24">
        <v>122</v>
      </c>
      <c r="F153" s="47">
        <v>10</v>
      </c>
      <c r="G153" s="47">
        <v>8</v>
      </c>
      <c r="H153" s="24">
        <v>18</v>
      </c>
      <c r="I153" s="22"/>
      <c r="J153" s="23">
        <v>1</v>
      </c>
      <c r="K153" s="24">
        <v>1</v>
      </c>
      <c r="L153" s="20">
        <v>3</v>
      </c>
      <c r="M153" s="35">
        <v>4</v>
      </c>
      <c r="N153" s="24">
        <v>7</v>
      </c>
      <c r="O153" s="22">
        <v>8</v>
      </c>
      <c r="P153" s="23">
        <v>2</v>
      </c>
      <c r="Q153" s="24">
        <v>10</v>
      </c>
      <c r="R153" s="20"/>
      <c r="T153" s="24"/>
      <c r="U153" s="47">
        <v>3</v>
      </c>
      <c r="V153" s="47">
        <v>2</v>
      </c>
      <c r="W153" s="24">
        <v>5</v>
      </c>
      <c r="X153" s="22">
        <v>2</v>
      </c>
      <c r="Y153" s="23">
        <v>9</v>
      </c>
      <c r="Z153" s="24">
        <v>11</v>
      </c>
      <c r="AA153" s="20">
        <f t="shared" si="98"/>
        <v>70</v>
      </c>
      <c r="AB153" s="25">
        <f t="shared" si="98"/>
        <v>104</v>
      </c>
      <c r="AC153" s="24">
        <f t="shared" si="99"/>
        <v>174</v>
      </c>
    </row>
    <row r="154" spans="1:29" ht="13.5" thickBot="1" x14ac:dyDescent="0.25">
      <c r="A154" s="35" t="s">
        <v>116</v>
      </c>
      <c r="B154" s="36">
        <v>2530</v>
      </c>
      <c r="C154" s="20">
        <v>9</v>
      </c>
      <c r="D154" s="25">
        <v>10</v>
      </c>
      <c r="E154" s="24">
        <v>19</v>
      </c>
      <c r="F154" s="35">
        <v>1</v>
      </c>
      <c r="G154" s="35">
        <v>3</v>
      </c>
      <c r="H154" s="24">
        <v>4</v>
      </c>
      <c r="L154" s="20">
        <v>3</v>
      </c>
      <c r="N154" s="24">
        <v>3</v>
      </c>
      <c r="O154" s="20">
        <v>1</v>
      </c>
      <c r="Q154" s="24">
        <v>1</v>
      </c>
      <c r="R154" s="20"/>
      <c r="T154" s="24"/>
      <c r="W154" s="24"/>
      <c r="X154" s="20">
        <v>2</v>
      </c>
      <c r="Z154" s="24">
        <v>2</v>
      </c>
      <c r="AA154" s="20">
        <f t="shared" si="98"/>
        <v>16</v>
      </c>
      <c r="AB154" s="25">
        <f t="shared" si="98"/>
        <v>13</v>
      </c>
      <c r="AC154" s="24">
        <f t="shared" si="99"/>
        <v>29</v>
      </c>
    </row>
    <row r="155" spans="1:29" ht="13.5" thickBot="1" x14ac:dyDescent="0.25">
      <c r="A155" s="31" t="s">
        <v>117</v>
      </c>
      <c r="B155" s="14"/>
      <c r="C155" s="31">
        <f t="shared" ref="C155:Z155" si="100">SUM(C152:C154)</f>
        <v>88</v>
      </c>
      <c r="D155" s="13">
        <f t="shared" si="100"/>
        <v>114</v>
      </c>
      <c r="E155" s="13">
        <f t="shared" si="76"/>
        <v>202</v>
      </c>
      <c r="F155" s="31">
        <f t="shared" si="100"/>
        <v>15</v>
      </c>
      <c r="G155" s="13">
        <f t="shared" si="100"/>
        <v>14</v>
      </c>
      <c r="H155" s="13">
        <f t="shared" si="100"/>
        <v>29</v>
      </c>
      <c r="I155" s="31">
        <f t="shared" si="100"/>
        <v>0</v>
      </c>
      <c r="J155" s="13">
        <f t="shared" si="100"/>
        <v>1</v>
      </c>
      <c r="K155" s="13">
        <f t="shared" si="100"/>
        <v>1</v>
      </c>
      <c r="L155" s="31">
        <f t="shared" si="100"/>
        <v>8</v>
      </c>
      <c r="M155" s="13">
        <f t="shared" si="100"/>
        <v>8</v>
      </c>
      <c r="N155" s="13">
        <f t="shared" si="100"/>
        <v>16</v>
      </c>
      <c r="O155" s="31">
        <f t="shared" si="100"/>
        <v>12</v>
      </c>
      <c r="P155" s="13">
        <f t="shared" si="100"/>
        <v>3</v>
      </c>
      <c r="Q155" s="13">
        <f t="shared" si="100"/>
        <v>15</v>
      </c>
      <c r="R155" s="31">
        <f t="shared" si="100"/>
        <v>0</v>
      </c>
      <c r="S155" s="13">
        <f t="shared" si="100"/>
        <v>0</v>
      </c>
      <c r="T155" s="13">
        <f t="shared" si="100"/>
        <v>0</v>
      </c>
      <c r="U155" s="31">
        <f t="shared" si="100"/>
        <v>3</v>
      </c>
      <c r="V155" s="13">
        <f t="shared" si="100"/>
        <v>2</v>
      </c>
      <c r="W155" s="13">
        <f t="shared" si="100"/>
        <v>5</v>
      </c>
      <c r="X155" s="31">
        <f t="shared" si="100"/>
        <v>5</v>
      </c>
      <c r="Y155" s="13">
        <f t="shared" si="100"/>
        <v>10</v>
      </c>
      <c r="Z155" s="13">
        <f t="shared" si="100"/>
        <v>15</v>
      </c>
      <c r="AA155" s="31">
        <f>SUM(AA152:AA154)</f>
        <v>131</v>
      </c>
      <c r="AB155" s="33">
        <f>SUM(AB152:AB154)</f>
        <v>152</v>
      </c>
      <c r="AC155" s="34">
        <f>SUM(AC152:AC154)</f>
        <v>283</v>
      </c>
    </row>
    <row r="156" spans="1:29" ht="12" customHeight="1" x14ac:dyDescent="0.2">
      <c r="C156" s="37"/>
      <c r="D156" s="38"/>
      <c r="E156" s="41"/>
      <c r="F156" s="40"/>
      <c r="G156" s="40"/>
      <c r="H156" s="60" t="str">
        <f>IF(F156+G156=0," ",F156+G156)</f>
        <v xml:space="preserve"> </v>
      </c>
      <c r="I156" s="37"/>
      <c r="J156" s="38"/>
      <c r="K156" s="41" t="str">
        <f>IF(I156+J156=0," ",I156+J156)</f>
        <v xml:space="preserve"> </v>
      </c>
      <c r="L156" s="37"/>
      <c r="M156" s="40"/>
      <c r="N156" s="60" t="str">
        <f>IF(L156+M156=0," ",L156+M156)</f>
        <v xml:space="preserve"> </v>
      </c>
      <c r="O156" s="37"/>
      <c r="P156" s="38"/>
      <c r="Q156" s="59" t="str">
        <f>IF(O156+P156=0," ",O156+P156)</f>
        <v xml:space="preserve"> </v>
      </c>
      <c r="R156" s="37"/>
      <c r="S156" s="38"/>
      <c r="T156" s="39"/>
      <c r="U156" s="40"/>
      <c r="V156" s="40"/>
      <c r="W156" s="60" t="str">
        <f>IF(U156+V156=0," ",U156+V156)</f>
        <v xml:space="preserve"> </v>
      </c>
      <c r="X156" s="37"/>
      <c r="Y156" s="38"/>
      <c r="Z156" s="41" t="str">
        <f>IF(X156+Y156=0," ",X156+Y156)</f>
        <v xml:space="preserve"> </v>
      </c>
      <c r="AA156" s="37"/>
      <c r="AB156" s="45"/>
      <c r="AC156" s="46"/>
    </row>
    <row r="157" spans="1:29" x14ac:dyDescent="0.2">
      <c r="A157" s="35" t="s">
        <v>118</v>
      </c>
      <c r="B157" s="36">
        <v>2605</v>
      </c>
      <c r="C157" s="22">
        <v>461</v>
      </c>
      <c r="D157" s="23">
        <v>156</v>
      </c>
      <c r="E157" s="24">
        <v>617</v>
      </c>
      <c r="F157" s="47">
        <v>93</v>
      </c>
      <c r="G157" s="47">
        <v>15</v>
      </c>
      <c r="H157" s="24">
        <v>108</v>
      </c>
      <c r="I157" s="22">
        <v>11</v>
      </c>
      <c r="J157" s="23">
        <v>2</v>
      </c>
      <c r="K157" s="24">
        <v>13</v>
      </c>
      <c r="L157" s="20">
        <v>17</v>
      </c>
      <c r="M157" s="35">
        <v>7</v>
      </c>
      <c r="N157" s="24">
        <v>24</v>
      </c>
      <c r="O157" s="22">
        <v>21</v>
      </c>
      <c r="P157" s="23">
        <v>9</v>
      </c>
      <c r="Q157" s="24">
        <v>30</v>
      </c>
      <c r="R157" s="20">
        <v>1</v>
      </c>
      <c r="S157" s="25">
        <v>1</v>
      </c>
      <c r="T157" s="24">
        <v>2</v>
      </c>
      <c r="U157" s="47">
        <v>3</v>
      </c>
      <c r="V157" s="47">
        <v>1</v>
      </c>
      <c r="W157" s="24">
        <v>4</v>
      </c>
      <c r="X157" s="22">
        <v>20</v>
      </c>
      <c r="Y157" s="23">
        <v>9</v>
      </c>
      <c r="Z157" s="24">
        <v>29</v>
      </c>
      <c r="AA157" s="20">
        <f t="shared" ref="AA157:AB158" si="101">C157+F157+I157+L157+O157+R157+U157+X157</f>
        <v>627</v>
      </c>
      <c r="AB157" s="25">
        <f t="shared" si="101"/>
        <v>200</v>
      </c>
      <c r="AC157" s="24">
        <f t="shared" ref="AC157:AC158" si="102">SUM(AA157:AB157)</f>
        <v>827</v>
      </c>
    </row>
    <row r="158" spans="1:29" ht="13.5" thickBot="1" x14ac:dyDescent="0.25">
      <c r="A158" s="35" t="s">
        <v>255</v>
      </c>
      <c r="B158" s="36">
        <v>2615</v>
      </c>
      <c r="C158" s="22">
        <v>0</v>
      </c>
      <c r="D158" s="23">
        <v>0</v>
      </c>
      <c r="E158" s="24">
        <f t="shared" si="76"/>
        <v>0</v>
      </c>
      <c r="F158" s="47">
        <v>0</v>
      </c>
      <c r="G158" s="47">
        <v>0</v>
      </c>
      <c r="H158" s="24">
        <f t="shared" ref="H158" si="103">SUM(F158:G158)</f>
        <v>0</v>
      </c>
      <c r="I158" s="22">
        <v>0</v>
      </c>
      <c r="J158" s="23">
        <v>0</v>
      </c>
      <c r="K158" s="24">
        <f t="shared" ref="K158" si="104">SUM(I158:J158)</f>
        <v>0</v>
      </c>
      <c r="L158" s="20">
        <v>0</v>
      </c>
      <c r="M158" s="35">
        <v>0</v>
      </c>
      <c r="N158" s="24">
        <f t="shared" ref="N158" si="105">SUM(L158:M158)</f>
        <v>0</v>
      </c>
      <c r="O158" s="22">
        <v>0</v>
      </c>
      <c r="P158" s="23">
        <v>0</v>
      </c>
      <c r="Q158" s="24">
        <f t="shared" ref="Q158" si="106">SUM(O158:P158)</f>
        <v>0</v>
      </c>
      <c r="R158" s="20">
        <v>0</v>
      </c>
      <c r="S158" s="25">
        <v>0</v>
      </c>
      <c r="T158" s="24">
        <f t="shared" ref="T158" si="107">SUM(R158:S158)</f>
        <v>0</v>
      </c>
      <c r="U158" s="47">
        <v>0</v>
      </c>
      <c r="V158" s="47">
        <v>0</v>
      </c>
      <c r="W158" s="24">
        <f t="shared" ref="W158" si="108">SUM(U158:V158)</f>
        <v>0</v>
      </c>
      <c r="X158" s="22">
        <v>0</v>
      </c>
      <c r="Y158" s="23">
        <v>0</v>
      </c>
      <c r="Z158" s="24">
        <f t="shared" ref="Z158" si="109">SUM(X158:Y158)</f>
        <v>0</v>
      </c>
      <c r="AA158" s="20">
        <f t="shared" si="101"/>
        <v>0</v>
      </c>
      <c r="AB158" s="25">
        <f t="shared" si="101"/>
        <v>0</v>
      </c>
      <c r="AC158" s="24">
        <f t="shared" si="102"/>
        <v>0</v>
      </c>
    </row>
    <row r="159" spans="1:29" ht="13.5" thickBot="1" x14ac:dyDescent="0.25">
      <c r="A159" s="31" t="s">
        <v>119</v>
      </c>
      <c r="B159" s="14"/>
      <c r="C159" s="31">
        <f t="shared" ref="C159:AC159" si="110">SUM(C157:C158)</f>
        <v>461</v>
      </c>
      <c r="D159" s="31">
        <f t="shared" si="110"/>
        <v>156</v>
      </c>
      <c r="E159" s="32">
        <f t="shared" si="76"/>
        <v>617</v>
      </c>
      <c r="F159" s="13">
        <f t="shared" si="110"/>
        <v>93</v>
      </c>
      <c r="G159" s="13">
        <f t="shared" si="110"/>
        <v>15</v>
      </c>
      <c r="H159" s="13">
        <f t="shared" si="110"/>
        <v>108</v>
      </c>
      <c r="I159" s="31">
        <f t="shared" si="110"/>
        <v>11</v>
      </c>
      <c r="J159" s="13">
        <f t="shared" si="110"/>
        <v>2</v>
      </c>
      <c r="K159" s="32">
        <f t="shared" si="110"/>
        <v>13</v>
      </c>
      <c r="L159" s="31">
        <f t="shared" si="110"/>
        <v>17</v>
      </c>
      <c r="M159" s="13">
        <f t="shared" si="110"/>
        <v>7</v>
      </c>
      <c r="N159" s="13">
        <f t="shared" si="110"/>
        <v>24</v>
      </c>
      <c r="O159" s="31">
        <f t="shared" si="110"/>
        <v>21</v>
      </c>
      <c r="P159" s="13">
        <f t="shared" si="110"/>
        <v>9</v>
      </c>
      <c r="Q159" s="13">
        <f t="shared" si="110"/>
        <v>30</v>
      </c>
      <c r="R159" s="31">
        <f t="shared" si="110"/>
        <v>1</v>
      </c>
      <c r="S159" s="13">
        <f t="shared" si="110"/>
        <v>1</v>
      </c>
      <c r="T159" s="13">
        <f t="shared" si="110"/>
        <v>2</v>
      </c>
      <c r="U159" s="31">
        <f t="shared" si="110"/>
        <v>3</v>
      </c>
      <c r="V159" s="13">
        <f t="shared" si="110"/>
        <v>1</v>
      </c>
      <c r="W159" s="13">
        <f t="shared" si="110"/>
        <v>4</v>
      </c>
      <c r="X159" s="31">
        <f t="shared" si="110"/>
        <v>20</v>
      </c>
      <c r="Y159" s="13">
        <f t="shared" si="110"/>
        <v>9</v>
      </c>
      <c r="Z159" s="32">
        <f t="shared" si="110"/>
        <v>29</v>
      </c>
      <c r="AA159" s="31">
        <f t="shared" si="110"/>
        <v>627</v>
      </c>
      <c r="AB159" s="13">
        <f t="shared" si="110"/>
        <v>200</v>
      </c>
      <c r="AC159" s="32">
        <f t="shared" si="110"/>
        <v>827</v>
      </c>
    </row>
    <row r="160" spans="1:29" x14ac:dyDescent="0.2">
      <c r="C160" s="37"/>
      <c r="D160" s="38"/>
      <c r="E160" s="41"/>
      <c r="F160" s="40"/>
      <c r="G160" s="40"/>
      <c r="H160" s="60" t="str">
        <f>IF(F160+G160=0," ",F160+G160)</f>
        <v xml:space="preserve"> </v>
      </c>
      <c r="I160" s="37"/>
      <c r="J160" s="38"/>
      <c r="K160" s="41" t="str">
        <f>IF(I160+J160=0," ",I160+J160)</f>
        <v xml:space="preserve"> </v>
      </c>
      <c r="L160" s="37"/>
      <c r="M160" s="40"/>
      <c r="N160" s="60" t="str">
        <f>IF(L160+M160=0," ",L160+M160)</f>
        <v xml:space="preserve"> </v>
      </c>
      <c r="O160" s="37"/>
      <c r="P160" s="38"/>
      <c r="Q160" s="59" t="str">
        <f>IF(O160+P160=0," ",O160+P160)</f>
        <v xml:space="preserve"> </v>
      </c>
      <c r="R160" s="37"/>
      <c r="S160" s="38"/>
      <c r="T160" s="39"/>
      <c r="U160" s="40"/>
      <c r="V160" s="40"/>
      <c r="W160" s="60" t="str">
        <f>IF(U160+V160=0," ",U160+V160)</f>
        <v xml:space="preserve"> </v>
      </c>
      <c r="X160" s="37"/>
      <c r="Y160" s="38"/>
      <c r="Z160" s="41" t="str">
        <f>IF(X160+Y160=0," ",X160+Y160)</f>
        <v xml:space="preserve"> </v>
      </c>
      <c r="AA160" s="37"/>
      <c r="AB160" s="45"/>
      <c r="AC160" s="46"/>
    </row>
    <row r="161" spans="1:29" x14ac:dyDescent="0.2">
      <c r="A161" s="35" t="s">
        <v>120</v>
      </c>
      <c r="B161" s="36">
        <v>2805</v>
      </c>
      <c r="C161" s="20">
        <v>7</v>
      </c>
      <c r="D161" s="35">
        <v>7</v>
      </c>
      <c r="E161" s="24">
        <v>14</v>
      </c>
      <c r="F161" s="22"/>
      <c r="G161" s="23">
        <v>4</v>
      </c>
      <c r="H161" s="24">
        <v>4</v>
      </c>
      <c r="L161" s="20">
        <v>1</v>
      </c>
      <c r="N161" s="65">
        <v>1</v>
      </c>
      <c r="T161" s="180"/>
      <c r="U161" s="47"/>
      <c r="V161" s="47"/>
      <c r="W161" s="24"/>
      <c r="X161" s="22"/>
      <c r="Y161" s="23"/>
      <c r="AA161" s="20">
        <f t="shared" ref="AA161:AB172" si="111">C161+F161+I161+L161+O161+R161+U161+X161</f>
        <v>8</v>
      </c>
      <c r="AB161" s="25">
        <f t="shared" si="111"/>
        <v>11</v>
      </c>
      <c r="AC161" s="24">
        <f t="shared" ref="AC161:AC172" si="112">SUM(AA161:AB161)</f>
        <v>19</v>
      </c>
    </row>
    <row r="162" spans="1:29" x14ac:dyDescent="0.2">
      <c r="A162" s="35" t="s">
        <v>121</v>
      </c>
      <c r="B162" s="36">
        <v>2810</v>
      </c>
      <c r="C162" s="20">
        <v>27</v>
      </c>
      <c r="D162" s="35">
        <v>16</v>
      </c>
      <c r="E162" s="24">
        <v>43</v>
      </c>
      <c r="F162" s="22">
        <v>6</v>
      </c>
      <c r="G162" s="23">
        <v>1</v>
      </c>
      <c r="H162" s="24">
        <v>7</v>
      </c>
      <c r="I162" s="20">
        <v>1</v>
      </c>
      <c r="J162" s="25">
        <v>1</v>
      </c>
      <c r="K162" s="24">
        <v>2</v>
      </c>
      <c r="L162" s="20">
        <v>1</v>
      </c>
      <c r="N162" s="65">
        <v>1</v>
      </c>
      <c r="O162" s="20">
        <v>1</v>
      </c>
      <c r="Q162" s="24">
        <v>1</v>
      </c>
      <c r="T162" s="180"/>
      <c r="U162" s="47"/>
      <c r="V162" s="47"/>
      <c r="W162" s="24"/>
      <c r="X162" s="22">
        <v>1</v>
      </c>
      <c r="Y162" s="23">
        <v>3</v>
      </c>
      <c r="Z162" s="24">
        <v>4</v>
      </c>
      <c r="AA162" s="20">
        <f t="shared" si="111"/>
        <v>37</v>
      </c>
      <c r="AB162" s="25">
        <f t="shared" si="111"/>
        <v>21</v>
      </c>
      <c r="AC162" s="24">
        <f t="shared" si="112"/>
        <v>58</v>
      </c>
    </row>
    <row r="163" spans="1:29" x14ac:dyDescent="0.2">
      <c r="A163" s="35" t="s">
        <v>122</v>
      </c>
      <c r="B163" s="36">
        <v>2820</v>
      </c>
      <c r="C163" s="20">
        <v>61</v>
      </c>
      <c r="D163" s="35">
        <v>22</v>
      </c>
      <c r="E163" s="24">
        <v>83</v>
      </c>
      <c r="F163" s="22">
        <v>20</v>
      </c>
      <c r="G163" s="23">
        <v>9</v>
      </c>
      <c r="H163" s="24">
        <v>29</v>
      </c>
      <c r="I163" s="20">
        <v>1</v>
      </c>
      <c r="K163" s="24">
        <v>1</v>
      </c>
      <c r="L163" s="20">
        <v>3</v>
      </c>
      <c r="M163" s="35">
        <v>2</v>
      </c>
      <c r="N163" s="65">
        <v>5</v>
      </c>
      <c r="O163" s="20">
        <v>1</v>
      </c>
      <c r="P163" s="25">
        <v>1</v>
      </c>
      <c r="Q163" s="24">
        <v>2</v>
      </c>
      <c r="T163" s="180"/>
      <c r="U163" s="47">
        <v>2</v>
      </c>
      <c r="V163" s="47"/>
      <c r="W163" s="24">
        <v>2</v>
      </c>
      <c r="X163" s="22">
        <v>6</v>
      </c>
      <c r="Y163" s="23"/>
      <c r="Z163" s="24">
        <v>6</v>
      </c>
      <c r="AA163" s="20">
        <f t="shared" si="111"/>
        <v>94</v>
      </c>
      <c r="AB163" s="25">
        <f t="shared" si="111"/>
        <v>34</v>
      </c>
      <c r="AC163" s="24">
        <f t="shared" si="112"/>
        <v>128</v>
      </c>
    </row>
    <row r="164" spans="1:29" x14ac:dyDescent="0.2">
      <c r="A164" s="35" t="s">
        <v>123</v>
      </c>
      <c r="B164" s="36">
        <v>2830</v>
      </c>
      <c r="C164" s="20">
        <v>0</v>
      </c>
      <c r="D164" s="35">
        <v>0</v>
      </c>
      <c r="E164" s="24">
        <f t="shared" si="76"/>
        <v>0</v>
      </c>
      <c r="F164" s="22">
        <v>0</v>
      </c>
      <c r="G164" s="23">
        <v>0</v>
      </c>
      <c r="H164" s="24">
        <f t="shared" ref="H164" si="113">SUM(F164:G164)</f>
        <v>0</v>
      </c>
      <c r="I164" s="20">
        <v>0</v>
      </c>
      <c r="J164" s="25">
        <v>0</v>
      </c>
      <c r="K164" s="24">
        <f t="shared" ref="K164" si="114">SUM(I164:J164)</f>
        <v>0</v>
      </c>
      <c r="L164" s="20">
        <v>0</v>
      </c>
      <c r="M164" s="35">
        <v>0</v>
      </c>
      <c r="N164" s="65">
        <f t="shared" ref="N164" si="115">SUM(L164:M164)</f>
        <v>0</v>
      </c>
      <c r="O164" s="20">
        <v>0</v>
      </c>
      <c r="P164" s="25">
        <v>0</v>
      </c>
      <c r="Q164" s="24">
        <f t="shared" ref="Q164" si="116">SUM(O164:P164)</f>
        <v>0</v>
      </c>
      <c r="R164" s="25">
        <v>0</v>
      </c>
      <c r="S164" s="25">
        <v>0</v>
      </c>
      <c r="T164" s="180">
        <f t="shared" ref="T164" si="117">SUM(R164:S164)</f>
        <v>0</v>
      </c>
      <c r="U164" s="47">
        <v>0</v>
      </c>
      <c r="V164" s="47">
        <v>0</v>
      </c>
      <c r="W164" s="24">
        <f t="shared" ref="W164" si="118">SUM(U164:V164)</f>
        <v>0</v>
      </c>
      <c r="X164" s="22">
        <v>0</v>
      </c>
      <c r="Y164" s="23">
        <v>0</v>
      </c>
      <c r="Z164" s="24">
        <f t="shared" ref="Z164" si="119">SUM(X164:Y164)</f>
        <v>0</v>
      </c>
      <c r="AA164" s="20">
        <f t="shared" si="111"/>
        <v>0</v>
      </c>
      <c r="AB164" s="25">
        <f t="shared" si="111"/>
        <v>0</v>
      </c>
      <c r="AC164" s="24">
        <f t="shared" si="112"/>
        <v>0</v>
      </c>
    </row>
    <row r="165" spans="1:29" x14ac:dyDescent="0.2">
      <c r="A165" s="35" t="s">
        <v>124</v>
      </c>
      <c r="B165" s="49">
        <v>2859</v>
      </c>
      <c r="C165" s="25">
        <v>89</v>
      </c>
      <c r="D165" s="35">
        <v>16</v>
      </c>
      <c r="E165" s="24">
        <v>105</v>
      </c>
      <c r="F165" s="23">
        <v>46</v>
      </c>
      <c r="G165" s="23">
        <v>6</v>
      </c>
      <c r="H165" s="24">
        <v>52</v>
      </c>
      <c r="I165" s="20">
        <v>1</v>
      </c>
      <c r="K165" s="24">
        <v>1</v>
      </c>
      <c r="L165" s="20">
        <v>3</v>
      </c>
      <c r="N165" s="65">
        <v>3</v>
      </c>
      <c r="O165" s="20">
        <v>7</v>
      </c>
      <c r="P165" s="25">
        <v>1</v>
      </c>
      <c r="Q165" s="24">
        <v>8</v>
      </c>
      <c r="T165" s="180"/>
      <c r="U165" s="47">
        <v>2</v>
      </c>
      <c r="V165" s="47"/>
      <c r="W165" s="24">
        <v>2</v>
      </c>
      <c r="X165" s="23">
        <v>3</v>
      </c>
      <c r="Y165" s="23">
        <v>1</v>
      </c>
      <c r="Z165" s="24">
        <v>4</v>
      </c>
      <c r="AA165" s="20">
        <f t="shared" si="111"/>
        <v>151</v>
      </c>
      <c r="AB165" s="25">
        <f t="shared" si="111"/>
        <v>24</v>
      </c>
      <c r="AC165" s="24">
        <f t="shared" si="112"/>
        <v>175</v>
      </c>
    </row>
    <row r="166" spans="1:29" x14ac:dyDescent="0.2">
      <c r="A166" s="35" t="s">
        <v>125</v>
      </c>
      <c r="B166" s="49">
        <v>2860</v>
      </c>
      <c r="C166" s="25">
        <v>152</v>
      </c>
      <c r="D166" s="35">
        <v>20</v>
      </c>
      <c r="E166" s="24">
        <v>172</v>
      </c>
      <c r="F166" s="23">
        <v>18</v>
      </c>
      <c r="G166" s="23">
        <v>4</v>
      </c>
      <c r="H166" s="24">
        <v>22</v>
      </c>
      <c r="J166" s="25">
        <v>3</v>
      </c>
      <c r="K166" s="24">
        <v>3</v>
      </c>
      <c r="M166" s="35">
        <v>2</v>
      </c>
      <c r="N166" s="65">
        <v>2</v>
      </c>
      <c r="O166" s="20">
        <v>4</v>
      </c>
      <c r="P166" s="25">
        <v>1</v>
      </c>
      <c r="Q166" s="24">
        <v>5</v>
      </c>
      <c r="R166" s="25">
        <v>1</v>
      </c>
      <c r="T166" s="180">
        <v>1</v>
      </c>
      <c r="U166" s="47"/>
      <c r="V166" s="47">
        <v>1</v>
      </c>
      <c r="W166" s="24">
        <v>1</v>
      </c>
      <c r="X166" s="23">
        <v>7</v>
      </c>
      <c r="Y166" s="23">
        <v>1</v>
      </c>
      <c r="Z166" s="24">
        <v>8</v>
      </c>
      <c r="AA166" s="20">
        <f t="shared" si="111"/>
        <v>182</v>
      </c>
      <c r="AB166" s="25">
        <f t="shared" si="111"/>
        <v>32</v>
      </c>
      <c r="AC166" s="24">
        <f t="shared" si="112"/>
        <v>214</v>
      </c>
    </row>
    <row r="167" spans="1:29" x14ac:dyDescent="0.2">
      <c r="A167" s="35" t="s">
        <v>256</v>
      </c>
      <c r="B167" s="49">
        <v>2876</v>
      </c>
      <c r="C167" s="25">
        <v>33</v>
      </c>
      <c r="D167" s="35">
        <v>47</v>
      </c>
      <c r="E167" s="24">
        <v>80</v>
      </c>
      <c r="F167" s="23">
        <v>6</v>
      </c>
      <c r="G167" s="23">
        <v>4</v>
      </c>
      <c r="H167" s="24">
        <v>10</v>
      </c>
      <c r="I167" s="25">
        <v>4</v>
      </c>
      <c r="J167" s="25">
        <v>1</v>
      </c>
      <c r="K167" s="24">
        <v>5</v>
      </c>
      <c r="L167" s="25">
        <v>1</v>
      </c>
      <c r="N167" s="24">
        <v>1</v>
      </c>
      <c r="O167" s="25">
        <v>1</v>
      </c>
      <c r="P167" s="25">
        <v>2</v>
      </c>
      <c r="Q167" s="24">
        <v>3</v>
      </c>
      <c r="S167" s="25">
        <v>1</v>
      </c>
      <c r="T167" s="180">
        <v>1</v>
      </c>
      <c r="U167" s="47">
        <v>1</v>
      </c>
      <c r="V167" s="47">
        <v>1</v>
      </c>
      <c r="W167" s="24">
        <v>2</v>
      </c>
      <c r="X167" s="23">
        <v>3</v>
      </c>
      <c r="Y167" s="23">
        <v>2</v>
      </c>
      <c r="Z167" s="24">
        <v>5</v>
      </c>
      <c r="AA167" s="20">
        <f t="shared" si="111"/>
        <v>49</v>
      </c>
      <c r="AB167" s="25">
        <f t="shared" si="111"/>
        <v>58</v>
      </c>
      <c r="AC167" s="24">
        <f t="shared" si="112"/>
        <v>107</v>
      </c>
    </row>
    <row r="168" spans="1:29" x14ac:dyDescent="0.2">
      <c r="A168" s="35" t="s">
        <v>257</v>
      </c>
      <c r="B168" s="49">
        <v>2877</v>
      </c>
      <c r="C168" s="25">
        <v>12</v>
      </c>
      <c r="D168" s="35">
        <v>2</v>
      </c>
      <c r="E168" s="24">
        <v>14</v>
      </c>
      <c r="F168" s="23">
        <v>5</v>
      </c>
      <c r="G168" s="23">
        <v>2</v>
      </c>
      <c r="H168" s="24">
        <v>7</v>
      </c>
      <c r="I168" s="25"/>
      <c r="L168" s="25">
        <v>1</v>
      </c>
      <c r="N168" s="24">
        <v>1</v>
      </c>
      <c r="O168" s="25">
        <v>3</v>
      </c>
      <c r="Q168" s="24">
        <v>3</v>
      </c>
      <c r="T168" s="180"/>
      <c r="U168" s="47"/>
      <c r="V168" s="47"/>
      <c r="W168" s="24"/>
      <c r="X168" s="23">
        <v>1</v>
      </c>
      <c r="Y168" s="23"/>
      <c r="Z168" s="24">
        <v>1</v>
      </c>
      <c r="AA168" s="20">
        <f t="shared" si="111"/>
        <v>22</v>
      </c>
      <c r="AB168" s="25">
        <f t="shared" si="111"/>
        <v>4</v>
      </c>
      <c r="AC168" s="24">
        <f t="shared" si="112"/>
        <v>26</v>
      </c>
    </row>
    <row r="169" spans="1:29" x14ac:dyDescent="0.2">
      <c r="A169" s="35" t="s">
        <v>258</v>
      </c>
      <c r="B169" s="49">
        <v>2878</v>
      </c>
      <c r="C169" s="25">
        <v>17</v>
      </c>
      <c r="D169" s="35">
        <v>2</v>
      </c>
      <c r="E169" s="24">
        <v>19</v>
      </c>
      <c r="F169" s="23">
        <v>1</v>
      </c>
      <c r="G169" s="23">
        <v>2</v>
      </c>
      <c r="H169" s="24">
        <v>3</v>
      </c>
      <c r="I169" s="25"/>
      <c r="L169" s="25"/>
      <c r="N169" s="24"/>
      <c r="O169" s="25"/>
      <c r="T169" s="180"/>
      <c r="U169" s="47"/>
      <c r="V169" s="47"/>
      <c r="W169" s="24"/>
      <c r="X169" s="23">
        <v>1</v>
      </c>
      <c r="Y169" s="23"/>
      <c r="Z169" s="24">
        <v>1</v>
      </c>
      <c r="AA169" s="20">
        <f t="shared" si="111"/>
        <v>19</v>
      </c>
      <c r="AB169" s="25">
        <f t="shared" si="111"/>
        <v>4</v>
      </c>
      <c r="AC169" s="24">
        <f t="shared" si="112"/>
        <v>23</v>
      </c>
    </row>
    <row r="170" spans="1:29" x14ac:dyDescent="0.2">
      <c r="A170" s="35" t="s">
        <v>259</v>
      </c>
      <c r="B170" s="49">
        <v>2879</v>
      </c>
      <c r="C170" s="25">
        <v>17</v>
      </c>
      <c r="D170" s="35">
        <v>2</v>
      </c>
      <c r="E170" s="24">
        <v>19</v>
      </c>
      <c r="F170" s="23">
        <v>8</v>
      </c>
      <c r="G170" s="23"/>
      <c r="H170" s="24">
        <v>8</v>
      </c>
      <c r="I170" s="25"/>
      <c r="L170" s="25"/>
      <c r="N170" s="24"/>
      <c r="O170" s="25">
        <v>1</v>
      </c>
      <c r="Q170" s="24">
        <v>1</v>
      </c>
      <c r="T170" s="180"/>
      <c r="U170" s="47"/>
      <c r="V170" s="47"/>
      <c r="W170" s="24"/>
      <c r="X170" s="23"/>
      <c r="Y170" s="23"/>
      <c r="AA170" s="20">
        <f t="shared" si="111"/>
        <v>26</v>
      </c>
      <c r="AB170" s="25">
        <f t="shared" si="111"/>
        <v>2</v>
      </c>
      <c r="AC170" s="24">
        <f t="shared" si="112"/>
        <v>28</v>
      </c>
    </row>
    <row r="171" spans="1:29" x14ac:dyDescent="0.2">
      <c r="A171" s="35" t="s">
        <v>260</v>
      </c>
      <c r="B171" s="49">
        <v>2880</v>
      </c>
      <c r="C171" s="25">
        <v>3</v>
      </c>
      <c r="D171" s="35">
        <v>11</v>
      </c>
      <c r="E171" s="24">
        <v>14</v>
      </c>
      <c r="F171" s="23"/>
      <c r="G171" s="23"/>
      <c r="H171" s="24"/>
      <c r="I171" s="25"/>
      <c r="L171" s="25"/>
      <c r="N171" s="24"/>
      <c r="O171" s="25"/>
      <c r="P171" s="25">
        <v>1</v>
      </c>
      <c r="Q171" s="24">
        <v>1</v>
      </c>
      <c r="T171" s="180"/>
      <c r="U171" s="47"/>
      <c r="V171" s="47"/>
      <c r="W171" s="24"/>
      <c r="X171" s="23"/>
      <c r="Y171" s="23"/>
      <c r="AA171" s="20">
        <f t="shared" si="111"/>
        <v>3</v>
      </c>
      <c r="AB171" s="25">
        <f t="shared" si="111"/>
        <v>12</v>
      </c>
      <c r="AC171" s="24">
        <f t="shared" si="112"/>
        <v>15</v>
      </c>
    </row>
    <row r="172" spans="1:29" ht="13.5" thickBot="1" x14ac:dyDescent="0.25">
      <c r="A172" s="35" t="s">
        <v>261</v>
      </c>
      <c r="B172" s="49">
        <v>2881</v>
      </c>
      <c r="C172" s="25">
        <v>14</v>
      </c>
      <c r="D172" s="35">
        <v>31</v>
      </c>
      <c r="E172" s="24">
        <v>45</v>
      </c>
      <c r="F172" s="23">
        <v>4</v>
      </c>
      <c r="G172" s="23">
        <v>2</v>
      </c>
      <c r="H172" s="24">
        <v>6</v>
      </c>
      <c r="I172" s="25"/>
      <c r="J172" s="25">
        <v>1</v>
      </c>
      <c r="K172" s="24">
        <v>1</v>
      </c>
      <c r="L172" s="25"/>
      <c r="M172" s="35">
        <v>1</v>
      </c>
      <c r="N172" s="24">
        <v>1</v>
      </c>
      <c r="O172" s="25">
        <v>2</v>
      </c>
      <c r="Q172" s="24">
        <v>2</v>
      </c>
      <c r="T172" s="180"/>
      <c r="U172" s="47"/>
      <c r="V172" s="47"/>
      <c r="W172" s="24"/>
      <c r="X172" s="23"/>
      <c r="Y172" s="23">
        <v>1</v>
      </c>
      <c r="Z172" s="24">
        <v>1</v>
      </c>
      <c r="AA172" s="20">
        <f t="shared" si="111"/>
        <v>20</v>
      </c>
      <c r="AB172" s="25">
        <f t="shared" si="111"/>
        <v>36</v>
      </c>
      <c r="AC172" s="24">
        <f t="shared" si="112"/>
        <v>56</v>
      </c>
    </row>
    <row r="173" spans="1:29" ht="13.5" thickBot="1" x14ac:dyDescent="0.25">
      <c r="A173" s="31" t="s">
        <v>126</v>
      </c>
      <c r="B173" s="93"/>
      <c r="C173" s="13">
        <f>SUM(C161:C172)</f>
        <v>432</v>
      </c>
      <c r="D173" s="13">
        <f>SUM(D161:D172)</f>
        <v>176</v>
      </c>
      <c r="E173" s="32">
        <f t="shared" si="76"/>
        <v>608</v>
      </c>
      <c r="F173" s="13">
        <f>SUM(F161:F172)</f>
        <v>114</v>
      </c>
      <c r="G173" s="13">
        <f>SUM(G161:G172)</f>
        <v>34</v>
      </c>
      <c r="H173" s="32">
        <f>SUM(F173:G173)</f>
        <v>148</v>
      </c>
      <c r="I173" s="13">
        <f>SUM(I161:I172)</f>
        <v>7</v>
      </c>
      <c r="J173" s="13">
        <f>SUM(J161:J172)</f>
        <v>6</v>
      </c>
      <c r="K173" s="32">
        <f>SUM(I173:J173)</f>
        <v>13</v>
      </c>
      <c r="L173" s="13">
        <f t="shared" ref="L173:U173" si="120">SUM(L161:L172)</f>
        <v>10</v>
      </c>
      <c r="M173" s="13">
        <f t="shared" si="120"/>
        <v>5</v>
      </c>
      <c r="N173" s="32">
        <f t="shared" si="120"/>
        <v>15</v>
      </c>
      <c r="O173" s="13">
        <f t="shared" si="120"/>
        <v>20</v>
      </c>
      <c r="P173" s="13">
        <f t="shared" si="120"/>
        <v>6</v>
      </c>
      <c r="Q173" s="13">
        <f t="shared" si="120"/>
        <v>26</v>
      </c>
      <c r="R173" s="31">
        <f t="shared" si="120"/>
        <v>1</v>
      </c>
      <c r="S173" s="13">
        <f t="shared" si="120"/>
        <v>1</v>
      </c>
      <c r="T173" s="32">
        <f t="shared" si="120"/>
        <v>2</v>
      </c>
      <c r="U173" s="13">
        <f t="shared" si="120"/>
        <v>5</v>
      </c>
      <c r="V173" s="13">
        <f>SUM(V161:V172)</f>
        <v>2</v>
      </c>
      <c r="W173" s="32">
        <f t="shared" ref="W173:Z173" si="121">SUM(W161:W172)</f>
        <v>7</v>
      </c>
      <c r="X173" s="13">
        <f t="shared" si="121"/>
        <v>22</v>
      </c>
      <c r="Y173" s="13">
        <f t="shared" si="121"/>
        <v>8</v>
      </c>
      <c r="Z173" s="32">
        <f t="shared" si="121"/>
        <v>30</v>
      </c>
      <c r="AA173" s="31">
        <f>SUM(AA161:AA172)</f>
        <v>611</v>
      </c>
      <c r="AB173" s="33">
        <f>SUM(AB161:AB172)</f>
        <v>238</v>
      </c>
      <c r="AC173" s="34">
        <f>SUM(AC161:AC172)</f>
        <v>849</v>
      </c>
    </row>
    <row r="174" spans="1:29" ht="13.5" thickBot="1" x14ac:dyDescent="0.25">
      <c r="A174" s="26"/>
      <c r="B174" s="21"/>
      <c r="C174" s="62"/>
      <c r="D174" s="59"/>
      <c r="E174" s="41"/>
      <c r="F174" s="59"/>
      <c r="G174" s="59"/>
      <c r="H174" s="59" t="str">
        <f>IF(F174+G174=0," ",F174+G174)</f>
        <v xml:space="preserve"> </v>
      </c>
      <c r="I174" s="62"/>
      <c r="J174" s="59"/>
      <c r="K174" s="41" t="str">
        <f>IF(I174+J174=0," ",I174+J174)</f>
        <v xml:space="preserve"> </v>
      </c>
      <c r="L174" s="62"/>
      <c r="M174" s="59"/>
      <c r="N174" s="59" t="str">
        <f>IF(L174+M174=0," ",L174+M174)</f>
        <v xml:space="preserve"> </v>
      </c>
      <c r="O174" s="62"/>
      <c r="P174" s="59"/>
      <c r="Q174" s="59" t="str">
        <f>IF(O174+P174=0," ",O174+P174)</f>
        <v xml:space="preserve"> </v>
      </c>
      <c r="R174" s="62"/>
      <c r="S174" s="59"/>
      <c r="T174" s="41"/>
      <c r="U174" s="59"/>
      <c r="V174" s="59"/>
      <c r="W174" s="59" t="str">
        <f>IF(U174+V174=0," ",U174+V174)</f>
        <v xml:space="preserve"> </v>
      </c>
      <c r="X174" s="62"/>
      <c r="Y174" s="59"/>
      <c r="Z174" s="41" t="str">
        <f>IF(X174+Y174=0," ",X174+Y174)</f>
        <v xml:space="preserve"> </v>
      </c>
      <c r="AA174" s="62"/>
      <c r="AB174" s="79"/>
      <c r="AC174" s="64"/>
    </row>
    <row r="175" spans="1:29" ht="13.5" thickBot="1" x14ac:dyDescent="0.25">
      <c r="A175" s="13" t="s">
        <v>127</v>
      </c>
      <c r="B175" s="14">
        <v>2865</v>
      </c>
      <c r="C175" s="53">
        <v>5</v>
      </c>
      <c r="D175" s="54">
        <v>1</v>
      </c>
      <c r="E175" s="32">
        <v>6</v>
      </c>
      <c r="F175" s="54">
        <v>3</v>
      </c>
      <c r="G175" s="54"/>
      <c r="H175" s="32">
        <v>3</v>
      </c>
      <c r="I175" s="53"/>
      <c r="J175" s="54"/>
      <c r="K175" s="32"/>
      <c r="L175" s="31"/>
      <c r="M175" s="13"/>
      <c r="N175" s="32"/>
      <c r="O175" s="53"/>
      <c r="P175" s="54"/>
      <c r="Q175" s="32"/>
      <c r="R175" s="31"/>
      <c r="S175" s="13"/>
      <c r="T175" s="32"/>
      <c r="U175" s="54"/>
      <c r="V175" s="54"/>
      <c r="W175" s="32"/>
      <c r="X175" s="53">
        <v>1</v>
      </c>
      <c r="Y175" s="54"/>
      <c r="Z175" s="32">
        <v>1</v>
      </c>
      <c r="AA175" s="31">
        <f>C175+F175+I175+L175+O175+R175+U175+X175</f>
        <v>9</v>
      </c>
      <c r="AB175" s="13">
        <f>D175+G175+J175+M175+P175+S175+V175+Y175</f>
        <v>1</v>
      </c>
      <c r="AC175" s="32">
        <f t="shared" ref="AC175" si="122">SUM(AA175:AB175)</f>
        <v>10</v>
      </c>
    </row>
    <row r="176" spans="1:29" ht="13.5" thickBot="1" x14ac:dyDescent="0.25">
      <c r="C176" s="37"/>
      <c r="D176" s="38"/>
      <c r="E176" s="41"/>
      <c r="F176" s="40"/>
      <c r="G176" s="40"/>
      <c r="H176" s="60"/>
      <c r="I176" s="37"/>
      <c r="J176" s="38"/>
      <c r="K176" s="41"/>
      <c r="L176" s="37"/>
      <c r="M176" s="40"/>
      <c r="N176" s="60"/>
      <c r="O176" s="37"/>
      <c r="P176" s="38"/>
      <c r="Q176" s="59"/>
      <c r="R176" s="37"/>
      <c r="S176" s="38"/>
      <c r="T176" s="39"/>
      <c r="U176" s="40"/>
      <c r="V176" s="40"/>
      <c r="W176" s="60"/>
      <c r="X176" s="37"/>
      <c r="Y176" s="38"/>
      <c r="Z176" s="41"/>
      <c r="AA176" s="37"/>
      <c r="AB176" s="45"/>
      <c r="AC176" s="46"/>
    </row>
    <row r="177" spans="1:29" s="75" customFormat="1" ht="13.5" thickBot="1" x14ac:dyDescent="0.25">
      <c r="A177" s="31" t="s">
        <v>128</v>
      </c>
      <c r="B177" s="14">
        <v>2870</v>
      </c>
      <c r="C177" s="31">
        <v>15</v>
      </c>
      <c r="D177" s="13">
        <v>13</v>
      </c>
      <c r="E177" s="32">
        <v>28</v>
      </c>
      <c r="F177" s="13">
        <v>3</v>
      </c>
      <c r="G177" s="13">
        <v>1</v>
      </c>
      <c r="H177" s="32">
        <v>4</v>
      </c>
      <c r="I177" s="31"/>
      <c r="J177" s="13"/>
      <c r="K177" s="32"/>
      <c r="L177" s="31"/>
      <c r="M177" s="13"/>
      <c r="N177" s="32"/>
      <c r="O177" s="31"/>
      <c r="P177" s="13"/>
      <c r="Q177" s="32"/>
      <c r="R177" s="31"/>
      <c r="S177" s="13"/>
      <c r="T177" s="32"/>
      <c r="U177" s="13"/>
      <c r="V177" s="13"/>
      <c r="W177" s="32"/>
      <c r="X177" s="31">
        <v>1</v>
      </c>
      <c r="Y177" s="13">
        <v>2</v>
      </c>
      <c r="Z177" s="32">
        <v>3</v>
      </c>
      <c r="AA177" s="31">
        <f>C177+F177+I177+L177+O177+R177+U177+X177</f>
        <v>19</v>
      </c>
      <c r="AB177" s="13">
        <f>D177+G177+J177+M177+P177+S177+V177+Y177</f>
        <v>16</v>
      </c>
      <c r="AC177" s="32">
        <f t="shared" ref="AC177" si="123">SUM(AA177:AB177)</f>
        <v>35</v>
      </c>
    </row>
    <row r="178" spans="1:29" ht="13.5" thickBot="1" x14ac:dyDescent="0.25">
      <c r="C178" s="37"/>
      <c r="D178" s="38"/>
      <c r="E178" s="41"/>
      <c r="F178" s="40"/>
      <c r="G178" s="40"/>
      <c r="H178" s="60"/>
      <c r="I178" s="37"/>
      <c r="J178" s="38"/>
      <c r="K178" s="41"/>
      <c r="L178" s="37"/>
      <c r="M178" s="40"/>
      <c r="N178" s="60"/>
      <c r="O178" s="37"/>
      <c r="P178" s="38"/>
      <c r="Q178" s="59"/>
      <c r="R178" s="37"/>
      <c r="S178" s="38"/>
      <c r="T178" s="39"/>
      <c r="U178" s="40"/>
      <c r="V178" s="40"/>
      <c r="W178" s="60"/>
      <c r="X178" s="37"/>
      <c r="Y178" s="38"/>
      <c r="Z178" s="41"/>
      <c r="AA178" s="37"/>
      <c r="AB178" s="45"/>
      <c r="AC178" s="46"/>
    </row>
    <row r="179" spans="1:29" ht="13.5" thickBot="1" x14ac:dyDescent="0.25">
      <c r="A179" s="31" t="s">
        <v>129</v>
      </c>
      <c r="B179" s="14">
        <v>3700</v>
      </c>
      <c r="C179" s="53">
        <v>2</v>
      </c>
      <c r="D179" s="54">
        <v>13</v>
      </c>
      <c r="E179" s="32">
        <v>15</v>
      </c>
      <c r="F179" s="54">
        <v>1</v>
      </c>
      <c r="G179" s="54">
        <v>3</v>
      </c>
      <c r="H179" s="32">
        <v>4</v>
      </c>
      <c r="I179" s="53"/>
      <c r="J179" s="54"/>
      <c r="K179" s="32"/>
      <c r="L179" s="31"/>
      <c r="M179" s="13">
        <v>1</v>
      </c>
      <c r="N179" s="32">
        <v>1</v>
      </c>
      <c r="O179" s="53"/>
      <c r="P179" s="54"/>
      <c r="Q179" s="32"/>
      <c r="R179" s="31"/>
      <c r="S179" s="13"/>
      <c r="T179" s="32"/>
      <c r="U179" s="54"/>
      <c r="V179" s="54"/>
      <c r="W179" s="32"/>
      <c r="X179" s="53"/>
      <c r="Y179" s="54"/>
      <c r="Z179" s="32"/>
      <c r="AA179" s="31">
        <f>C179+F179+I179+L179+O179+R179+U179+X179</f>
        <v>3</v>
      </c>
      <c r="AB179" s="13">
        <f>D179+G179+J179+M179+P179+S179+V179+Y179</f>
        <v>17</v>
      </c>
      <c r="AC179" s="32">
        <f t="shared" ref="AC179" si="124">SUM(AA179:AB179)</f>
        <v>20</v>
      </c>
    </row>
    <row r="180" spans="1:29" x14ac:dyDescent="0.2">
      <c r="C180" s="37"/>
      <c r="D180" s="38"/>
      <c r="E180" s="41"/>
      <c r="F180" s="40"/>
      <c r="G180" s="40"/>
      <c r="H180" s="60" t="str">
        <f>IF(F180+G180=0," ",F180+G180)</f>
        <v xml:space="preserve"> </v>
      </c>
      <c r="I180" s="37"/>
      <c r="J180" s="38"/>
      <c r="K180" s="41" t="str">
        <f>IF(I180+J180=0," ",I180+J180)</f>
        <v xml:space="preserve"> </v>
      </c>
      <c r="L180" s="37"/>
      <c r="M180" s="40"/>
      <c r="N180" s="60" t="str">
        <f>IF(L180+M180=0," ",L180+M180)</f>
        <v xml:space="preserve"> </v>
      </c>
      <c r="O180" s="37"/>
      <c r="P180" s="38"/>
      <c r="Q180" s="59" t="str">
        <f>IF(O180+P180=0," ",O180+P180)</f>
        <v xml:space="preserve"> </v>
      </c>
      <c r="R180" s="37"/>
      <c r="S180" s="38"/>
      <c r="T180" s="39"/>
      <c r="U180" s="40"/>
      <c r="V180" s="40"/>
      <c r="W180" s="60" t="str">
        <f>IF(U180+V180=0," ",U180+V180)</f>
        <v xml:space="preserve"> </v>
      </c>
      <c r="X180" s="37"/>
      <c r="Y180" s="38"/>
      <c r="Z180" s="41"/>
      <c r="AA180" s="37"/>
      <c r="AB180" s="45"/>
      <c r="AC180" s="46"/>
    </row>
    <row r="181" spans="1:29" x14ac:dyDescent="0.2">
      <c r="A181" s="25" t="s">
        <v>130</v>
      </c>
      <c r="B181" s="36">
        <v>1005</v>
      </c>
      <c r="C181" s="22"/>
      <c r="D181" s="23">
        <v>1</v>
      </c>
      <c r="E181" s="24">
        <v>1</v>
      </c>
      <c r="F181" s="47"/>
      <c r="G181" s="47"/>
      <c r="H181" s="24"/>
      <c r="I181" s="22"/>
      <c r="J181" s="23"/>
      <c r="N181" s="24"/>
      <c r="O181" s="22">
        <v>1</v>
      </c>
      <c r="P181" s="23"/>
      <c r="Q181" s="24">
        <v>1</v>
      </c>
      <c r="R181" s="20"/>
      <c r="T181" s="24"/>
      <c r="U181" s="47"/>
      <c r="V181" s="47"/>
      <c r="W181" s="24"/>
      <c r="X181" s="22"/>
      <c r="Y181" s="23"/>
      <c r="AA181" s="20">
        <f t="shared" ref="AA181:AB188" si="125">C181+F181+I181+L181+O181+R181+U181+X181</f>
        <v>1</v>
      </c>
      <c r="AB181" s="25">
        <f t="shared" si="125"/>
        <v>1</v>
      </c>
      <c r="AC181" s="24">
        <f t="shared" ref="AC181:AC188" si="126">SUM(AA181:AB181)</f>
        <v>2</v>
      </c>
    </row>
    <row r="182" spans="1:29" x14ac:dyDescent="0.2">
      <c r="A182" s="25" t="s">
        <v>131</v>
      </c>
      <c r="B182" s="36">
        <v>1010</v>
      </c>
      <c r="C182" s="22">
        <v>17</v>
      </c>
      <c r="D182" s="23">
        <v>20</v>
      </c>
      <c r="E182" s="24">
        <v>37</v>
      </c>
      <c r="F182" s="47">
        <v>6</v>
      </c>
      <c r="G182" s="47">
        <v>6</v>
      </c>
      <c r="H182" s="24">
        <v>12</v>
      </c>
      <c r="I182" s="22"/>
      <c r="J182" s="23"/>
      <c r="L182" s="20">
        <v>1</v>
      </c>
      <c r="M182" s="35">
        <v>4</v>
      </c>
      <c r="N182" s="24">
        <v>5</v>
      </c>
      <c r="O182" s="22"/>
      <c r="P182" s="23">
        <v>1</v>
      </c>
      <c r="Q182" s="24">
        <v>1</v>
      </c>
      <c r="R182" s="20"/>
      <c r="T182" s="24"/>
      <c r="U182" s="47"/>
      <c r="V182" s="47"/>
      <c r="W182" s="24"/>
      <c r="X182" s="22"/>
      <c r="Y182" s="23">
        <v>1</v>
      </c>
      <c r="Z182" s="24">
        <v>1</v>
      </c>
      <c r="AA182" s="20">
        <f t="shared" si="125"/>
        <v>24</v>
      </c>
      <c r="AB182" s="25">
        <f t="shared" si="125"/>
        <v>32</v>
      </c>
      <c r="AC182" s="24">
        <f t="shared" si="126"/>
        <v>56</v>
      </c>
    </row>
    <row r="183" spans="1:29" x14ac:dyDescent="0.2">
      <c r="A183" s="25" t="s">
        <v>132</v>
      </c>
      <c r="B183" s="36">
        <v>1015</v>
      </c>
      <c r="C183" s="22">
        <v>101</v>
      </c>
      <c r="D183" s="23">
        <v>76</v>
      </c>
      <c r="E183" s="24">
        <v>177</v>
      </c>
      <c r="F183" s="47">
        <v>19</v>
      </c>
      <c r="G183" s="47">
        <v>4</v>
      </c>
      <c r="H183" s="24">
        <v>23</v>
      </c>
      <c r="I183" s="22">
        <v>1</v>
      </c>
      <c r="J183" s="23">
        <v>1</v>
      </c>
      <c r="K183" s="24">
        <v>2</v>
      </c>
      <c r="L183" s="20">
        <v>16</v>
      </c>
      <c r="M183" s="35">
        <v>13</v>
      </c>
      <c r="N183" s="24">
        <v>29</v>
      </c>
      <c r="O183" s="22">
        <v>2</v>
      </c>
      <c r="P183" s="23">
        <v>4</v>
      </c>
      <c r="Q183" s="24">
        <v>6</v>
      </c>
      <c r="R183" s="20"/>
      <c r="T183" s="24"/>
      <c r="U183" s="47"/>
      <c r="V183" s="47">
        <v>1</v>
      </c>
      <c r="W183" s="24">
        <v>1</v>
      </c>
      <c r="X183" s="22">
        <v>7</v>
      </c>
      <c r="Y183" s="23">
        <v>8</v>
      </c>
      <c r="Z183" s="24">
        <v>15</v>
      </c>
      <c r="AA183" s="20">
        <f t="shared" si="125"/>
        <v>146</v>
      </c>
      <c r="AB183" s="25">
        <f t="shared" si="125"/>
        <v>107</v>
      </c>
      <c r="AC183" s="24">
        <f t="shared" si="126"/>
        <v>253</v>
      </c>
    </row>
    <row r="184" spans="1:29" x14ac:dyDescent="0.2">
      <c r="A184" s="25" t="s">
        <v>133</v>
      </c>
      <c r="B184" s="36">
        <v>1025</v>
      </c>
      <c r="C184" s="22">
        <v>19</v>
      </c>
      <c r="D184" s="23">
        <v>10</v>
      </c>
      <c r="E184" s="24">
        <v>29</v>
      </c>
      <c r="F184" s="47">
        <v>3</v>
      </c>
      <c r="G184" s="47">
        <v>1</v>
      </c>
      <c r="H184" s="24">
        <v>4</v>
      </c>
      <c r="I184" s="22">
        <v>2</v>
      </c>
      <c r="J184" s="23"/>
      <c r="K184" s="24">
        <v>2</v>
      </c>
      <c r="L184" s="20">
        <v>1</v>
      </c>
      <c r="M184" s="35">
        <v>1</v>
      </c>
      <c r="N184" s="24">
        <v>2</v>
      </c>
      <c r="O184" s="22">
        <v>3</v>
      </c>
      <c r="P184" s="23"/>
      <c r="Q184" s="24">
        <v>3</v>
      </c>
      <c r="R184" s="20"/>
      <c r="T184" s="24"/>
      <c r="U184" s="47"/>
      <c r="V184" s="47"/>
      <c r="W184" s="24"/>
      <c r="X184" s="22">
        <v>1</v>
      </c>
      <c r="Y184" s="23"/>
      <c r="Z184" s="24">
        <v>1</v>
      </c>
      <c r="AA184" s="20">
        <f t="shared" si="125"/>
        <v>29</v>
      </c>
      <c r="AB184" s="25">
        <f t="shared" si="125"/>
        <v>12</v>
      </c>
      <c r="AC184" s="24">
        <f t="shared" si="126"/>
        <v>41</v>
      </c>
    </row>
    <row r="185" spans="1:29" x14ac:dyDescent="0.2">
      <c r="A185" s="25" t="s">
        <v>134</v>
      </c>
      <c r="B185" s="36">
        <v>1030</v>
      </c>
      <c r="C185" s="22">
        <v>13</v>
      </c>
      <c r="D185" s="23">
        <v>4</v>
      </c>
      <c r="E185" s="24">
        <v>17</v>
      </c>
      <c r="F185" s="47">
        <v>1</v>
      </c>
      <c r="G185" s="47"/>
      <c r="H185" s="24">
        <v>1</v>
      </c>
      <c r="I185" s="22"/>
      <c r="J185" s="23"/>
      <c r="L185" s="20">
        <v>1</v>
      </c>
      <c r="N185" s="24">
        <v>1</v>
      </c>
      <c r="O185" s="22">
        <v>1</v>
      </c>
      <c r="P185" s="23"/>
      <c r="Q185" s="24">
        <v>1</v>
      </c>
      <c r="R185" s="20"/>
      <c r="T185" s="24"/>
      <c r="U185" s="47"/>
      <c r="V185" s="47"/>
      <c r="W185" s="24"/>
      <c r="X185" s="22"/>
      <c r="Y185" s="23"/>
      <c r="AA185" s="20">
        <f t="shared" si="125"/>
        <v>16</v>
      </c>
      <c r="AB185" s="25">
        <f t="shared" si="125"/>
        <v>4</v>
      </c>
      <c r="AC185" s="24">
        <f t="shared" si="126"/>
        <v>20</v>
      </c>
    </row>
    <row r="186" spans="1:29" x14ac:dyDescent="0.2">
      <c r="A186" s="25" t="s">
        <v>135</v>
      </c>
      <c r="B186" s="36">
        <v>1035</v>
      </c>
      <c r="C186" s="22">
        <v>15</v>
      </c>
      <c r="D186" s="23">
        <v>9</v>
      </c>
      <c r="E186" s="24">
        <v>24</v>
      </c>
      <c r="F186" s="47"/>
      <c r="G186" s="47">
        <v>2</v>
      </c>
      <c r="H186" s="24">
        <v>2</v>
      </c>
      <c r="I186" s="22"/>
      <c r="J186" s="23">
        <v>1</v>
      </c>
      <c r="K186" s="24">
        <v>1</v>
      </c>
      <c r="M186" s="35">
        <v>1</v>
      </c>
      <c r="N186" s="24">
        <v>1</v>
      </c>
      <c r="O186" s="22"/>
      <c r="P186" s="23">
        <v>2</v>
      </c>
      <c r="Q186" s="24">
        <v>2</v>
      </c>
      <c r="R186" s="20"/>
      <c r="T186" s="24"/>
      <c r="U186" s="23"/>
      <c r="V186" s="47"/>
      <c r="W186" s="24"/>
      <c r="X186" s="22"/>
      <c r="Y186" s="23"/>
      <c r="AA186" s="20">
        <f t="shared" si="125"/>
        <v>15</v>
      </c>
      <c r="AB186" s="25">
        <f t="shared" si="125"/>
        <v>15</v>
      </c>
      <c r="AC186" s="24">
        <f t="shared" si="126"/>
        <v>30</v>
      </c>
    </row>
    <row r="187" spans="1:29" x14ac:dyDescent="0.2">
      <c r="A187" s="25" t="s">
        <v>136</v>
      </c>
      <c r="B187" s="36">
        <v>1040</v>
      </c>
      <c r="C187" s="22">
        <v>35</v>
      </c>
      <c r="D187" s="23">
        <v>51</v>
      </c>
      <c r="E187" s="24">
        <v>86</v>
      </c>
      <c r="F187" s="47">
        <v>2</v>
      </c>
      <c r="G187" s="47">
        <v>2</v>
      </c>
      <c r="H187" s="24">
        <v>4</v>
      </c>
      <c r="I187" s="22">
        <v>1</v>
      </c>
      <c r="J187" s="23">
        <v>3</v>
      </c>
      <c r="K187" s="24">
        <v>4</v>
      </c>
      <c r="L187" s="20">
        <v>2</v>
      </c>
      <c r="M187" s="35">
        <v>4</v>
      </c>
      <c r="N187" s="24">
        <v>6</v>
      </c>
      <c r="O187" s="22"/>
      <c r="P187" s="23"/>
      <c r="R187" s="20"/>
      <c r="S187" s="25">
        <v>1</v>
      </c>
      <c r="T187" s="24">
        <v>1</v>
      </c>
      <c r="U187" s="47"/>
      <c r="V187" s="47"/>
      <c r="W187" s="24"/>
      <c r="X187" s="22">
        <v>1</v>
      </c>
      <c r="Y187" s="23">
        <v>1</v>
      </c>
      <c r="Z187" s="24">
        <v>2</v>
      </c>
      <c r="AA187" s="20">
        <f t="shared" si="125"/>
        <v>41</v>
      </c>
      <c r="AB187" s="25">
        <f t="shared" si="125"/>
        <v>62</v>
      </c>
      <c r="AC187" s="24">
        <f t="shared" si="126"/>
        <v>103</v>
      </c>
    </row>
    <row r="188" spans="1:29" ht="13.5" thickBot="1" x14ac:dyDescent="0.25">
      <c r="A188" s="25" t="s">
        <v>137</v>
      </c>
      <c r="B188" s="36">
        <v>1045</v>
      </c>
      <c r="C188" s="22">
        <v>0</v>
      </c>
      <c r="D188" s="23">
        <v>0</v>
      </c>
      <c r="E188" s="24">
        <f t="shared" si="76"/>
        <v>0</v>
      </c>
      <c r="F188" s="47">
        <v>0</v>
      </c>
      <c r="G188" s="47">
        <v>0</v>
      </c>
      <c r="H188" s="24">
        <f t="shared" ref="H188" si="127">SUM(F188:G188)</f>
        <v>0</v>
      </c>
      <c r="I188" s="22">
        <v>0</v>
      </c>
      <c r="J188" s="23">
        <v>0</v>
      </c>
      <c r="K188" s="24">
        <f t="shared" ref="K188" si="128">SUM(I188:J188)</f>
        <v>0</v>
      </c>
      <c r="L188" s="20">
        <v>0</v>
      </c>
      <c r="M188" s="35">
        <v>0</v>
      </c>
      <c r="N188" s="24">
        <f t="shared" ref="N188" si="129">SUM(L188:M188)</f>
        <v>0</v>
      </c>
      <c r="O188" s="22">
        <v>0</v>
      </c>
      <c r="P188" s="23">
        <v>0</v>
      </c>
      <c r="Q188" s="24">
        <f t="shared" ref="Q188" si="130">SUM(O188:P188)</f>
        <v>0</v>
      </c>
      <c r="R188" s="27">
        <v>0</v>
      </c>
      <c r="S188" s="26">
        <v>0</v>
      </c>
      <c r="T188" s="24">
        <f t="shared" ref="T188" si="131">SUM(R188:S188)</f>
        <v>0</v>
      </c>
      <c r="U188" s="47">
        <v>0</v>
      </c>
      <c r="V188" s="47">
        <v>0</v>
      </c>
      <c r="W188" s="24">
        <f t="shared" ref="W188" si="132">SUM(U188:V188)</f>
        <v>0</v>
      </c>
      <c r="X188" s="22">
        <v>0</v>
      </c>
      <c r="Y188" s="23">
        <v>0</v>
      </c>
      <c r="Z188" s="24">
        <f t="shared" ref="Z188" si="133">SUM(X188:Y188)</f>
        <v>0</v>
      </c>
      <c r="AA188" s="20">
        <f t="shared" si="125"/>
        <v>0</v>
      </c>
      <c r="AB188" s="25">
        <f t="shared" si="125"/>
        <v>0</v>
      </c>
      <c r="AC188" s="24">
        <f t="shared" si="126"/>
        <v>0</v>
      </c>
    </row>
    <row r="189" spans="1:29" ht="13.5" thickBot="1" x14ac:dyDescent="0.25">
      <c r="A189" s="31" t="s">
        <v>138</v>
      </c>
      <c r="B189" s="93"/>
      <c r="C189" s="31">
        <f>SUM(C181:C188)</f>
        <v>200</v>
      </c>
      <c r="D189" s="13">
        <f t="shared" ref="D189:Z189" si="134">SUM(D181:D188)</f>
        <v>171</v>
      </c>
      <c r="E189" s="32">
        <f t="shared" si="76"/>
        <v>371</v>
      </c>
      <c r="F189" s="31">
        <f t="shared" si="134"/>
        <v>31</v>
      </c>
      <c r="G189" s="13">
        <f t="shared" si="134"/>
        <v>15</v>
      </c>
      <c r="H189" s="32">
        <f t="shared" si="134"/>
        <v>46</v>
      </c>
      <c r="I189" s="31">
        <f t="shared" si="134"/>
        <v>4</v>
      </c>
      <c r="J189" s="13">
        <f t="shared" si="134"/>
        <v>5</v>
      </c>
      <c r="K189" s="32">
        <f t="shared" si="134"/>
        <v>9</v>
      </c>
      <c r="L189" s="31">
        <f t="shared" si="134"/>
        <v>21</v>
      </c>
      <c r="M189" s="13">
        <f t="shared" si="134"/>
        <v>23</v>
      </c>
      <c r="N189" s="32">
        <f>SUM(N181:N188)</f>
        <v>44</v>
      </c>
      <c r="O189" s="31">
        <f t="shared" si="134"/>
        <v>7</v>
      </c>
      <c r="P189" s="13">
        <f t="shared" si="134"/>
        <v>7</v>
      </c>
      <c r="Q189" s="13">
        <f t="shared" si="134"/>
        <v>14</v>
      </c>
      <c r="R189" s="31">
        <f t="shared" si="134"/>
        <v>0</v>
      </c>
      <c r="S189" s="13">
        <f t="shared" si="134"/>
        <v>1</v>
      </c>
      <c r="T189" s="32">
        <f t="shared" si="134"/>
        <v>1</v>
      </c>
      <c r="U189" s="13">
        <f t="shared" si="134"/>
        <v>0</v>
      </c>
      <c r="V189" s="13">
        <f t="shared" si="134"/>
        <v>1</v>
      </c>
      <c r="W189" s="32">
        <f t="shared" si="134"/>
        <v>1</v>
      </c>
      <c r="X189" s="31">
        <f t="shared" si="134"/>
        <v>9</v>
      </c>
      <c r="Y189" s="13">
        <f t="shared" si="134"/>
        <v>10</v>
      </c>
      <c r="Z189" s="32">
        <f t="shared" si="134"/>
        <v>19</v>
      </c>
      <c r="AA189" s="31">
        <f>SUM(AA181:AA188)</f>
        <v>272</v>
      </c>
      <c r="AB189" s="33">
        <f>SUM(AB181:AB188)</f>
        <v>233</v>
      </c>
      <c r="AC189" s="34">
        <f>SUM(AC181:AC188)</f>
        <v>505</v>
      </c>
    </row>
    <row r="190" spans="1:29" ht="13.5" thickBot="1" x14ac:dyDescent="0.25">
      <c r="A190" s="26"/>
      <c r="B190" s="21"/>
      <c r="C190" s="27"/>
      <c r="D190" s="26"/>
      <c r="F190" s="26"/>
      <c r="G190" s="26"/>
      <c r="H190" s="26"/>
      <c r="I190" s="27"/>
      <c r="J190" s="26"/>
      <c r="L190" s="27"/>
      <c r="M190" s="26"/>
      <c r="N190" s="26"/>
      <c r="O190" s="27"/>
      <c r="P190" s="26"/>
      <c r="Q190" s="26"/>
      <c r="R190" s="27"/>
      <c r="S190" s="26"/>
      <c r="T190" s="24"/>
      <c r="U190" s="26"/>
      <c r="V190" s="26"/>
      <c r="W190" s="26"/>
      <c r="X190" s="27"/>
      <c r="Y190" s="26"/>
      <c r="AA190" s="27"/>
      <c r="AB190" s="107"/>
      <c r="AC190" s="81"/>
    </row>
    <row r="191" spans="1:29" ht="13.5" thickBot="1" x14ac:dyDescent="0.25">
      <c r="A191" s="13" t="s">
        <v>236</v>
      </c>
      <c r="B191" s="176" t="s">
        <v>237</v>
      </c>
      <c r="C191" s="31"/>
      <c r="D191" s="13"/>
      <c r="E191" s="32"/>
      <c r="F191" s="13">
        <v>4</v>
      </c>
      <c r="G191" s="13"/>
      <c r="H191" s="13">
        <v>4</v>
      </c>
      <c r="I191" s="31"/>
      <c r="J191" s="13"/>
      <c r="K191" s="13"/>
      <c r="L191" s="31"/>
      <c r="M191" s="13"/>
      <c r="N191" s="13"/>
      <c r="O191" s="31"/>
      <c r="P191" s="13"/>
      <c r="Q191" s="13"/>
      <c r="R191" s="31"/>
      <c r="S191" s="13"/>
      <c r="T191" s="32"/>
      <c r="U191" s="13"/>
      <c r="V191" s="13"/>
      <c r="W191" s="13"/>
      <c r="X191" s="31"/>
      <c r="Y191" s="13"/>
      <c r="Z191" s="13"/>
      <c r="AA191" s="31">
        <f>C191+F191+I191+L191+O191+R191+U191+X191</f>
        <v>4</v>
      </c>
      <c r="AB191" s="33">
        <f>D191+G191+J191+M191+P191+S191+V191+Y191</f>
        <v>0</v>
      </c>
      <c r="AC191" s="32">
        <f t="shared" ref="AC191" si="135">SUM(AA191:AB191)</f>
        <v>4</v>
      </c>
    </row>
    <row r="192" spans="1:29" ht="13.5" thickBot="1" x14ac:dyDescent="0.25">
      <c r="C192" s="37"/>
      <c r="D192" s="38"/>
      <c r="E192" s="41"/>
      <c r="F192" s="40"/>
      <c r="G192" s="40"/>
      <c r="H192" s="60"/>
      <c r="I192" s="37"/>
      <c r="J192" s="38"/>
      <c r="K192" s="41" t="str">
        <f>IF(I192+J192=0," ",I192+J192)</f>
        <v xml:space="preserve"> </v>
      </c>
      <c r="L192" s="37"/>
      <c r="M192" s="40"/>
      <c r="N192" s="60" t="str">
        <f>IF(L192+M192=0," ",L192+M192)</f>
        <v xml:space="preserve"> </v>
      </c>
      <c r="O192" s="37"/>
      <c r="P192" s="38"/>
      <c r="Q192" s="59" t="str">
        <f>IF(O192+P192=0," ",O192+P192)</f>
        <v xml:space="preserve"> </v>
      </c>
      <c r="R192" s="37"/>
      <c r="S192" s="38"/>
      <c r="T192" s="39"/>
      <c r="U192" s="40"/>
      <c r="V192" s="40"/>
      <c r="W192" s="60" t="str">
        <f>IF(U192+V192=0," ",U192+V192)</f>
        <v xml:space="preserve"> </v>
      </c>
      <c r="X192" s="37"/>
      <c r="Y192" s="38"/>
      <c r="Z192" s="41" t="str">
        <f>IF(X192+Y192=0," ",X192+Y192)</f>
        <v xml:space="preserve"> </v>
      </c>
      <c r="AA192" s="37"/>
      <c r="AB192" s="45"/>
      <c r="AC192" s="46"/>
    </row>
    <row r="193" spans="1:29" ht="13.5" thickBot="1" x14ac:dyDescent="0.25">
      <c r="A193" s="94" t="s">
        <v>139</v>
      </c>
      <c r="B193" s="95"/>
      <c r="C193" s="97">
        <f t="shared" ref="C193:AC193" si="136">C24+C34+C36+C45+C51+C59+C64+C70+C73+C75+C82+C101+C140+C145+C150+C155+C159+C173+C175+C177+C179+C189+C191</f>
        <v>2990</v>
      </c>
      <c r="D193" s="96">
        <f>D24+D34+D36+D45+D51+D59+D64+D70+D73+D75+D82+D101+D140+D145+D150+D155+D159+D173+D175+D177+D179+D189+D191</f>
        <v>1837</v>
      </c>
      <c r="E193" s="98">
        <f t="shared" si="76"/>
        <v>4827</v>
      </c>
      <c r="F193" s="97">
        <f t="shared" si="136"/>
        <v>468</v>
      </c>
      <c r="G193" s="96">
        <f t="shared" si="136"/>
        <v>207</v>
      </c>
      <c r="H193" s="98">
        <f t="shared" si="136"/>
        <v>675</v>
      </c>
      <c r="I193" s="96">
        <f t="shared" si="136"/>
        <v>47</v>
      </c>
      <c r="J193" s="96">
        <f t="shared" si="136"/>
        <v>35</v>
      </c>
      <c r="K193" s="96">
        <f t="shared" si="136"/>
        <v>82</v>
      </c>
      <c r="L193" s="97">
        <f t="shared" si="136"/>
        <v>141</v>
      </c>
      <c r="M193" s="96">
        <f t="shared" si="136"/>
        <v>132</v>
      </c>
      <c r="N193" s="98">
        <f t="shared" si="136"/>
        <v>273</v>
      </c>
      <c r="O193" s="96">
        <f t="shared" si="136"/>
        <v>136</v>
      </c>
      <c r="P193" s="96">
        <f t="shared" si="136"/>
        <v>80</v>
      </c>
      <c r="Q193" s="96">
        <f t="shared" si="136"/>
        <v>216</v>
      </c>
      <c r="R193" s="97">
        <f t="shared" si="136"/>
        <v>6</v>
      </c>
      <c r="S193" s="96">
        <f t="shared" si="136"/>
        <v>4</v>
      </c>
      <c r="T193" s="96">
        <f t="shared" si="136"/>
        <v>10</v>
      </c>
      <c r="U193" s="97">
        <f t="shared" si="136"/>
        <v>23</v>
      </c>
      <c r="V193" s="96">
        <f t="shared" si="136"/>
        <v>20</v>
      </c>
      <c r="W193" s="98">
        <f t="shared" si="136"/>
        <v>43</v>
      </c>
      <c r="X193" s="97">
        <f t="shared" si="136"/>
        <v>153</v>
      </c>
      <c r="Y193" s="96">
        <f t="shared" si="136"/>
        <v>110</v>
      </c>
      <c r="Z193" s="98">
        <f t="shared" si="136"/>
        <v>263</v>
      </c>
      <c r="AA193" s="97">
        <f t="shared" si="136"/>
        <v>3964</v>
      </c>
      <c r="AB193" s="96">
        <f t="shared" si="136"/>
        <v>2425</v>
      </c>
      <c r="AC193" s="98">
        <f t="shared" si="136"/>
        <v>6389</v>
      </c>
    </row>
    <row r="194" spans="1:29" customFormat="1" ht="13.5" thickBot="1" x14ac:dyDescent="0.25">
      <c r="E194" s="75"/>
      <c r="H194" s="75"/>
      <c r="K194" s="75"/>
      <c r="N194" s="75"/>
      <c r="Q194" s="75"/>
      <c r="W194" s="75"/>
      <c r="Z194" s="75"/>
    </row>
    <row r="195" spans="1:29" ht="13.5" thickBot="1" x14ac:dyDescent="0.25">
      <c r="A195" s="99" t="s">
        <v>140</v>
      </c>
      <c r="B195" s="100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2"/>
      <c r="AC195" s="103"/>
    </row>
    <row r="196" spans="1:29" x14ac:dyDescent="0.2">
      <c r="C196" s="37"/>
      <c r="D196" s="38"/>
      <c r="E196" s="41"/>
      <c r="F196" s="40"/>
      <c r="G196" s="40"/>
      <c r="H196" s="60"/>
      <c r="I196" s="37"/>
      <c r="J196" s="38"/>
      <c r="K196" s="41" t="str">
        <f>IF(I196+J196=0," ",I196+J196)</f>
        <v xml:space="preserve"> </v>
      </c>
      <c r="L196" s="37"/>
      <c r="M196" s="40"/>
      <c r="N196" s="60" t="str">
        <f>IF(L196+M196=0," ",L196+M196)</f>
        <v xml:space="preserve"> </v>
      </c>
      <c r="O196" s="37"/>
      <c r="P196" s="38"/>
      <c r="Q196" s="59"/>
      <c r="R196" s="37"/>
      <c r="S196" s="38"/>
      <c r="T196" s="39"/>
      <c r="U196" s="40"/>
      <c r="V196" s="40"/>
      <c r="W196" s="60" t="str">
        <f>IF(U196+V196=0," ",U196+V196)</f>
        <v xml:space="preserve"> </v>
      </c>
      <c r="X196" s="37"/>
      <c r="Y196" s="38"/>
      <c r="Z196" s="59" t="str">
        <f>IF(X196+Y196=0," ",X196+Y196)</f>
        <v xml:space="preserve"> </v>
      </c>
      <c r="AA196" s="42"/>
      <c r="AB196" s="68"/>
      <c r="AC196" s="69"/>
    </row>
    <row r="197" spans="1:29" ht="13.5" thickBot="1" x14ac:dyDescent="0.25">
      <c r="A197" s="20" t="s">
        <v>141</v>
      </c>
      <c r="B197" s="49">
        <v>3100</v>
      </c>
      <c r="C197" s="22">
        <v>60</v>
      </c>
      <c r="D197" s="23">
        <v>79</v>
      </c>
      <c r="E197" s="24">
        <v>139</v>
      </c>
      <c r="F197" s="22">
        <v>4</v>
      </c>
      <c r="G197" s="23">
        <v>2</v>
      </c>
      <c r="H197" s="24">
        <v>6</v>
      </c>
      <c r="I197" s="22">
        <v>1</v>
      </c>
      <c r="J197" s="23">
        <v>1</v>
      </c>
      <c r="K197" s="24">
        <v>2</v>
      </c>
      <c r="L197" s="20">
        <v>8</v>
      </c>
      <c r="M197" s="25">
        <v>3</v>
      </c>
      <c r="N197" s="24">
        <v>11</v>
      </c>
      <c r="O197" s="22">
        <v>2</v>
      </c>
      <c r="P197" s="23">
        <v>1</v>
      </c>
      <c r="Q197" s="24">
        <v>3</v>
      </c>
      <c r="R197" s="20"/>
      <c r="T197" s="24"/>
      <c r="U197" s="23"/>
      <c r="V197" s="23">
        <v>1</v>
      </c>
      <c r="W197" s="24">
        <v>1</v>
      </c>
      <c r="X197" s="22">
        <v>4</v>
      </c>
      <c r="Y197" s="23">
        <v>3</v>
      </c>
      <c r="Z197" s="24">
        <v>7</v>
      </c>
      <c r="AA197" s="20">
        <f>C197+F197+I197+L197+O197+R197+U197+X197</f>
        <v>79</v>
      </c>
      <c r="AB197" s="25">
        <f>D197+G197+J197+M197+P197+S197+V197+Y197</f>
        <v>90</v>
      </c>
      <c r="AC197" s="24">
        <f>SUM(AA197:AB197)</f>
        <v>169</v>
      </c>
    </row>
    <row r="198" spans="1:29" s="75" customFormat="1" ht="13.5" thickBot="1" x14ac:dyDescent="0.25">
      <c r="A198" s="31" t="s">
        <v>142</v>
      </c>
      <c r="B198" s="14"/>
      <c r="C198" s="31">
        <f>SUBTOTAL(9,C197:C197)</f>
        <v>60</v>
      </c>
      <c r="D198" s="13">
        <f>SUBTOTAL(9,D197:D197)</f>
        <v>79</v>
      </c>
      <c r="E198" s="13">
        <f t="shared" ref="E198:Q198" si="137">SUBTOTAL(9,E197:E197)</f>
        <v>139</v>
      </c>
      <c r="F198" s="31">
        <f t="shared" si="137"/>
        <v>4</v>
      </c>
      <c r="G198" s="13">
        <f t="shared" si="137"/>
        <v>2</v>
      </c>
      <c r="H198" s="32">
        <f t="shared" si="137"/>
        <v>6</v>
      </c>
      <c r="I198" s="13">
        <f t="shared" si="137"/>
        <v>1</v>
      </c>
      <c r="J198" s="13">
        <f t="shared" si="137"/>
        <v>1</v>
      </c>
      <c r="K198" s="13">
        <f t="shared" si="137"/>
        <v>2</v>
      </c>
      <c r="L198" s="31">
        <f t="shared" si="137"/>
        <v>8</v>
      </c>
      <c r="M198" s="13">
        <f t="shared" si="137"/>
        <v>3</v>
      </c>
      <c r="N198" s="32">
        <f t="shared" si="137"/>
        <v>11</v>
      </c>
      <c r="O198" s="13">
        <f t="shared" si="137"/>
        <v>2</v>
      </c>
      <c r="P198" s="13">
        <f t="shared" si="137"/>
        <v>1</v>
      </c>
      <c r="Q198" s="13">
        <f t="shared" si="137"/>
        <v>3</v>
      </c>
      <c r="R198" s="31">
        <f>SUM(R197)</f>
        <v>0</v>
      </c>
      <c r="S198" s="13">
        <f>SUM(S197)</f>
        <v>0</v>
      </c>
      <c r="T198" s="32">
        <f>R198+S198</f>
        <v>0</v>
      </c>
      <c r="U198" s="13">
        <f t="shared" ref="U198:Z198" si="138">SUBTOTAL(9,U197:U197)</f>
        <v>0</v>
      </c>
      <c r="V198" s="13">
        <f t="shared" si="138"/>
        <v>1</v>
      </c>
      <c r="W198" s="32">
        <f t="shared" si="138"/>
        <v>1</v>
      </c>
      <c r="X198" s="13">
        <f t="shared" si="138"/>
        <v>4</v>
      </c>
      <c r="Y198" s="13">
        <f t="shared" si="138"/>
        <v>3</v>
      </c>
      <c r="Z198" s="13">
        <f t="shared" si="138"/>
        <v>7</v>
      </c>
      <c r="AA198" s="31">
        <f>C198+F198+I198+L198+O198+R198+U198+X198</f>
        <v>79</v>
      </c>
      <c r="AB198" s="13">
        <f>D198+G198+J198+M198+P198+S198+V198+Y198</f>
        <v>90</v>
      </c>
      <c r="AC198" s="32">
        <f>E198+H198+K198+N198+Q198+T198+W198+Z198</f>
        <v>169</v>
      </c>
    </row>
    <row r="199" spans="1:29" x14ac:dyDescent="0.2">
      <c r="A199" s="25"/>
      <c r="B199" s="104"/>
      <c r="C199" s="37"/>
      <c r="D199" s="38"/>
      <c r="E199" s="41" t="str">
        <f>IF(C199+D199=0," ",C199+D199)</f>
        <v xml:space="preserve"> </v>
      </c>
      <c r="F199" s="38"/>
      <c r="G199" s="38"/>
      <c r="H199" s="59" t="str">
        <f>IF(F199+G199=0," ",F199+G199)</f>
        <v xml:space="preserve"> </v>
      </c>
      <c r="I199" s="37"/>
      <c r="J199" s="38"/>
      <c r="K199" s="41" t="str">
        <f>IF(I199+J199=0," ",I199+J199)</f>
        <v xml:space="preserve"> </v>
      </c>
      <c r="L199" s="37"/>
      <c r="M199" s="38"/>
      <c r="N199" s="59" t="str">
        <f>IF(L199+M199=0," ",L199+M199)</f>
        <v xml:space="preserve"> </v>
      </c>
      <c r="O199" s="37"/>
      <c r="P199" s="38"/>
      <c r="Q199" s="59" t="str">
        <f>IF(O199+P199=0," ",O199+P199)</f>
        <v xml:space="preserve"> </v>
      </c>
      <c r="R199" s="37"/>
      <c r="S199" s="38"/>
      <c r="T199" s="39"/>
      <c r="U199" s="38"/>
      <c r="V199" s="38"/>
      <c r="W199" s="59" t="str">
        <f>IF(U199+V199=0," ",U199+V199)</f>
        <v xml:space="preserve"> </v>
      </c>
      <c r="X199" s="37"/>
      <c r="Y199" s="38"/>
      <c r="Z199" s="59" t="str">
        <f>IF(X199+Y199=0," ",X199+Y199)</f>
        <v xml:space="preserve"> </v>
      </c>
      <c r="AA199" s="37"/>
      <c r="AB199" s="45"/>
      <c r="AC199" s="46"/>
    </row>
    <row r="200" spans="1:29" s="105" customFormat="1" x14ac:dyDescent="0.2">
      <c r="A200" s="27" t="s">
        <v>129</v>
      </c>
      <c r="B200" s="21">
        <v>3700</v>
      </c>
      <c r="C200" s="22">
        <v>3</v>
      </c>
      <c r="D200" s="23">
        <v>14</v>
      </c>
      <c r="E200" s="24">
        <v>17</v>
      </c>
      <c r="F200" s="23"/>
      <c r="G200" s="23"/>
      <c r="H200" s="24"/>
      <c r="I200" s="22"/>
      <c r="J200" s="23"/>
      <c r="K200" s="24"/>
      <c r="L200" s="20"/>
      <c r="M200" s="25">
        <v>1</v>
      </c>
      <c r="N200" s="24">
        <v>1</v>
      </c>
      <c r="O200" s="22"/>
      <c r="P200" s="23"/>
      <c r="Q200" s="24"/>
      <c r="R200" s="20"/>
      <c r="S200" s="25"/>
      <c r="T200" s="24"/>
      <c r="U200" s="23"/>
      <c r="V200" s="23"/>
      <c r="W200" s="24"/>
      <c r="X200" s="22"/>
      <c r="Y200" s="23">
        <v>1</v>
      </c>
      <c r="Z200" s="24">
        <v>1</v>
      </c>
      <c r="AA200" s="20">
        <f t="shared" ref="AA200:AB201" si="139">C200+F200+I200+L200+O200+R200+U200+X200</f>
        <v>3</v>
      </c>
      <c r="AB200" s="25">
        <f t="shared" si="139"/>
        <v>16</v>
      </c>
      <c r="AC200" s="24">
        <f t="shared" ref="AC200:AC201" si="140">SUM(AA200:AB200)</f>
        <v>19</v>
      </c>
    </row>
    <row r="201" spans="1:29" s="105" customFormat="1" ht="13.5" thickBot="1" x14ac:dyDescent="0.25">
      <c r="A201" s="51" t="s">
        <v>143</v>
      </c>
      <c r="B201" s="106">
        <v>3705</v>
      </c>
      <c r="C201" s="71">
        <v>1</v>
      </c>
      <c r="D201" s="70">
        <v>9</v>
      </c>
      <c r="E201" s="24">
        <v>10</v>
      </c>
      <c r="F201" s="70"/>
      <c r="G201" s="70">
        <v>1</v>
      </c>
      <c r="H201" s="24">
        <v>1</v>
      </c>
      <c r="I201" s="71"/>
      <c r="J201" s="70"/>
      <c r="K201" s="24"/>
      <c r="L201" s="71"/>
      <c r="M201" s="70"/>
      <c r="N201" s="24"/>
      <c r="O201" s="71"/>
      <c r="P201" s="70"/>
      <c r="Q201" s="24"/>
      <c r="R201" s="71"/>
      <c r="S201" s="70"/>
      <c r="T201" s="24"/>
      <c r="U201" s="70"/>
      <c r="V201" s="70">
        <v>1</v>
      </c>
      <c r="W201" s="24">
        <v>1</v>
      </c>
      <c r="X201" s="71"/>
      <c r="Y201" s="70">
        <v>1</v>
      </c>
      <c r="Z201" s="24">
        <v>1</v>
      </c>
      <c r="AA201" s="20">
        <f t="shared" si="139"/>
        <v>1</v>
      </c>
      <c r="AB201" s="25">
        <f t="shared" si="139"/>
        <v>12</v>
      </c>
      <c r="AC201" s="24">
        <f t="shared" si="140"/>
        <v>13</v>
      </c>
    </row>
    <row r="202" spans="1:29" ht="13.5" thickBot="1" x14ac:dyDescent="0.25">
      <c r="A202" s="13" t="s">
        <v>144</v>
      </c>
      <c r="B202" s="14"/>
      <c r="C202" s="31">
        <f t="shared" ref="C202:Z202" si="141">SUBTOTAL(9,C200:C201)</f>
        <v>4</v>
      </c>
      <c r="D202" s="13">
        <f t="shared" si="141"/>
        <v>23</v>
      </c>
      <c r="E202" s="32">
        <f t="shared" si="141"/>
        <v>27</v>
      </c>
      <c r="F202" s="13">
        <f t="shared" si="141"/>
        <v>0</v>
      </c>
      <c r="G202" s="13">
        <f t="shared" si="141"/>
        <v>1</v>
      </c>
      <c r="H202" s="13">
        <f t="shared" si="141"/>
        <v>1</v>
      </c>
      <c r="I202" s="31">
        <f t="shared" si="141"/>
        <v>0</v>
      </c>
      <c r="J202" s="13">
        <f t="shared" si="141"/>
        <v>0</v>
      </c>
      <c r="K202" s="32">
        <f t="shared" si="141"/>
        <v>0</v>
      </c>
      <c r="L202" s="31">
        <f t="shared" si="141"/>
        <v>0</v>
      </c>
      <c r="M202" s="13">
        <f t="shared" si="141"/>
        <v>1</v>
      </c>
      <c r="N202" s="13">
        <f t="shared" si="141"/>
        <v>1</v>
      </c>
      <c r="O202" s="31">
        <f t="shared" si="141"/>
        <v>0</v>
      </c>
      <c r="P202" s="13">
        <f t="shared" si="141"/>
        <v>0</v>
      </c>
      <c r="Q202" s="13">
        <f t="shared" si="141"/>
        <v>0</v>
      </c>
      <c r="R202" s="31">
        <f>SUM(R200:R201)</f>
        <v>0</v>
      </c>
      <c r="S202" s="13">
        <f>SUM(S200:S201)</f>
        <v>0</v>
      </c>
      <c r="T202" s="32">
        <f>R202+S202</f>
        <v>0</v>
      </c>
      <c r="U202" s="13">
        <f t="shared" si="141"/>
        <v>0</v>
      </c>
      <c r="V202" s="13">
        <f t="shared" si="141"/>
        <v>1</v>
      </c>
      <c r="W202" s="13">
        <f t="shared" si="141"/>
        <v>1</v>
      </c>
      <c r="X202" s="31">
        <f t="shared" si="141"/>
        <v>0</v>
      </c>
      <c r="Y202" s="13">
        <f t="shared" si="141"/>
        <v>2</v>
      </c>
      <c r="Z202" s="13">
        <f t="shared" si="141"/>
        <v>2</v>
      </c>
      <c r="AA202" s="31">
        <f>C202+F202+I202+L202+O202+R202+U202+X202</f>
        <v>4</v>
      </c>
      <c r="AB202" s="13">
        <f>D202+G202+J202+M202+P202+S202+V202+Y202</f>
        <v>28</v>
      </c>
      <c r="AC202" s="32">
        <f>SUM(AA202:AB202)</f>
        <v>32</v>
      </c>
    </row>
    <row r="203" spans="1:29" ht="13.5" thickBot="1" x14ac:dyDescent="0.25">
      <c r="C203" s="37"/>
      <c r="D203" s="38"/>
      <c r="E203" s="41"/>
      <c r="F203" s="40"/>
      <c r="G203" s="40"/>
      <c r="H203" s="60"/>
      <c r="I203" s="37"/>
      <c r="J203" s="38"/>
      <c r="K203" s="41"/>
      <c r="L203" s="37"/>
      <c r="M203" s="40"/>
      <c r="N203" s="60"/>
      <c r="O203" s="37"/>
      <c r="P203" s="38"/>
      <c r="Q203" s="59"/>
      <c r="R203" s="37"/>
      <c r="S203" s="38"/>
      <c r="T203" s="39"/>
      <c r="U203" s="40"/>
      <c r="V203" s="40"/>
      <c r="W203" s="60"/>
      <c r="X203" s="37"/>
      <c r="Y203" s="38"/>
      <c r="Z203" s="59"/>
      <c r="AA203" s="37"/>
      <c r="AB203" s="45"/>
      <c r="AC203" s="46"/>
    </row>
    <row r="204" spans="1:29" ht="13.5" thickBot="1" x14ac:dyDescent="0.25">
      <c r="A204" s="31" t="s">
        <v>145</v>
      </c>
      <c r="B204" s="14">
        <v>3200</v>
      </c>
      <c r="C204" s="53">
        <v>25</v>
      </c>
      <c r="D204" s="54">
        <v>58</v>
      </c>
      <c r="E204" s="32">
        <v>83</v>
      </c>
      <c r="F204" s="54">
        <v>4</v>
      </c>
      <c r="G204" s="54"/>
      <c r="H204" s="32">
        <v>4</v>
      </c>
      <c r="I204" s="53"/>
      <c r="J204" s="54"/>
      <c r="K204" s="32"/>
      <c r="L204" s="31">
        <v>5</v>
      </c>
      <c r="M204" s="13">
        <v>6</v>
      </c>
      <c r="N204" s="32">
        <v>11</v>
      </c>
      <c r="O204" s="53">
        <v>2</v>
      </c>
      <c r="P204" s="54">
        <v>2</v>
      </c>
      <c r="Q204" s="32">
        <v>4</v>
      </c>
      <c r="R204" s="31"/>
      <c r="S204" s="13"/>
      <c r="T204" s="32"/>
      <c r="U204" s="54">
        <v>2</v>
      </c>
      <c r="V204" s="54">
        <v>2</v>
      </c>
      <c r="W204" s="32">
        <v>4</v>
      </c>
      <c r="X204" s="53">
        <v>2</v>
      </c>
      <c r="Y204" s="54">
        <v>4</v>
      </c>
      <c r="Z204" s="32">
        <v>6</v>
      </c>
      <c r="AA204" s="31">
        <f>C204+F204+I204+L204+O204+R204+U204+X204</f>
        <v>40</v>
      </c>
      <c r="AB204" s="13">
        <f>D204+G204+J204+M204+P204+S204+V204+Y204</f>
        <v>72</v>
      </c>
      <c r="AC204" s="32">
        <f>SUM(AA204:AB204)</f>
        <v>112</v>
      </c>
    </row>
    <row r="205" spans="1:29" ht="13.5" thickBot="1" x14ac:dyDescent="0.25">
      <c r="C205" s="37"/>
      <c r="D205" s="38"/>
      <c r="E205" s="41"/>
      <c r="F205" s="40"/>
      <c r="G205" s="40"/>
      <c r="H205" s="60"/>
      <c r="I205" s="37"/>
      <c r="J205" s="38"/>
      <c r="K205" s="41"/>
      <c r="L205" s="37"/>
      <c r="M205" s="40"/>
      <c r="N205" s="60"/>
      <c r="O205" s="37"/>
      <c r="P205" s="38"/>
      <c r="Q205" s="59"/>
      <c r="R205" s="37"/>
      <c r="S205" s="38"/>
      <c r="T205" s="39"/>
      <c r="U205" s="40"/>
      <c r="V205" s="40"/>
      <c r="W205" s="60"/>
      <c r="X205" s="37"/>
      <c r="Y205" s="38"/>
      <c r="Z205" s="59"/>
      <c r="AA205" s="37"/>
      <c r="AB205" s="45"/>
      <c r="AC205" s="46"/>
    </row>
    <row r="206" spans="1:29" s="75" customFormat="1" ht="13.5" thickBot="1" x14ac:dyDescent="0.25">
      <c r="A206" s="31" t="s">
        <v>146</v>
      </c>
      <c r="B206" s="14">
        <v>3300</v>
      </c>
      <c r="C206" s="53">
        <v>23</v>
      </c>
      <c r="D206" s="54">
        <v>46</v>
      </c>
      <c r="E206" s="32">
        <v>69</v>
      </c>
      <c r="F206" s="54"/>
      <c r="G206" s="54">
        <v>2</v>
      </c>
      <c r="H206" s="32">
        <v>2</v>
      </c>
      <c r="I206" s="53">
        <v>1</v>
      </c>
      <c r="J206" s="54"/>
      <c r="K206" s="32">
        <v>1</v>
      </c>
      <c r="L206" s="31">
        <v>1</v>
      </c>
      <c r="M206" s="13">
        <v>2</v>
      </c>
      <c r="N206" s="32">
        <v>3</v>
      </c>
      <c r="O206" s="53"/>
      <c r="P206" s="54"/>
      <c r="Q206" s="32"/>
      <c r="R206" s="31"/>
      <c r="S206" s="13"/>
      <c r="T206" s="32"/>
      <c r="U206" s="54">
        <v>1</v>
      </c>
      <c r="V206" s="54"/>
      <c r="W206" s="32">
        <v>1</v>
      </c>
      <c r="X206" s="53"/>
      <c r="Y206" s="54">
        <v>3</v>
      </c>
      <c r="Z206" s="32">
        <v>3</v>
      </c>
      <c r="AA206" s="31">
        <f>C206+F206+I206+L206+O206+R206+U206+X206</f>
        <v>26</v>
      </c>
      <c r="AB206" s="13">
        <f>D206+G206+J206+M206+P206+S206+V206+Y206</f>
        <v>53</v>
      </c>
      <c r="AC206" s="32">
        <f>SUM(AA206:AB206)</f>
        <v>79</v>
      </c>
    </row>
    <row r="207" spans="1:29" ht="13.5" thickBot="1" x14ac:dyDescent="0.25">
      <c r="C207" s="37"/>
      <c r="D207" s="38"/>
      <c r="E207" s="41"/>
      <c r="F207" s="40"/>
      <c r="G207" s="40"/>
      <c r="H207" s="60"/>
      <c r="I207" s="37"/>
      <c r="J207" s="38"/>
      <c r="K207" s="41"/>
      <c r="L207" s="37"/>
      <c r="M207" s="40"/>
      <c r="N207" s="60"/>
      <c r="O207" s="37"/>
      <c r="P207" s="38"/>
      <c r="Q207" s="59"/>
      <c r="R207" s="37"/>
      <c r="S207" s="38"/>
      <c r="T207" s="39"/>
      <c r="U207" s="40"/>
      <c r="V207" s="40"/>
      <c r="W207" s="60"/>
      <c r="X207" s="37"/>
      <c r="Y207" s="38"/>
      <c r="Z207" s="59"/>
      <c r="AA207" s="37"/>
      <c r="AB207" s="45"/>
      <c r="AC207" s="46"/>
    </row>
    <row r="208" spans="1:29" ht="13.5" thickBot="1" x14ac:dyDescent="0.25">
      <c r="A208" s="31" t="s">
        <v>147</v>
      </c>
      <c r="B208" s="14">
        <v>3400</v>
      </c>
      <c r="C208" s="53">
        <v>18</v>
      </c>
      <c r="D208" s="54">
        <v>9</v>
      </c>
      <c r="E208" s="32">
        <v>27</v>
      </c>
      <c r="F208" s="54"/>
      <c r="G208" s="54"/>
      <c r="H208" s="32"/>
      <c r="I208" s="53"/>
      <c r="J208" s="54"/>
      <c r="K208" s="32"/>
      <c r="L208" s="31">
        <v>1</v>
      </c>
      <c r="M208" s="13"/>
      <c r="N208" s="32">
        <v>1</v>
      </c>
      <c r="O208" s="53"/>
      <c r="P208" s="54"/>
      <c r="Q208" s="32"/>
      <c r="R208" s="31"/>
      <c r="S208" s="13"/>
      <c r="T208" s="32"/>
      <c r="U208" s="54"/>
      <c r="V208" s="54"/>
      <c r="W208" s="32"/>
      <c r="X208" s="53">
        <v>2</v>
      </c>
      <c r="Y208" s="54">
        <v>1</v>
      </c>
      <c r="Z208" s="32">
        <v>3</v>
      </c>
      <c r="AA208" s="31">
        <f>C208+F208+I208+L208+O208+R208+U208+X208</f>
        <v>21</v>
      </c>
      <c r="AB208" s="13">
        <f>D208+G208+J208+M208+P208+S208+V208+Y208</f>
        <v>10</v>
      </c>
      <c r="AC208" s="32">
        <f>SUM(AA208:AB208)</f>
        <v>31</v>
      </c>
    </row>
    <row r="209" spans="1:29" ht="13.5" thickBot="1" x14ac:dyDescent="0.25">
      <c r="A209" s="26"/>
      <c r="B209" s="21"/>
      <c r="C209" s="62"/>
      <c r="D209" s="59"/>
      <c r="E209" s="41"/>
      <c r="F209" s="59"/>
      <c r="G209" s="59"/>
      <c r="H209" s="59"/>
      <c r="I209" s="62"/>
      <c r="J209" s="59"/>
      <c r="K209" s="41"/>
      <c r="L209" s="62"/>
      <c r="M209" s="59"/>
      <c r="N209" s="59"/>
      <c r="O209" s="62"/>
      <c r="P209" s="59"/>
      <c r="Q209" s="59"/>
      <c r="R209" s="62"/>
      <c r="S209" s="59"/>
      <c r="T209" s="41"/>
      <c r="U209" s="59"/>
      <c r="V209" s="59"/>
      <c r="W209" s="59"/>
      <c r="X209" s="62"/>
      <c r="Y209" s="59"/>
      <c r="Z209" s="59"/>
      <c r="AA209" s="62"/>
      <c r="AB209" s="79"/>
      <c r="AC209" s="64"/>
    </row>
    <row r="210" spans="1:29" ht="13.5" thickBot="1" x14ac:dyDescent="0.25">
      <c r="A210" s="31" t="s">
        <v>148</v>
      </c>
      <c r="B210" s="14">
        <v>3600</v>
      </c>
      <c r="C210" s="53">
        <v>36</v>
      </c>
      <c r="D210" s="54">
        <v>26</v>
      </c>
      <c r="E210" s="32">
        <v>62</v>
      </c>
      <c r="F210" s="54">
        <v>3</v>
      </c>
      <c r="G210" s="54">
        <v>2</v>
      </c>
      <c r="H210" s="32">
        <v>5</v>
      </c>
      <c r="I210" s="53"/>
      <c r="J210" s="54">
        <v>1</v>
      </c>
      <c r="K210" s="32">
        <v>1</v>
      </c>
      <c r="L210" s="31">
        <v>2</v>
      </c>
      <c r="M210" s="13">
        <v>3</v>
      </c>
      <c r="N210" s="32">
        <v>5</v>
      </c>
      <c r="O210" s="53">
        <v>1</v>
      </c>
      <c r="P210" s="54"/>
      <c r="Q210" s="32">
        <v>1</v>
      </c>
      <c r="R210" s="31"/>
      <c r="S210" s="13"/>
      <c r="T210" s="32"/>
      <c r="U210" s="54">
        <v>1</v>
      </c>
      <c r="V210" s="54">
        <v>1</v>
      </c>
      <c r="W210" s="32">
        <v>2</v>
      </c>
      <c r="X210" s="53">
        <v>2</v>
      </c>
      <c r="Y210" s="54">
        <v>2</v>
      </c>
      <c r="Z210" s="32">
        <v>4</v>
      </c>
      <c r="AA210" s="31">
        <f>C210+F210+I210+L210+O210+R210+U210+X210</f>
        <v>45</v>
      </c>
      <c r="AB210" s="13">
        <f>D210+G210+J210+M210+P210+S210+V210+Y210</f>
        <v>35</v>
      </c>
      <c r="AC210" s="32">
        <f>SUM(AA210:AB210)</f>
        <v>80</v>
      </c>
    </row>
    <row r="211" spans="1:29" ht="13.5" thickBot="1" x14ac:dyDescent="0.25">
      <c r="C211" s="37"/>
      <c r="D211" s="38"/>
      <c r="E211" s="41"/>
      <c r="F211" s="40"/>
      <c r="G211" s="40"/>
      <c r="H211" s="60"/>
      <c r="I211" s="37"/>
      <c r="J211" s="38"/>
      <c r="K211" s="41"/>
      <c r="L211" s="37"/>
      <c r="M211" s="40"/>
      <c r="N211" s="60"/>
      <c r="O211" s="37"/>
      <c r="P211" s="38"/>
      <c r="Q211" s="59"/>
      <c r="R211" s="37"/>
      <c r="S211" s="38"/>
      <c r="T211" s="39"/>
      <c r="U211" s="40"/>
      <c r="V211" s="40"/>
      <c r="W211" s="60"/>
      <c r="X211" s="37"/>
      <c r="Y211" s="38"/>
      <c r="Z211" s="59"/>
      <c r="AA211" s="37"/>
      <c r="AB211" s="45"/>
      <c r="AC211" s="46"/>
    </row>
    <row r="212" spans="1:29" ht="12" customHeight="1" thickBot="1" x14ac:dyDescent="0.25">
      <c r="A212" s="31" t="s">
        <v>149</v>
      </c>
      <c r="B212" s="14">
        <v>3500</v>
      </c>
      <c r="C212" s="53">
        <v>7</v>
      </c>
      <c r="D212" s="54">
        <v>27</v>
      </c>
      <c r="E212" s="32">
        <v>34</v>
      </c>
      <c r="F212" s="54"/>
      <c r="G212" s="54"/>
      <c r="H212" s="32"/>
      <c r="I212" s="53"/>
      <c r="J212" s="54"/>
      <c r="K212" s="32"/>
      <c r="L212" s="31"/>
      <c r="M212" s="13">
        <v>3</v>
      </c>
      <c r="N212" s="32">
        <v>3</v>
      </c>
      <c r="O212" s="53">
        <v>1</v>
      </c>
      <c r="P212" s="54">
        <v>1</v>
      </c>
      <c r="Q212" s="32">
        <v>2</v>
      </c>
      <c r="R212" s="31"/>
      <c r="S212" s="13"/>
      <c r="T212" s="32"/>
      <c r="U212" s="54"/>
      <c r="V212" s="54">
        <v>1</v>
      </c>
      <c r="W212" s="32">
        <v>1</v>
      </c>
      <c r="X212" s="53"/>
      <c r="Y212" s="54"/>
      <c r="Z212" s="32"/>
      <c r="AA212" s="31">
        <f>C212+F212+I212+L212+O212+R212+U212+X212</f>
        <v>8</v>
      </c>
      <c r="AB212" s="13">
        <f>D212+G212+J212+M212+P212+S212+V212+Y212</f>
        <v>32</v>
      </c>
      <c r="AC212" s="32">
        <f>SUM(AA212:AB212)</f>
        <v>40</v>
      </c>
    </row>
    <row r="213" spans="1:29" ht="12" customHeight="1" thickBot="1" x14ac:dyDescent="0.25">
      <c r="C213" s="37"/>
      <c r="D213" s="38"/>
      <c r="E213" s="41"/>
      <c r="F213" s="40"/>
      <c r="G213" s="40"/>
      <c r="H213" s="60"/>
      <c r="I213" s="37"/>
      <c r="J213" s="38"/>
      <c r="K213" s="41"/>
      <c r="L213" s="37"/>
      <c r="M213" s="40"/>
      <c r="N213" s="60"/>
      <c r="O213" s="37"/>
      <c r="P213" s="38"/>
      <c r="Q213" s="59"/>
      <c r="R213" s="37"/>
      <c r="S213" s="38"/>
      <c r="T213" s="39"/>
      <c r="U213" s="40"/>
      <c r="V213" s="40"/>
      <c r="W213" s="60"/>
      <c r="X213" s="37"/>
      <c r="Y213" s="38"/>
      <c r="Z213" s="59"/>
      <c r="AA213" s="37"/>
      <c r="AB213" s="45"/>
      <c r="AC213" s="46"/>
    </row>
    <row r="214" spans="1:29" ht="12" customHeight="1" thickBot="1" x14ac:dyDescent="0.25">
      <c r="A214" s="31" t="s">
        <v>150</v>
      </c>
      <c r="B214" s="14">
        <v>3806</v>
      </c>
      <c r="C214" s="31">
        <v>8</v>
      </c>
      <c r="D214" s="13">
        <v>12</v>
      </c>
      <c r="E214" s="32">
        <v>20</v>
      </c>
      <c r="F214" s="13"/>
      <c r="G214" s="13"/>
      <c r="H214" s="32"/>
      <c r="I214" s="31"/>
      <c r="J214" s="13"/>
      <c r="K214" s="32"/>
      <c r="L214" s="31"/>
      <c r="M214" s="13"/>
      <c r="N214" s="32"/>
      <c r="O214" s="31"/>
      <c r="P214" s="13"/>
      <c r="Q214" s="32"/>
      <c r="R214" s="31"/>
      <c r="S214" s="13"/>
      <c r="T214" s="32"/>
      <c r="U214" s="13">
        <v>2</v>
      </c>
      <c r="V214" s="13"/>
      <c r="W214" s="32">
        <v>2</v>
      </c>
      <c r="X214" s="31"/>
      <c r="Y214" s="13">
        <v>1</v>
      </c>
      <c r="Z214" s="32">
        <v>1</v>
      </c>
      <c r="AA214" s="31">
        <f>C214+F214+I214+L214+O214+R214+U214+X214</f>
        <v>10</v>
      </c>
      <c r="AB214" s="13">
        <f>D214+G214+J214+M214+P214+S214+V214+Y214</f>
        <v>13</v>
      </c>
      <c r="AC214" s="32">
        <f>SUM(AA214:AB214)</f>
        <v>23</v>
      </c>
    </row>
    <row r="215" spans="1:29" ht="12" customHeight="1" thickBot="1" x14ac:dyDescent="0.25">
      <c r="C215" s="37"/>
      <c r="D215" s="38"/>
      <c r="E215" s="41"/>
      <c r="F215" s="40"/>
      <c r="G215" s="40"/>
      <c r="H215" s="60"/>
      <c r="I215" s="37"/>
      <c r="J215" s="38"/>
      <c r="K215" s="41"/>
      <c r="L215" s="37"/>
      <c r="M215" s="40"/>
      <c r="N215" s="60"/>
      <c r="O215" s="37"/>
      <c r="P215" s="38"/>
      <c r="Q215" s="59"/>
      <c r="R215" s="37"/>
      <c r="S215" s="38"/>
      <c r="T215" s="39"/>
      <c r="U215" s="40"/>
      <c r="V215" s="40"/>
      <c r="W215" s="60"/>
      <c r="X215" s="37"/>
      <c r="Y215" s="38"/>
      <c r="Z215" s="59"/>
      <c r="AA215" s="37"/>
      <c r="AB215" s="45"/>
      <c r="AC215" s="46"/>
    </row>
    <row r="216" spans="1:29" s="75" customFormat="1" ht="13.5" thickBot="1" x14ac:dyDescent="0.25">
      <c r="A216" s="31" t="s">
        <v>151</v>
      </c>
      <c r="B216" s="14">
        <v>3020</v>
      </c>
      <c r="C216" s="53">
        <v>380</v>
      </c>
      <c r="D216" s="54">
        <v>623</v>
      </c>
      <c r="E216" s="32">
        <v>1003</v>
      </c>
      <c r="F216" s="54">
        <v>57</v>
      </c>
      <c r="G216" s="54">
        <v>51</v>
      </c>
      <c r="H216" s="32">
        <v>108</v>
      </c>
      <c r="I216" s="53">
        <v>7</v>
      </c>
      <c r="J216" s="54">
        <v>7</v>
      </c>
      <c r="K216" s="32">
        <v>14</v>
      </c>
      <c r="L216" s="31">
        <v>26</v>
      </c>
      <c r="M216" s="13">
        <v>35</v>
      </c>
      <c r="N216" s="32">
        <v>61</v>
      </c>
      <c r="O216" s="53">
        <v>18</v>
      </c>
      <c r="P216" s="54">
        <v>18</v>
      </c>
      <c r="Q216" s="32">
        <v>36</v>
      </c>
      <c r="R216" s="31">
        <v>1</v>
      </c>
      <c r="S216" s="13">
        <v>2</v>
      </c>
      <c r="T216" s="32">
        <v>3</v>
      </c>
      <c r="U216" s="54">
        <v>9</v>
      </c>
      <c r="V216" s="54">
        <v>9</v>
      </c>
      <c r="W216" s="32">
        <v>18</v>
      </c>
      <c r="X216" s="53">
        <v>14</v>
      </c>
      <c r="Y216" s="54">
        <v>27</v>
      </c>
      <c r="Z216" s="32">
        <v>41</v>
      </c>
      <c r="AA216" s="31">
        <f>C216+F216+I216+L216+O216+R216+U216+X216</f>
        <v>512</v>
      </c>
      <c r="AB216" s="13">
        <f>D216+G216+J216+M216+P216+S216+V216+Y216</f>
        <v>772</v>
      </c>
      <c r="AC216" s="32">
        <f>SUM(AA216:AB216)</f>
        <v>1284</v>
      </c>
    </row>
    <row r="217" spans="1:29" ht="13.5" thickBot="1" x14ac:dyDescent="0.25">
      <c r="C217" s="37"/>
      <c r="D217" s="38"/>
      <c r="E217" s="41" t="str">
        <f>IF(C217+D217=0," ",C217+D217)</f>
        <v xml:space="preserve"> </v>
      </c>
      <c r="F217" s="40"/>
      <c r="G217" s="40"/>
      <c r="H217" s="60"/>
      <c r="I217" s="37"/>
      <c r="J217" s="38"/>
      <c r="K217" s="41"/>
      <c r="L217" s="37"/>
      <c r="M217" s="40"/>
      <c r="N217" s="60"/>
      <c r="O217" s="37"/>
      <c r="P217" s="38"/>
      <c r="Q217" s="32"/>
      <c r="R217" s="37"/>
      <c r="S217" s="38"/>
      <c r="T217" s="39"/>
      <c r="U217" s="40"/>
      <c r="V217" s="40"/>
      <c r="W217" s="60"/>
      <c r="X217" s="37"/>
      <c r="Y217" s="38"/>
      <c r="Z217" s="59"/>
      <c r="AA217" s="37"/>
      <c r="AB217" s="45"/>
      <c r="AC217" s="46"/>
    </row>
    <row r="218" spans="1:29" ht="13.5" thickBot="1" x14ac:dyDescent="0.25">
      <c r="A218" s="31" t="s">
        <v>152</v>
      </c>
      <c r="B218" s="14">
        <v>3010</v>
      </c>
      <c r="C218" s="53">
        <v>90</v>
      </c>
      <c r="D218" s="54">
        <v>175</v>
      </c>
      <c r="E218" s="32">
        <v>265</v>
      </c>
      <c r="F218" s="54">
        <v>21</v>
      </c>
      <c r="G218" s="54">
        <v>26</v>
      </c>
      <c r="H218" s="32">
        <v>47</v>
      </c>
      <c r="I218" s="53">
        <v>1</v>
      </c>
      <c r="J218" s="54">
        <v>1</v>
      </c>
      <c r="K218" s="32">
        <v>2</v>
      </c>
      <c r="L218" s="31">
        <v>7</v>
      </c>
      <c r="M218" s="13">
        <v>11</v>
      </c>
      <c r="N218" s="32">
        <v>18</v>
      </c>
      <c r="O218" s="53">
        <v>3</v>
      </c>
      <c r="P218" s="54">
        <v>6</v>
      </c>
      <c r="Q218" s="32">
        <v>9</v>
      </c>
      <c r="R218" s="31">
        <v>1</v>
      </c>
      <c r="S218" s="13">
        <v>1</v>
      </c>
      <c r="T218" s="32">
        <v>2</v>
      </c>
      <c r="U218" s="54">
        <v>3</v>
      </c>
      <c r="V218" s="54">
        <v>3</v>
      </c>
      <c r="W218" s="32">
        <v>6</v>
      </c>
      <c r="X218" s="53">
        <v>4</v>
      </c>
      <c r="Y218" s="54">
        <v>11</v>
      </c>
      <c r="Z218" s="32">
        <v>15</v>
      </c>
      <c r="AA218" s="31">
        <f>C218+F218+I218+L218+O218+R218+U218+X218</f>
        <v>130</v>
      </c>
      <c r="AB218" s="13">
        <f>D218+G218+J218+M218+P218+S218+V218+Y218</f>
        <v>234</v>
      </c>
      <c r="AC218" s="32">
        <f>SUM(AA218:AB218)</f>
        <v>364</v>
      </c>
    </row>
    <row r="219" spans="1:29" s="75" customFormat="1" ht="13.5" thickBot="1" x14ac:dyDescent="0.25">
      <c r="A219" s="26"/>
      <c r="B219" s="21"/>
      <c r="C219" s="91"/>
      <c r="D219" s="92"/>
      <c r="E219" s="24"/>
      <c r="F219" s="92"/>
      <c r="G219" s="92"/>
      <c r="H219" s="26"/>
      <c r="I219" s="91"/>
      <c r="J219" s="92"/>
      <c r="K219" s="24"/>
      <c r="L219" s="27"/>
      <c r="M219" s="26"/>
      <c r="N219" s="26"/>
      <c r="O219" s="91"/>
      <c r="P219" s="92"/>
      <c r="Q219" s="32"/>
      <c r="R219" s="27"/>
      <c r="S219" s="26"/>
      <c r="T219" s="24"/>
      <c r="U219" s="92"/>
      <c r="V219" s="92"/>
      <c r="W219" s="26"/>
      <c r="X219" s="91"/>
      <c r="Y219" s="92"/>
      <c r="Z219" s="26"/>
      <c r="AA219" s="27"/>
      <c r="AB219" s="26"/>
      <c r="AC219" s="24"/>
    </row>
    <row r="220" spans="1:29" s="75" customFormat="1" ht="13.5" thickBot="1" x14ac:dyDescent="0.25">
      <c r="A220" s="13" t="s">
        <v>236</v>
      </c>
      <c r="B220" s="176" t="s">
        <v>237</v>
      </c>
      <c r="C220" s="53">
        <v>1</v>
      </c>
      <c r="D220" s="54"/>
      <c r="E220" s="32">
        <v>1</v>
      </c>
      <c r="F220" s="54"/>
      <c r="G220" s="54"/>
      <c r="H220" s="32"/>
      <c r="I220" s="53"/>
      <c r="J220" s="54"/>
      <c r="K220" s="32"/>
      <c r="L220" s="31">
        <v>1</v>
      </c>
      <c r="M220" s="13"/>
      <c r="N220" s="32">
        <v>1</v>
      </c>
      <c r="O220" s="53"/>
      <c r="P220" s="54"/>
      <c r="Q220" s="32"/>
      <c r="R220" s="31"/>
      <c r="S220" s="13"/>
      <c r="T220" s="32"/>
      <c r="U220" s="54"/>
      <c r="V220" s="54"/>
      <c r="W220" s="32"/>
      <c r="X220" s="53"/>
      <c r="Y220" s="54"/>
      <c r="Z220" s="32"/>
      <c r="AA220" s="31">
        <f>C220+F220+I220+L220+O220+R220+U220+X220</f>
        <v>2</v>
      </c>
      <c r="AB220" s="13">
        <f>D220+G220+J220+M220+P220+S220+V220+Y220</f>
        <v>0</v>
      </c>
      <c r="AC220" s="32">
        <f>SUM(AA220:AB220)</f>
        <v>2</v>
      </c>
    </row>
    <row r="221" spans="1:29" ht="13.5" thickBot="1" x14ac:dyDescent="0.25">
      <c r="C221" s="37"/>
      <c r="D221" s="38"/>
      <c r="E221" s="41" t="str">
        <f>IF(C221+D221=0," ",C221+D221)</f>
        <v xml:space="preserve"> </v>
      </c>
      <c r="F221" s="40"/>
      <c r="G221" s="40"/>
      <c r="H221" s="60" t="str">
        <f>IF(F221+G221=0," ",F221+G221)</f>
        <v xml:space="preserve"> </v>
      </c>
      <c r="I221" s="37"/>
      <c r="J221" s="38"/>
      <c r="K221" s="41" t="str">
        <f>IF(I221+J221=0," ",I221+J221)</f>
        <v xml:space="preserve"> </v>
      </c>
      <c r="L221" s="37"/>
      <c r="M221" s="40"/>
      <c r="N221" s="60" t="str">
        <f>IF(L221+M221=0," ",L221+M221)</f>
        <v xml:space="preserve"> </v>
      </c>
      <c r="O221" s="37"/>
      <c r="P221" s="38"/>
      <c r="Q221" s="59" t="str">
        <f>IF(O221+P221=0," ",O221+P221)</f>
        <v xml:space="preserve"> </v>
      </c>
      <c r="R221" s="37"/>
      <c r="S221" s="38"/>
      <c r="T221" s="39"/>
      <c r="U221" s="40"/>
      <c r="V221" s="40"/>
      <c r="W221" s="60" t="str">
        <f>IF(U221+V221=0," ",U221+V221)</f>
        <v xml:space="preserve"> </v>
      </c>
      <c r="X221" s="37"/>
      <c r="Y221" s="38"/>
      <c r="Z221" s="59" t="str">
        <f>IF(X221+Y221=0," ",X221+Y221)</f>
        <v xml:space="preserve"> </v>
      </c>
      <c r="AA221" s="37"/>
      <c r="AB221" s="45"/>
      <c r="AC221" s="46"/>
    </row>
    <row r="222" spans="1:29" ht="13.5" thickBot="1" x14ac:dyDescent="0.25">
      <c r="A222" s="99" t="s">
        <v>153</v>
      </c>
      <c r="B222" s="100"/>
      <c r="C222" s="99">
        <f>SUBTOTAL(9,C196:C221)</f>
        <v>652</v>
      </c>
      <c r="D222" s="108">
        <f t="shared" ref="D222:Y222" si="142">SUBTOTAL(9,D196:D221)</f>
        <v>1078</v>
      </c>
      <c r="E222" s="108">
        <f>SUM(C222:D222)</f>
        <v>1730</v>
      </c>
      <c r="F222" s="99">
        <f t="shared" si="142"/>
        <v>89</v>
      </c>
      <c r="G222" s="108">
        <f t="shared" si="142"/>
        <v>84</v>
      </c>
      <c r="H222" s="108">
        <f>SUM(F222:G222)</f>
        <v>173</v>
      </c>
      <c r="I222" s="99">
        <f t="shared" si="142"/>
        <v>10</v>
      </c>
      <c r="J222" s="108">
        <f t="shared" si="142"/>
        <v>10</v>
      </c>
      <c r="K222" s="108">
        <f>SUM(I222:J222)</f>
        <v>20</v>
      </c>
      <c r="L222" s="99">
        <f t="shared" si="142"/>
        <v>51</v>
      </c>
      <c r="M222" s="108">
        <f t="shared" si="142"/>
        <v>64</v>
      </c>
      <c r="N222" s="108">
        <f>SUM(L222:M222)</f>
        <v>115</v>
      </c>
      <c r="O222" s="99">
        <f t="shared" si="142"/>
        <v>27</v>
      </c>
      <c r="P222" s="108">
        <f t="shared" si="142"/>
        <v>28</v>
      </c>
      <c r="Q222" s="108">
        <f>SUM(O222:P222)</f>
        <v>55</v>
      </c>
      <c r="R222" s="99">
        <f t="shared" si="142"/>
        <v>2</v>
      </c>
      <c r="S222" s="108">
        <f t="shared" si="142"/>
        <v>3</v>
      </c>
      <c r="T222" s="108">
        <f>SUM(R222:S222)</f>
        <v>5</v>
      </c>
      <c r="U222" s="99">
        <f t="shared" si="142"/>
        <v>18</v>
      </c>
      <c r="V222" s="108">
        <f t="shared" si="142"/>
        <v>18</v>
      </c>
      <c r="W222" s="186">
        <f>SUM(U222:V222)</f>
        <v>36</v>
      </c>
      <c r="X222" s="99">
        <f t="shared" si="142"/>
        <v>28</v>
      </c>
      <c r="Y222" s="108">
        <f t="shared" si="142"/>
        <v>54</v>
      </c>
      <c r="Z222" s="108">
        <f>SUM(X222:Y222)</f>
        <v>82</v>
      </c>
      <c r="AA222" s="99">
        <f>C222+F222+I222+L222+O222+U222+X222+R222</f>
        <v>877</v>
      </c>
      <c r="AB222" s="109">
        <f>D222+G222+J222+M222+P222+S222+V222+Y222</f>
        <v>1339</v>
      </c>
      <c r="AC222" s="110">
        <f>AC198+AC202+AC204+AC206+AC208+AC210+AC212+AC214+AC216+AC218+AC220</f>
        <v>2216</v>
      </c>
    </row>
    <row r="223" spans="1:29" customFormat="1" ht="13.5" thickBot="1" x14ac:dyDescent="0.25"/>
    <row r="224" spans="1:29" ht="13.5" thickBot="1" x14ac:dyDescent="0.25">
      <c r="A224" s="555" t="s">
        <v>154</v>
      </c>
      <c r="B224" s="556"/>
      <c r="C224" s="556"/>
      <c r="D224" s="556"/>
      <c r="E224" s="556"/>
      <c r="F224" s="556"/>
      <c r="G224" s="556"/>
      <c r="H224" s="556"/>
      <c r="I224" s="556"/>
      <c r="J224" s="556"/>
      <c r="K224" s="556"/>
      <c r="L224" s="556"/>
      <c r="M224" s="556"/>
      <c r="N224" s="556"/>
      <c r="O224" s="556"/>
      <c r="P224" s="556"/>
      <c r="Q224" s="556"/>
      <c r="R224" s="556"/>
      <c r="S224" s="556"/>
      <c r="T224" s="556"/>
      <c r="U224" s="556"/>
      <c r="V224" s="556"/>
      <c r="W224" s="556"/>
      <c r="X224" s="556"/>
      <c r="Y224" s="556"/>
      <c r="Z224" s="556"/>
      <c r="AA224" s="556"/>
      <c r="AB224" s="556"/>
      <c r="AC224" s="557"/>
    </row>
    <row r="225" spans="1:29" x14ac:dyDescent="0.2">
      <c r="C225" s="37"/>
      <c r="D225" s="38"/>
      <c r="E225" s="41" t="str">
        <f>IF(C225+D225=0," ",C225+D225)</f>
        <v xml:space="preserve"> </v>
      </c>
      <c r="F225" s="40"/>
      <c r="G225" s="40"/>
      <c r="H225" s="60" t="str">
        <f>IF(F225+G225=0," ",F225+G225)</f>
        <v xml:space="preserve"> </v>
      </c>
      <c r="I225" s="37"/>
      <c r="J225" s="38"/>
      <c r="K225" s="41" t="str">
        <f>IF(I225+J225=0," ",I225+J225)</f>
        <v xml:space="preserve"> </v>
      </c>
      <c r="L225" s="37"/>
      <c r="M225" s="40"/>
      <c r="N225" s="60" t="str">
        <f>IF(L225+M225=0," ",L225+M225)</f>
        <v xml:space="preserve"> </v>
      </c>
      <c r="O225" s="37"/>
      <c r="P225" s="38"/>
      <c r="Q225" s="59" t="str">
        <f>IF(O225+P225=0," ",O225+P225)</f>
        <v xml:space="preserve"> </v>
      </c>
      <c r="R225" s="42"/>
      <c r="S225" s="43"/>
      <c r="T225" s="44"/>
      <c r="U225" s="40"/>
      <c r="V225" s="40"/>
      <c r="W225" s="60" t="str">
        <f>IF(U225+V225=0," ",U225+V225)</f>
        <v xml:space="preserve"> </v>
      </c>
      <c r="X225" s="37"/>
      <c r="Y225" s="38"/>
      <c r="Z225" s="41" t="str">
        <f>IF(X225+Y225=0," ",X225+Y225)</f>
        <v xml:space="preserve"> </v>
      </c>
      <c r="AA225" s="40"/>
      <c r="AB225" s="111"/>
      <c r="AC225" s="46"/>
    </row>
    <row r="226" spans="1:29" x14ac:dyDescent="0.2">
      <c r="A226" s="35" t="s">
        <v>155</v>
      </c>
      <c r="B226" s="36">
        <v>4100</v>
      </c>
      <c r="C226" s="22">
        <v>1</v>
      </c>
      <c r="D226" s="23"/>
      <c r="E226" s="24">
        <v>1</v>
      </c>
      <c r="F226" s="47"/>
      <c r="G226" s="47"/>
      <c r="H226" s="24"/>
      <c r="I226" s="22"/>
      <c r="J226" s="23"/>
      <c r="N226" s="24"/>
      <c r="O226" s="22"/>
      <c r="P226" s="23"/>
      <c r="R226" s="20"/>
      <c r="T226" s="24"/>
      <c r="U226" s="47"/>
      <c r="V226" s="47"/>
      <c r="W226" s="24"/>
      <c r="X226" s="22"/>
      <c r="Y226" s="23"/>
      <c r="AA226" s="20">
        <f t="shared" ref="AA226:AB229" si="143">SUM(C226,F226,I226,L226,O226,R226,U226,X226)</f>
        <v>1</v>
      </c>
      <c r="AB226" s="25">
        <f t="shared" si="143"/>
        <v>0</v>
      </c>
      <c r="AC226" s="24">
        <f>SUM(AA226:AB226)</f>
        <v>1</v>
      </c>
    </row>
    <row r="227" spans="1:29" x14ac:dyDescent="0.2">
      <c r="A227" s="35" t="s">
        <v>156</v>
      </c>
      <c r="B227" s="36">
        <v>4110</v>
      </c>
      <c r="C227" s="22">
        <v>351</v>
      </c>
      <c r="D227" s="23">
        <v>39</v>
      </c>
      <c r="E227" s="24">
        <v>390</v>
      </c>
      <c r="F227" s="47">
        <v>30</v>
      </c>
      <c r="G227" s="47">
        <v>1</v>
      </c>
      <c r="H227" s="24">
        <v>31</v>
      </c>
      <c r="I227" s="22">
        <v>6</v>
      </c>
      <c r="J227" s="23"/>
      <c r="K227" s="24">
        <v>6</v>
      </c>
      <c r="L227" s="20">
        <v>9</v>
      </c>
      <c r="M227" s="35">
        <v>1</v>
      </c>
      <c r="N227" s="24">
        <v>10</v>
      </c>
      <c r="O227" s="22">
        <v>2</v>
      </c>
      <c r="P227" s="23">
        <v>3</v>
      </c>
      <c r="Q227" s="24">
        <v>5</v>
      </c>
      <c r="R227" s="20"/>
      <c r="T227" s="24"/>
      <c r="U227" s="47">
        <v>2</v>
      </c>
      <c r="V227" s="47"/>
      <c r="W227" s="24">
        <v>2</v>
      </c>
      <c r="X227" s="22">
        <v>11</v>
      </c>
      <c r="Y227" s="23">
        <v>3</v>
      </c>
      <c r="Z227" s="24">
        <v>14</v>
      </c>
      <c r="AA227" s="20">
        <f t="shared" si="143"/>
        <v>411</v>
      </c>
      <c r="AB227" s="25">
        <f t="shared" si="143"/>
        <v>47</v>
      </c>
      <c r="AC227" s="24">
        <f t="shared" ref="AC227:AC229" si="144">SUM(AA227:AB227)</f>
        <v>458</v>
      </c>
    </row>
    <row r="228" spans="1:29" x14ac:dyDescent="0.2">
      <c r="A228" s="35" t="s">
        <v>157</v>
      </c>
      <c r="B228" s="36">
        <v>4120</v>
      </c>
      <c r="C228" s="22">
        <v>355</v>
      </c>
      <c r="D228" s="23">
        <v>35</v>
      </c>
      <c r="E228" s="24">
        <v>390</v>
      </c>
      <c r="F228" s="47">
        <v>6</v>
      </c>
      <c r="G228" s="47"/>
      <c r="H228" s="24">
        <v>6</v>
      </c>
      <c r="I228" s="22">
        <v>2</v>
      </c>
      <c r="J228" s="23"/>
      <c r="K228" s="24">
        <v>2</v>
      </c>
      <c r="L228" s="20">
        <v>5</v>
      </c>
      <c r="N228" s="24">
        <v>5</v>
      </c>
      <c r="O228" s="22">
        <v>4</v>
      </c>
      <c r="P228" s="23">
        <v>1</v>
      </c>
      <c r="Q228" s="24">
        <v>5</v>
      </c>
      <c r="R228" s="20">
        <v>2</v>
      </c>
      <c r="T228" s="24">
        <v>2</v>
      </c>
      <c r="U228" s="47"/>
      <c r="V228" s="47">
        <v>1</v>
      </c>
      <c r="W228" s="24">
        <v>1</v>
      </c>
      <c r="X228" s="22">
        <v>12</v>
      </c>
      <c r="Y228" s="23">
        <v>1</v>
      </c>
      <c r="Z228" s="24">
        <v>13</v>
      </c>
      <c r="AA228" s="20">
        <f t="shared" si="143"/>
        <v>386</v>
      </c>
      <c r="AB228" s="25">
        <f t="shared" si="143"/>
        <v>38</v>
      </c>
      <c r="AC228" s="24">
        <f t="shared" si="144"/>
        <v>424</v>
      </c>
    </row>
    <row r="229" spans="1:29" ht="13.5" thickBot="1" x14ac:dyDescent="0.25">
      <c r="A229" s="35" t="s">
        <v>262</v>
      </c>
      <c r="B229" s="36">
        <v>4220</v>
      </c>
      <c r="C229" s="30">
        <v>0</v>
      </c>
      <c r="D229" s="23">
        <v>0</v>
      </c>
      <c r="E229" s="24">
        <f t="shared" ref="E229" si="145">SUM(C229:D229)</f>
        <v>0</v>
      </c>
      <c r="F229" s="47">
        <v>0</v>
      </c>
      <c r="G229" s="47">
        <v>0</v>
      </c>
      <c r="H229" s="24">
        <f t="shared" ref="H229" si="146">SUM(F229:G229)</f>
        <v>0</v>
      </c>
      <c r="I229" s="23">
        <v>0</v>
      </c>
      <c r="J229" s="23">
        <v>0</v>
      </c>
      <c r="K229" s="24">
        <f t="shared" ref="K229" si="147">SUM(I229:J229)</f>
        <v>0</v>
      </c>
      <c r="L229" s="25">
        <v>0</v>
      </c>
      <c r="M229" s="35">
        <v>0</v>
      </c>
      <c r="N229" s="24">
        <f t="shared" ref="N229" si="148">SUM(L229:M229)</f>
        <v>0</v>
      </c>
      <c r="O229" s="23">
        <v>0</v>
      </c>
      <c r="P229" s="23">
        <v>0</v>
      </c>
      <c r="Q229" s="24">
        <f t="shared" ref="Q229" si="149">SUM(O229:P229)</f>
        <v>0</v>
      </c>
      <c r="R229" s="25">
        <v>0</v>
      </c>
      <c r="S229" s="25">
        <v>0</v>
      </c>
      <c r="T229" s="24">
        <f t="shared" ref="T229" si="150">SUM(R229:S229)</f>
        <v>0</v>
      </c>
      <c r="U229" s="47">
        <v>0</v>
      </c>
      <c r="V229" s="47">
        <v>0</v>
      </c>
      <c r="W229" s="24">
        <f t="shared" ref="W229" si="151">SUM(U229:V229)</f>
        <v>0</v>
      </c>
      <c r="X229" s="23">
        <v>0</v>
      </c>
      <c r="Y229" s="23">
        <v>0</v>
      </c>
      <c r="Z229" s="24">
        <f t="shared" ref="Z229" si="152">SUM(X229:Y229)</f>
        <v>0</v>
      </c>
      <c r="AA229" s="20">
        <f t="shared" si="143"/>
        <v>0</v>
      </c>
      <c r="AB229" s="25">
        <f t="shared" si="143"/>
        <v>0</v>
      </c>
      <c r="AC229" s="24">
        <f t="shared" si="144"/>
        <v>0</v>
      </c>
    </row>
    <row r="230" spans="1:29" ht="13.5" thickBot="1" x14ac:dyDescent="0.25">
      <c r="A230" s="31" t="s">
        <v>158</v>
      </c>
      <c r="B230" s="93"/>
      <c r="C230" s="33">
        <f t="shared" ref="C230:P230" si="153">SUBTOTAL(9,C226:C229)</f>
        <v>707</v>
      </c>
      <c r="D230" s="33">
        <f t="shared" si="153"/>
        <v>74</v>
      </c>
      <c r="E230" s="34">
        <f t="shared" si="153"/>
        <v>781</v>
      </c>
      <c r="F230" s="33">
        <f t="shared" si="153"/>
        <v>36</v>
      </c>
      <c r="G230" s="33">
        <f t="shared" si="153"/>
        <v>1</v>
      </c>
      <c r="H230" s="34">
        <f t="shared" si="153"/>
        <v>37</v>
      </c>
      <c r="I230" s="33">
        <f t="shared" si="153"/>
        <v>8</v>
      </c>
      <c r="J230" s="33">
        <f t="shared" si="153"/>
        <v>0</v>
      </c>
      <c r="K230" s="34">
        <f t="shared" si="153"/>
        <v>8</v>
      </c>
      <c r="L230" s="33">
        <f t="shared" si="153"/>
        <v>14</v>
      </c>
      <c r="M230" s="33">
        <f t="shared" si="153"/>
        <v>1</v>
      </c>
      <c r="N230" s="34">
        <f t="shared" si="153"/>
        <v>15</v>
      </c>
      <c r="O230" s="33">
        <f t="shared" si="153"/>
        <v>6</v>
      </c>
      <c r="P230" s="33">
        <f t="shared" si="153"/>
        <v>4</v>
      </c>
      <c r="Q230" s="34">
        <f t="shared" ref="Q230" si="154">SUBTOTAL(9,Q226:Q228)</f>
        <v>10</v>
      </c>
      <c r="R230" s="33">
        <f t="shared" ref="R230:Z230" si="155">SUBTOTAL(9,R226:R229)</f>
        <v>2</v>
      </c>
      <c r="S230" s="33">
        <f t="shared" si="155"/>
        <v>0</v>
      </c>
      <c r="T230" s="34">
        <f t="shared" si="155"/>
        <v>2</v>
      </c>
      <c r="U230" s="33">
        <f t="shared" si="155"/>
        <v>2</v>
      </c>
      <c r="V230" s="33">
        <f t="shared" si="155"/>
        <v>1</v>
      </c>
      <c r="W230" s="34">
        <f t="shared" si="155"/>
        <v>3</v>
      </c>
      <c r="X230" s="33">
        <f t="shared" si="155"/>
        <v>23</v>
      </c>
      <c r="Y230" s="33">
        <f t="shared" si="155"/>
        <v>4</v>
      </c>
      <c r="Z230" s="34">
        <f t="shared" si="155"/>
        <v>27</v>
      </c>
      <c r="AA230" s="33">
        <f>C230+F230+I230+L230+O230+U230+X230+R230</f>
        <v>798</v>
      </c>
      <c r="AB230" s="33">
        <f>D230+G230+J230+M230+P230+V230+Y230+S230</f>
        <v>85</v>
      </c>
      <c r="AC230" s="34">
        <f>SUBTOTAL(9,AC226:AC229)</f>
        <v>883</v>
      </c>
    </row>
    <row r="231" spans="1:29" x14ac:dyDescent="0.2">
      <c r="C231" s="37"/>
      <c r="D231" s="38"/>
      <c r="E231" s="41" t="str">
        <f>IF(C231+D231=0," ",C231+D231)</f>
        <v xml:space="preserve"> </v>
      </c>
      <c r="F231" s="40"/>
      <c r="G231" s="40"/>
      <c r="H231" s="60" t="str">
        <f>IF(F231+G231=0," ",F231+G231)</f>
        <v xml:space="preserve"> </v>
      </c>
      <c r="I231" s="37"/>
      <c r="J231" s="38"/>
      <c r="K231" s="41" t="str">
        <f>IF(I231+J231=0," ",I231+J231)</f>
        <v xml:space="preserve"> </v>
      </c>
      <c r="L231" s="37"/>
      <c r="M231" s="40"/>
      <c r="N231" s="60" t="str">
        <f>IF(L231+M231=0," ",L231+M231)</f>
        <v xml:space="preserve"> </v>
      </c>
      <c r="O231" s="37"/>
      <c r="P231" s="38"/>
      <c r="Q231" s="59" t="str">
        <f>IF(O231+P231=0," ",O231+P231)</f>
        <v xml:space="preserve"> </v>
      </c>
      <c r="R231" s="37"/>
      <c r="S231" s="38"/>
      <c r="T231" s="39"/>
      <c r="U231" s="40"/>
      <c r="V231" s="40"/>
      <c r="W231" s="60" t="str">
        <f>IF(U231+V231=0," ",U231+V231)</f>
        <v xml:space="preserve"> </v>
      </c>
      <c r="X231" s="37"/>
      <c r="Y231" s="38"/>
      <c r="Z231" s="41" t="str">
        <f>IF(X231+Y231=0," ",X231+Y231)</f>
        <v xml:space="preserve"> </v>
      </c>
      <c r="AA231" s="40"/>
      <c r="AB231" s="111"/>
      <c r="AC231" s="46"/>
    </row>
    <row r="232" spans="1:29" x14ac:dyDescent="0.2">
      <c r="A232" s="35" t="s">
        <v>159</v>
      </c>
      <c r="B232" s="36">
        <v>4300</v>
      </c>
      <c r="C232" s="22">
        <v>9</v>
      </c>
      <c r="D232" s="23">
        <v>6</v>
      </c>
      <c r="E232" s="24">
        <v>15</v>
      </c>
      <c r="F232" s="47">
        <v>4</v>
      </c>
      <c r="G232" s="47">
        <v>1</v>
      </c>
      <c r="H232" s="24">
        <v>5</v>
      </c>
      <c r="I232" s="22"/>
      <c r="J232" s="23"/>
      <c r="N232" s="24"/>
      <c r="O232" s="22"/>
      <c r="P232" s="23"/>
      <c r="R232" s="20"/>
      <c r="T232" s="24"/>
      <c r="U232" s="47"/>
      <c r="V232" s="47"/>
      <c r="W232" s="24"/>
      <c r="X232" s="22"/>
      <c r="Y232" s="23"/>
      <c r="AA232" s="20">
        <f t="shared" ref="AA232:AB234" si="156">SUM(C232,F232,I232,L232,O232,R232,U232,X232)</f>
        <v>13</v>
      </c>
      <c r="AB232" s="25">
        <f t="shared" si="156"/>
        <v>7</v>
      </c>
      <c r="AC232" s="24">
        <f>SUM(AA232:AB232)</f>
        <v>20</v>
      </c>
    </row>
    <row r="233" spans="1:29" x14ac:dyDescent="0.2">
      <c r="A233" s="35" t="s">
        <v>160</v>
      </c>
      <c r="B233" s="36">
        <v>4310</v>
      </c>
      <c r="C233" s="22">
        <v>127</v>
      </c>
      <c r="D233" s="23">
        <v>29</v>
      </c>
      <c r="E233" s="24">
        <v>156</v>
      </c>
      <c r="F233" s="47">
        <v>23</v>
      </c>
      <c r="G233" s="47">
        <v>3</v>
      </c>
      <c r="H233" s="24">
        <v>26</v>
      </c>
      <c r="I233" s="22"/>
      <c r="J233" s="23"/>
      <c r="L233" s="20">
        <v>7</v>
      </c>
      <c r="M233" s="35">
        <v>3</v>
      </c>
      <c r="N233" s="24">
        <v>10</v>
      </c>
      <c r="O233" s="22">
        <v>2</v>
      </c>
      <c r="P233" s="23"/>
      <c r="Q233" s="24">
        <v>2</v>
      </c>
      <c r="R233" s="20"/>
      <c r="T233" s="24"/>
      <c r="U233" s="47"/>
      <c r="V233" s="47"/>
      <c r="W233" s="24"/>
      <c r="X233" s="22">
        <v>9</v>
      </c>
      <c r="Y233" s="23">
        <v>2</v>
      </c>
      <c r="Z233" s="24">
        <v>11</v>
      </c>
      <c r="AA233" s="20">
        <f t="shared" si="156"/>
        <v>168</v>
      </c>
      <c r="AB233" s="25">
        <f t="shared" si="156"/>
        <v>37</v>
      </c>
      <c r="AC233" s="24">
        <f t="shared" ref="AC233:AC234" si="157">SUM(AA233:AB233)</f>
        <v>205</v>
      </c>
    </row>
    <row r="234" spans="1:29" ht="13.5" thickBot="1" x14ac:dyDescent="0.25">
      <c r="A234" s="35" t="s">
        <v>161</v>
      </c>
      <c r="B234" s="36">
        <v>4320</v>
      </c>
      <c r="C234" s="22">
        <v>41</v>
      </c>
      <c r="D234" s="23">
        <v>14</v>
      </c>
      <c r="E234" s="24">
        <v>55</v>
      </c>
      <c r="F234" s="47">
        <v>14</v>
      </c>
      <c r="G234" s="47"/>
      <c r="H234" s="24">
        <v>14</v>
      </c>
      <c r="I234" s="22">
        <v>1</v>
      </c>
      <c r="J234" s="23"/>
      <c r="K234" s="24">
        <v>1</v>
      </c>
      <c r="M234" s="35">
        <v>1</v>
      </c>
      <c r="N234" s="24">
        <v>1</v>
      </c>
      <c r="O234" s="22">
        <v>1</v>
      </c>
      <c r="P234" s="23"/>
      <c r="Q234" s="24">
        <v>1</v>
      </c>
      <c r="R234" s="20"/>
      <c r="T234" s="24"/>
      <c r="U234" s="47">
        <v>1</v>
      </c>
      <c r="V234" s="47"/>
      <c r="W234" s="24">
        <v>1</v>
      </c>
      <c r="X234" s="22">
        <v>5</v>
      </c>
      <c r="Y234" s="23">
        <v>1</v>
      </c>
      <c r="Z234" s="24">
        <v>6</v>
      </c>
      <c r="AA234" s="20">
        <f t="shared" si="156"/>
        <v>63</v>
      </c>
      <c r="AB234" s="25">
        <f t="shared" si="156"/>
        <v>16</v>
      </c>
      <c r="AC234" s="24">
        <f t="shared" si="157"/>
        <v>79</v>
      </c>
    </row>
    <row r="235" spans="1:29" ht="13.5" thickBot="1" x14ac:dyDescent="0.25">
      <c r="A235" s="31" t="s">
        <v>162</v>
      </c>
      <c r="B235" s="14"/>
      <c r="C235" s="128">
        <f>SUBTOTAL(9,C232:C234)</f>
        <v>177</v>
      </c>
      <c r="D235" s="33">
        <f>SUBTOTAL(9,D232:D234)</f>
        <v>49</v>
      </c>
      <c r="E235" s="34">
        <f>SUBTOTAL(9,E232:E234)</f>
        <v>226</v>
      </c>
      <c r="F235" s="33">
        <f t="shared" ref="F235:Z235" si="158">SUBTOTAL(9,F232:F234)</f>
        <v>41</v>
      </c>
      <c r="G235" s="33">
        <f t="shared" si="158"/>
        <v>4</v>
      </c>
      <c r="H235" s="34">
        <f t="shared" si="158"/>
        <v>45</v>
      </c>
      <c r="I235" s="33">
        <f t="shared" si="158"/>
        <v>1</v>
      </c>
      <c r="J235" s="33">
        <f t="shared" si="158"/>
        <v>0</v>
      </c>
      <c r="K235" s="34">
        <f t="shared" si="158"/>
        <v>1</v>
      </c>
      <c r="L235" s="33">
        <f t="shared" si="158"/>
        <v>7</v>
      </c>
      <c r="M235" s="33">
        <f t="shared" si="158"/>
        <v>4</v>
      </c>
      <c r="N235" s="34">
        <f t="shared" si="158"/>
        <v>11</v>
      </c>
      <c r="O235" s="33">
        <f t="shared" si="158"/>
        <v>3</v>
      </c>
      <c r="P235" s="33">
        <f t="shared" si="158"/>
        <v>0</v>
      </c>
      <c r="Q235" s="34">
        <f t="shared" si="158"/>
        <v>3</v>
      </c>
      <c r="R235" s="33">
        <f t="shared" si="158"/>
        <v>0</v>
      </c>
      <c r="S235" s="33">
        <f t="shared" si="158"/>
        <v>0</v>
      </c>
      <c r="T235" s="34">
        <f t="shared" si="158"/>
        <v>0</v>
      </c>
      <c r="U235" s="33">
        <f t="shared" si="158"/>
        <v>1</v>
      </c>
      <c r="V235" s="33">
        <f t="shared" si="158"/>
        <v>0</v>
      </c>
      <c r="W235" s="34">
        <f t="shared" si="158"/>
        <v>1</v>
      </c>
      <c r="X235" s="33">
        <f t="shared" si="158"/>
        <v>14</v>
      </c>
      <c r="Y235" s="33">
        <f t="shared" si="158"/>
        <v>3</v>
      </c>
      <c r="Z235" s="34">
        <f t="shared" si="158"/>
        <v>17</v>
      </c>
      <c r="AA235" s="33">
        <f t="shared" ref="AA235:AB235" si="159">C235+F235+I235+L235+O235+U235+X235</f>
        <v>244</v>
      </c>
      <c r="AB235" s="33">
        <f t="shared" si="159"/>
        <v>60</v>
      </c>
      <c r="AC235" s="34">
        <f>SUBTOTAL(9,AC232:AC234)</f>
        <v>304</v>
      </c>
    </row>
    <row r="236" spans="1:29" ht="13.5" thickBot="1" x14ac:dyDescent="0.25">
      <c r="C236" s="37"/>
      <c r="D236" s="38"/>
      <c r="E236" s="41" t="str">
        <f>IF(C236+D236=0," ",C236+D236)</f>
        <v xml:space="preserve"> </v>
      </c>
      <c r="F236" s="40"/>
      <c r="G236" s="40"/>
      <c r="H236" s="60" t="str">
        <f>IF(F236+G236=0," ",F236+G236)</f>
        <v xml:space="preserve"> </v>
      </c>
      <c r="I236" s="37"/>
      <c r="J236" s="38"/>
      <c r="K236" s="41" t="str">
        <f>IF(I236+J236=0," ",I236+J236)</f>
        <v xml:space="preserve"> </v>
      </c>
      <c r="L236" s="37"/>
      <c r="M236" s="40"/>
      <c r="N236" s="60" t="str">
        <f>IF(L236+M236=0," ",L236+M236)</f>
        <v xml:space="preserve"> </v>
      </c>
      <c r="O236" s="37"/>
      <c r="P236" s="38"/>
      <c r="Q236" s="59" t="str">
        <f>IF(O236+P236=0," ",O236+P236)</f>
        <v xml:space="preserve"> </v>
      </c>
      <c r="R236" s="37"/>
      <c r="S236" s="38"/>
      <c r="T236" s="39"/>
      <c r="U236" s="40"/>
      <c r="V236" s="40"/>
      <c r="W236" s="60" t="str">
        <f>IF(U236+V236=0," ",U236+V236)</f>
        <v xml:space="preserve"> </v>
      </c>
      <c r="X236" s="37"/>
      <c r="Y236" s="38"/>
      <c r="Z236" s="41" t="str">
        <f>IF(X236+Y236=0," ",X236+Y236)</f>
        <v xml:space="preserve"> </v>
      </c>
      <c r="AA236" s="40"/>
      <c r="AB236" s="111"/>
      <c r="AC236" s="46"/>
    </row>
    <row r="237" spans="1:29" s="75" customFormat="1" ht="13.5" hidden="1" thickBot="1" x14ac:dyDescent="0.25">
      <c r="A237" s="112" t="s">
        <v>163</v>
      </c>
      <c r="B237" s="67">
        <v>4400</v>
      </c>
      <c r="C237" s="112"/>
      <c r="D237" s="113"/>
      <c r="E237" s="29">
        <f>C237+D237</f>
        <v>0</v>
      </c>
      <c r="F237" s="113"/>
      <c r="G237" s="113"/>
      <c r="H237" s="113">
        <f>F237+G237</f>
        <v>0</v>
      </c>
      <c r="I237" s="112"/>
      <c r="J237" s="113"/>
      <c r="K237" s="29">
        <f>I237+J237</f>
        <v>0</v>
      </c>
      <c r="L237" s="112"/>
      <c r="M237" s="113"/>
      <c r="N237" s="113">
        <f>L237+M237</f>
        <v>0</v>
      </c>
      <c r="O237" s="112"/>
      <c r="P237" s="113"/>
      <c r="Q237" s="113">
        <f>O237+P237</f>
        <v>0</v>
      </c>
      <c r="R237" s="112"/>
      <c r="S237" s="113"/>
      <c r="T237" s="29">
        <f t="shared" ref="T237:T238" si="160">R237+S237</f>
        <v>0</v>
      </c>
      <c r="U237" s="113"/>
      <c r="V237" s="113"/>
      <c r="W237" s="113">
        <f>U237+V237</f>
        <v>0</v>
      </c>
      <c r="X237" s="112"/>
      <c r="Y237" s="113"/>
      <c r="Z237" s="29">
        <f>X237+Y237</f>
        <v>0</v>
      </c>
      <c r="AA237" s="113">
        <f t="shared" ref="AA237:AC238" si="161">C237+F237+I237+L237+O237+U237+X237</f>
        <v>0</v>
      </c>
      <c r="AB237" s="114">
        <f t="shared" si="161"/>
        <v>0</v>
      </c>
      <c r="AC237" s="115">
        <f t="shared" si="161"/>
        <v>0</v>
      </c>
    </row>
    <row r="238" spans="1:29" s="75" customFormat="1" ht="13.5" hidden="1" thickBot="1" x14ac:dyDescent="0.25">
      <c r="A238" s="50" t="s">
        <v>163</v>
      </c>
      <c r="B238" s="106">
        <v>4800</v>
      </c>
      <c r="C238" s="50"/>
      <c r="D238" s="51"/>
      <c r="E238" s="52">
        <f>C238+D238</f>
        <v>0</v>
      </c>
      <c r="F238" s="51"/>
      <c r="G238" s="51"/>
      <c r="H238" s="51">
        <f>F238+G238</f>
        <v>0</v>
      </c>
      <c r="I238" s="50"/>
      <c r="J238" s="51"/>
      <c r="K238" s="52">
        <f>I238+J238</f>
        <v>0</v>
      </c>
      <c r="L238" s="50"/>
      <c r="M238" s="51"/>
      <c r="N238" s="51">
        <f>L238+M238</f>
        <v>0</v>
      </c>
      <c r="O238" s="50"/>
      <c r="P238" s="51"/>
      <c r="Q238" s="51">
        <f>O238+P238</f>
        <v>0</v>
      </c>
      <c r="R238" s="50"/>
      <c r="S238" s="51"/>
      <c r="T238" s="52">
        <f t="shared" si="160"/>
        <v>0</v>
      </c>
      <c r="U238" s="51"/>
      <c r="V238" s="51"/>
      <c r="W238" s="51">
        <f>U238+V238</f>
        <v>0</v>
      </c>
      <c r="X238" s="50"/>
      <c r="Y238" s="51"/>
      <c r="Z238" s="52">
        <f>X238+Y238</f>
        <v>0</v>
      </c>
      <c r="AA238" s="51">
        <f t="shared" si="161"/>
        <v>0</v>
      </c>
      <c r="AB238" s="116">
        <f t="shared" si="161"/>
        <v>0</v>
      </c>
      <c r="AC238" s="117">
        <f t="shared" si="161"/>
        <v>0</v>
      </c>
    </row>
    <row r="239" spans="1:29" ht="13.5" hidden="1" thickBot="1" x14ac:dyDescent="0.25">
      <c r="C239" s="37"/>
      <c r="D239" s="38"/>
      <c r="E239" s="41"/>
      <c r="F239" s="40"/>
      <c r="G239" s="40"/>
      <c r="H239" s="60"/>
      <c r="I239" s="37"/>
      <c r="J239" s="38"/>
      <c r="K239" s="41"/>
      <c r="L239" s="37"/>
      <c r="M239" s="40"/>
      <c r="N239" s="60"/>
      <c r="O239" s="37"/>
      <c r="P239" s="38"/>
      <c r="Q239" s="59"/>
      <c r="R239" s="37"/>
      <c r="S239" s="38"/>
      <c r="T239" s="39"/>
      <c r="U239" s="40"/>
      <c r="V239" s="40"/>
      <c r="W239" s="60"/>
      <c r="X239" s="37"/>
      <c r="Y239" s="38"/>
      <c r="Z239" s="41"/>
      <c r="AA239" s="40"/>
      <c r="AB239" s="111"/>
      <c r="AC239" s="46"/>
    </row>
    <row r="240" spans="1:29" ht="13.5" thickBot="1" x14ac:dyDescent="0.25">
      <c r="A240" s="13" t="s">
        <v>164</v>
      </c>
      <c r="B240" s="14">
        <v>4010</v>
      </c>
      <c r="C240" s="184">
        <v>1</v>
      </c>
      <c r="D240" s="185"/>
      <c r="E240" s="32">
        <v>1</v>
      </c>
      <c r="F240" s="185"/>
      <c r="G240" s="185"/>
      <c r="H240" s="32"/>
      <c r="I240" s="184"/>
      <c r="J240" s="185"/>
      <c r="K240" s="32"/>
      <c r="L240" s="15"/>
      <c r="M240" s="16"/>
      <c r="N240" s="32"/>
      <c r="O240" s="184"/>
      <c r="P240" s="185"/>
      <c r="Q240" s="32"/>
      <c r="R240" s="15"/>
      <c r="S240" s="16"/>
      <c r="T240" s="32"/>
      <c r="U240" s="185"/>
      <c r="V240" s="185"/>
      <c r="W240" s="32"/>
      <c r="X240" s="184"/>
      <c r="Y240" s="185"/>
      <c r="Z240" s="32"/>
      <c r="AA240" s="15">
        <f t="shared" ref="AA240:AB240" si="162">SUM(C240,F240,I240,L240,O240,R240,U240,X240)</f>
        <v>1</v>
      </c>
      <c r="AB240" s="16">
        <f t="shared" si="162"/>
        <v>0</v>
      </c>
      <c r="AC240" s="32">
        <f>SUM(AA240:AB240)</f>
        <v>1</v>
      </c>
    </row>
    <row r="241" spans="1:29" ht="13.5" thickBot="1" x14ac:dyDescent="0.25">
      <c r="A241" s="65"/>
      <c r="C241" s="22"/>
      <c r="D241" s="23"/>
      <c r="F241" s="47"/>
      <c r="G241" s="47"/>
      <c r="I241" s="22"/>
      <c r="J241" s="23"/>
      <c r="K241" s="26"/>
      <c r="O241" s="22"/>
      <c r="P241" s="23"/>
      <c r="Q241" s="26"/>
      <c r="R241" s="20"/>
      <c r="T241" s="24"/>
      <c r="U241" s="47"/>
      <c r="V241" s="47"/>
      <c r="X241" s="22"/>
      <c r="Y241" s="23"/>
      <c r="Z241" s="26"/>
      <c r="AA241" s="20"/>
      <c r="AB241" s="25"/>
      <c r="AC241" s="24"/>
    </row>
    <row r="242" spans="1:29" ht="13.5" thickBot="1" x14ac:dyDescent="0.25">
      <c r="A242" s="13" t="s">
        <v>236</v>
      </c>
      <c r="B242" s="176" t="s">
        <v>237</v>
      </c>
      <c r="C242" s="53">
        <v>2</v>
      </c>
      <c r="D242" s="54">
        <v>3</v>
      </c>
      <c r="E242" s="34">
        <v>5</v>
      </c>
      <c r="F242" s="54"/>
      <c r="G242" s="54"/>
      <c r="H242" s="34"/>
      <c r="I242" s="53"/>
      <c r="J242" s="54"/>
      <c r="K242" s="34"/>
      <c r="L242" s="31"/>
      <c r="M242" s="13"/>
      <c r="N242" s="34"/>
      <c r="O242" s="53"/>
      <c r="P242" s="54"/>
      <c r="Q242" s="34"/>
      <c r="R242" s="31"/>
      <c r="S242" s="13"/>
      <c r="T242" s="34"/>
      <c r="U242" s="54"/>
      <c r="V242" s="54"/>
      <c r="W242" s="34"/>
      <c r="X242" s="53"/>
      <c r="Y242" s="54"/>
      <c r="Z242" s="34"/>
      <c r="AA242" s="31">
        <f t="shared" ref="AA242:AB242" si="163">SUM(C242,F242,I242,L242,O242,R242,U242,X242)</f>
        <v>2</v>
      </c>
      <c r="AB242" s="13">
        <f t="shared" si="163"/>
        <v>3</v>
      </c>
      <c r="AC242" s="34">
        <f>SUM(AA242:AB242)</f>
        <v>5</v>
      </c>
    </row>
    <row r="243" spans="1:29" ht="13.5" thickBot="1" x14ac:dyDescent="0.25">
      <c r="A243" s="65"/>
      <c r="C243" s="22"/>
      <c r="D243" s="23"/>
      <c r="E243" s="52"/>
      <c r="F243" s="47"/>
      <c r="G243" s="47"/>
      <c r="I243" s="22"/>
      <c r="J243" s="23"/>
      <c r="K243" s="26"/>
      <c r="O243" s="22"/>
      <c r="P243" s="23"/>
      <c r="Q243" s="26"/>
      <c r="R243" s="27"/>
      <c r="S243" s="26"/>
      <c r="T243" s="52"/>
      <c r="U243" s="47"/>
      <c r="V243" s="47"/>
      <c r="X243" s="22"/>
      <c r="Y243" s="23"/>
      <c r="Z243" s="26"/>
      <c r="AA243" s="20"/>
      <c r="AB243" s="25"/>
      <c r="AC243" s="24"/>
    </row>
    <row r="244" spans="1:29" ht="13.5" thickBot="1" x14ac:dyDescent="0.25">
      <c r="A244" s="118" t="s">
        <v>153</v>
      </c>
      <c r="B244" s="119"/>
      <c r="C244" s="120">
        <f t="shared" ref="C244:AB244" si="164">C230+C235+C242+C240</f>
        <v>887</v>
      </c>
      <c r="D244" s="121">
        <f t="shared" si="164"/>
        <v>126</v>
      </c>
      <c r="E244" s="121">
        <f t="shared" si="164"/>
        <v>1013</v>
      </c>
      <c r="F244" s="120">
        <f t="shared" si="164"/>
        <v>77</v>
      </c>
      <c r="G244" s="121">
        <f t="shared" si="164"/>
        <v>5</v>
      </c>
      <c r="H244" s="121">
        <f t="shared" si="164"/>
        <v>82</v>
      </c>
      <c r="I244" s="120">
        <f t="shared" si="164"/>
        <v>9</v>
      </c>
      <c r="J244" s="121">
        <f t="shared" si="164"/>
        <v>0</v>
      </c>
      <c r="K244" s="121">
        <f t="shared" si="164"/>
        <v>9</v>
      </c>
      <c r="L244" s="120">
        <f t="shared" si="164"/>
        <v>21</v>
      </c>
      <c r="M244" s="121">
        <f t="shared" si="164"/>
        <v>5</v>
      </c>
      <c r="N244" s="121">
        <f t="shared" si="164"/>
        <v>26</v>
      </c>
      <c r="O244" s="120">
        <f t="shared" si="164"/>
        <v>9</v>
      </c>
      <c r="P244" s="121">
        <f t="shared" si="164"/>
        <v>4</v>
      </c>
      <c r="Q244" s="121">
        <f t="shared" si="164"/>
        <v>13</v>
      </c>
      <c r="R244" s="120">
        <f t="shared" si="164"/>
        <v>2</v>
      </c>
      <c r="S244" s="121">
        <f t="shared" si="164"/>
        <v>0</v>
      </c>
      <c r="T244" s="122">
        <f t="shared" si="164"/>
        <v>2</v>
      </c>
      <c r="U244" s="121">
        <f t="shared" si="164"/>
        <v>3</v>
      </c>
      <c r="V244" s="121">
        <f t="shared" si="164"/>
        <v>1</v>
      </c>
      <c r="W244" s="121">
        <f t="shared" si="164"/>
        <v>4</v>
      </c>
      <c r="X244" s="120">
        <f t="shared" si="164"/>
        <v>37</v>
      </c>
      <c r="Y244" s="121">
        <f t="shared" si="164"/>
        <v>7</v>
      </c>
      <c r="Z244" s="121">
        <f t="shared" si="164"/>
        <v>44</v>
      </c>
      <c r="AA244" s="120">
        <f t="shared" si="164"/>
        <v>1045</v>
      </c>
      <c r="AB244" s="121">
        <f t="shared" si="164"/>
        <v>148</v>
      </c>
      <c r="AC244" s="122">
        <f>AC230+AC235+AC242+AC240</f>
        <v>1193</v>
      </c>
    </row>
    <row r="245" spans="1:29" customFormat="1" ht="13.5" thickBot="1" x14ac:dyDescent="0.25">
      <c r="E245" s="75"/>
      <c r="H245" s="75"/>
      <c r="K245" s="75"/>
      <c r="N245" s="75"/>
      <c r="Q245" s="75"/>
      <c r="W245" s="75"/>
      <c r="Z245" s="75"/>
    </row>
    <row r="246" spans="1:29" ht="13.5" thickBot="1" x14ac:dyDescent="0.25">
      <c r="A246" s="123" t="s">
        <v>165</v>
      </c>
      <c r="B246" s="124"/>
      <c r="C246" s="125"/>
      <c r="D246" s="125"/>
      <c r="E246" s="125" t="str">
        <f>IF(C246+D246=0," ",C246+D246)</f>
        <v xml:space="preserve"> </v>
      </c>
      <c r="F246" s="125"/>
      <c r="G246" s="125"/>
      <c r="H246" s="125" t="str">
        <f>IF(F246+G246=0," ",F246+G246)</f>
        <v xml:space="preserve"> </v>
      </c>
      <c r="I246" s="125"/>
      <c r="J246" s="125"/>
      <c r="K246" s="125" t="str">
        <f>IF(I246+J246=0," ",I246+J246)</f>
        <v xml:space="preserve"> </v>
      </c>
      <c r="L246" s="125"/>
      <c r="M246" s="125"/>
      <c r="N246" s="125" t="str">
        <f>IF(L246+M246=0," ",L246+M246)</f>
        <v xml:space="preserve"> </v>
      </c>
      <c r="O246" s="125"/>
      <c r="P246" s="125"/>
      <c r="Q246" s="125" t="str">
        <f>IF(O246+P246=0," ",O246+P246)</f>
        <v xml:space="preserve"> </v>
      </c>
      <c r="R246" s="125"/>
      <c r="S246" s="125"/>
      <c r="T246" s="125"/>
      <c r="U246" s="125"/>
      <c r="V246" s="125"/>
      <c r="W246" s="125" t="str">
        <f>IF(U246+V246=0," ",U246+V246)</f>
        <v xml:space="preserve"> </v>
      </c>
      <c r="X246" s="125"/>
      <c r="Y246" s="125"/>
      <c r="Z246" s="125" t="str">
        <f>IF(X246+Y246=0," ",X246+Y246)</f>
        <v xml:space="preserve"> </v>
      </c>
      <c r="AA246" s="125"/>
      <c r="AB246" s="126"/>
      <c r="AC246" s="127"/>
    </row>
    <row r="247" spans="1:29" x14ac:dyDescent="0.2">
      <c r="C247" s="37"/>
      <c r="D247" s="38"/>
      <c r="E247" s="41" t="str">
        <f>IF(C247+D247=0," ",C247+D247)</f>
        <v xml:space="preserve"> </v>
      </c>
      <c r="F247" s="40"/>
      <c r="G247" s="40"/>
      <c r="H247" s="60" t="str">
        <f>IF(F247+G247=0," ",F247+G247)</f>
        <v xml:space="preserve"> </v>
      </c>
      <c r="I247" s="37"/>
      <c r="J247" s="38"/>
      <c r="K247" s="41" t="str">
        <f>IF(I247+J247=0," ",I247+J247)</f>
        <v xml:space="preserve"> </v>
      </c>
      <c r="L247" s="37"/>
      <c r="M247" s="40"/>
      <c r="N247" s="60" t="str">
        <f>IF(L247+M247=0," ",L247+M247)</f>
        <v xml:space="preserve"> </v>
      </c>
      <c r="O247" s="37"/>
      <c r="P247" s="38"/>
      <c r="Q247" s="59" t="str">
        <f>IF(O247+P247=0," ",O247+P247)</f>
        <v xml:space="preserve"> </v>
      </c>
      <c r="R247" s="37"/>
      <c r="S247" s="38"/>
      <c r="T247" s="39"/>
      <c r="U247" s="40"/>
      <c r="V247" s="40"/>
      <c r="W247" s="60" t="str">
        <f>IF(U247+V247=0," ",U247+V247)</f>
        <v xml:space="preserve"> </v>
      </c>
      <c r="X247" s="37"/>
      <c r="Y247" s="38"/>
      <c r="Z247" s="41" t="str">
        <f>IF(X247+Y247=0," ",X247+Y247)</f>
        <v xml:space="preserve"> </v>
      </c>
      <c r="AA247" s="42"/>
      <c r="AB247" s="68"/>
      <c r="AC247" s="69"/>
    </row>
    <row r="248" spans="1:29" x14ac:dyDescent="0.2">
      <c r="A248" s="35" t="s">
        <v>166</v>
      </c>
      <c r="B248" s="36">
        <v>5020</v>
      </c>
      <c r="C248" s="22">
        <v>22</v>
      </c>
      <c r="D248" s="23">
        <v>132</v>
      </c>
      <c r="E248" s="24">
        <v>154</v>
      </c>
      <c r="F248" s="47">
        <v>2</v>
      </c>
      <c r="G248" s="47">
        <v>12</v>
      </c>
      <c r="H248" s="24">
        <v>14</v>
      </c>
      <c r="I248" s="22"/>
      <c r="J248" s="23">
        <v>1</v>
      </c>
      <c r="K248" s="24">
        <v>1</v>
      </c>
      <c r="L248" s="20">
        <v>7</v>
      </c>
      <c r="M248" s="35">
        <v>20</v>
      </c>
      <c r="N248" s="24">
        <v>27</v>
      </c>
      <c r="O248" s="22">
        <v>1</v>
      </c>
      <c r="P248" s="23">
        <v>4</v>
      </c>
      <c r="Q248" s="24">
        <v>5</v>
      </c>
      <c r="R248" s="20"/>
      <c r="T248" s="24"/>
      <c r="U248" s="47">
        <v>2</v>
      </c>
      <c r="V248" s="47">
        <v>3</v>
      </c>
      <c r="W248" s="24">
        <v>5</v>
      </c>
      <c r="X248" s="22"/>
      <c r="Y248" s="23">
        <v>12</v>
      </c>
      <c r="Z248" s="24">
        <v>12</v>
      </c>
      <c r="AA248" s="20">
        <f t="shared" ref="AA248:AB249" si="165">SUM(C248,F248,I248,L248,O248,R248,U248,X248)</f>
        <v>34</v>
      </c>
      <c r="AB248" s="25">
        <f t="shared" si="165"/>
        <v>184</v>
      </c>
      <c r="AC248" s="24">
        <f>SUM(AA248:AB248)</f>
        <v>218</v>
      </c>
    </row>
    <row r="249" spans="1:29" ht="13.5" thickBot="1" x14ac:dyDescent="0.25">
      <c r="A249" s="35" t="s">
        <v>167</v>
      </c>
      <c r="B249" s="36">
        <v>5070</v>
      </c>
      <c r="C249" s="22">
        <v>7</v>
      </c>
      <c r="D249" s="23">
        <v>84</v>
      </c>
      <c r="E249" s="24">
        <v>91</v>
      </c>
      <c r="F249" s="47">
        <v>3</v>
      </c>
      <c r="G249" s="47">
        <v>5</v>
      </c>
      <c r="H249" s="24">
        <v>8</v>
      </c>
      <c r="I249" s="22"/>
      <c r="J249" s="23"/>
      <c r="L249" s="20">
        <v>1</v>
      </c>
      <c r="M249" s="35">
        <v>16</v>
      </c>
      <c r="N249" s="24">
        <v>17</v>
      </c>
      <c r="O249" s="22"/>
      <c r="P249" s="23">
        <v>2</v>
      </c>
      <c r="Q249" s="24">
        <v>2</v>
      </c>
      <c r="R249" s="20"/>
      <c r="T249" s="24"/>
      <c r="U249" s="47">
        <v>2</v>
      </c>
      <c r="V249" s="47"/>
      <c r="W249" s="24">
        <v>2</v>
      </c>
      <c r="X249" s="22"/>
      <c r="Y249" s="23">
        <v>5</v>
      </c>
      <c r="Z249" s="24">
        <v>5</v>
      </c>
      <c r="AA249" s="20">
        <f t="shared" si="165"/>
        <v>13</v>
      </c>
      <c r="AB249" s="25">
        <f t="shared" si="165"/>
        <v>112</v>
      </c>
      <c r="AC249" s="24">
        <f>SUM(AA249:AB249)</f>
        <v>125</v>
      </c>
    </row>
    <row r="250" spans="1:29" ht="13.5" thickBot="1" x14ac:dyDescent="0.25">
      <c r="A250" s="31" t="s">
        <v>168</v>
      </c>
      <c r="B250" s="14"/>
      <c r="C250" s="31">
        <f>SUM(C248:C249)</f>
        <v>29</v>
      </c>
      <c r="D250" s="13">
        <f>SUM(D248:D249)</f>
        <v>216</v>
      </c>
      <c r="E250" s="32">
        <f>SUM(E248:E249)</f>
        <v>245</v>
      </c>
      <c r="F250" s="31">
        <f t="shared" ref="F250:Z250" si="166">SUM(F248:F249)</f>
        <v>5</v>
      </c>
      <c r="G250" s="13">
        <f t="shared" si="166"/>
        <v>17</v>
      </c>
      <c r="H250" s="32">
        <f t="shared" si="166"/>
        <v>22</v>
      </c>
      <c r="I250" s="31">
        <f t="shared" si="166"/>
        <v>0</v>
      </c>
      <c r="J250" s="13">
        <f t="shared" si="166"/>
        <v>1</v>
      </c>
      <c r="K250" s="32">
        <f t="shared" si="166"/>
        <v>1</v>
      </c>
      <c r="L250" s="31">
        <f t="shared" si="166"/>
        <v>8</v>
      </c>
      <c r="M250" s="13">
        <f t="shared" si="166"/>
        <v>36</v>
      </c>
      <c r="N250" s="32">
        <f t="shared" si="166"/>
        <v>44</v>
      </c>
      <c r="O250" s="31">
        <f t="shared" si="166"/>
        <v>1</v>
      </c>
      <c r="P250" s="13">
        <f t="shared" si="166"/>
        <v>6</v>
      </c>
      <c r="Q250" s="13">
        <f t="shared" si="166"/>
        <v>7</v>
      </c>
      <c r="R250" s="31">
        <f>SUM(R248:R249)</f>
        <v>0</v>
      </c>
      <c r="S250" s="13">
        <f t="shared" ref="S250:T250" si="167">SUM(S248:S249)</f>
        <v>0</v>
      </c>
      <c r="T250" s="13">
        <f t="shared" si="167"/>
        <v>0</v>
      </c>
      <c r="U250" s="13">
        <f t="shared" si="166"/>
        <v>4</v>
      </c>
      <c r="V250" s="13">
        <f t="shared" si="166"/>
        <v>3</v>
      </c>
      <c r="W250" s="32">
        <f t="shared" si="166"/>
        <v>7</v>
      </c>
      <c r="X250" s="31">
        <f t="shared" si="166"/>
        <v>0</v>
      </c>
      <c r="Y250" s="13">
        <f t="shared" si="166"/>
        <v>17</v>
      </c>
      <c r="Z250" s="32">
        <f t="shared" si="166"/>
        <v>17</v>
      </c>
      <c r="AA250" s="128">
        <f t="shared" ref="AA250:AC261" si="168">C250+F250+I250+L250+O250+R250+U250+X250</f>
        <v>47</v>
      </c>
      <c r="AB250" s="33">
        <f t="shared" si="168"/>
        <v>296</v>
      </c>
      <c r="AC250" s="34">
        <f t="shared" si="168"/>
        <v>343</v>
      </c>
    </row>
    <row r="251" spans="1:29" x14ac:dyDescent="0.2">
      <c r="C251" s="37"/>
      <c r="D251" s="38"/>
      <c r="E251" s="41" t="str">
        <f>IF(C251+D251=0," ",C251+D251)</f>
        <v xml:space="preserve"> </v>
      </c>
      <c r="F251" s="40"/>
      <c r="G251" s="40"/>
      <c r="H251" s="60" t="str">
        <f>IF(F251+G251=0," ",F251+G251)</f>
        <v xml:space="preserve"> </v>
      </c>
      <c r="I251" s="37"/>
      <c r="J251" s="38"/>
      <c r="K251" s="41" t="str">
        <f>IF(I251+J251=0," ",I251+J251)</f>
        <v xml:space="preserve"> </v>
      </c>
      <c r="L251" s="37"/>
      <c r="M251" s="40"/>
      <c r="N251" s="60" t="str">
        <f>IF(L251+M251=0," ",L251+M251)</f>
        <v xml:space="preserve"> </v>
      </c>
      <c r="O251" s="37"/>
      <c r="P251" s="38"/>
      <c r="Q251" s="59" t="str">
        <f>IF(O251+P251=0," ",O251+P251)</f>
        <v xml:space="preserve"> </v>
      </c>
      <c r="R251" s="37"/>
      <c r="S251" s="38"/>
      <c r="T251" s="39"/>
      <c r="U251" s="40"/>
      <c r="V251" s="40"/>
      <c r="W251" s="60" t="str">
        <f>IF(U251+V251=0," ",U251+V251)</f>
        <v xml:space="preserve"> </v>
      </c>
      <c r="X251" s="37"/>
      <c r="Y251" s="38"/>
      <c r="Z251" s="41" t="str">
        <f>IF(X251+Y251=0," ",X251+Y251)</f>
        <v xml:space="preserve"> </v>
      </c>
      <c r="AA251" s="129"/>
      <c r="AB251" s="45"/>
      <c r="AC251" s="46"/>
    </row>
    <row r="252" spans="1:29" x14ac:dyDescent="0.2">
      <c r="A252" s="27" t="s">
        <v>169</v>
      </c>
      <c r="B252" s="21">
        <v>5140</v>
      </c>
      <c r="C252" s="91">
        <v>21</v>
      </c>
      <c r="D252" s="92">
        <v>144</v>
      </c>
      <c r="E252" s="24">
        <v>165</v>
      </c>
      <c r="F252" s="92">
        <v>2</v>
      </c>
      <c r="G252" s="92">
        <v>12</v>
      </c>
      <c r="H252" s="24">
        <v>14</v>
      </c>
      <c r="I252" s="91"/>
      <c r="J252" s="92">
        <v>4</v>
      </c>
      <c r="K252" s="24">
        <v>4</v>
      </c>
      <c r="L252" s="27">
        <v>1</v>
      </c>
      <c r="M252" s="26">
        <v>8</v>
      </c>
      <c r="N252" s="24">
        <v>9</v>
      </c>
      <c r="O252" s="91"/>
      <c r="P252" s="92">
        <v>5</v>
      </c>
      <c r="Q252" s="24">
        <v>5</v>
      </c>
      <c r="R252" s="20"/>
      <c r="T252" s="24"/>
      <c r="U252" s="92"/>
      <c r="V252" s="92">
        <v>15</v>
      </c>
      <c r="W252" s="24">
        <v>15</v>
      </c>
      <c r="X252" s="91">
        <v>2</v>
      </c>
      <c r="Y252" s="92">
        <v>11</v>
      </c>
      <c r="Z252" s="24">
        <v>13</v>
      </c>
      <c r="AA252" s="20">
        <f t="shared" ref="AA252:AB253" si="169">SUM(C252,F252,I252,L252,O252,R252,U252,X252)</f>
        <v>26</v>
      </c>
      <c r="AB252" s="25">
        <f t="shared" si="169"/>
        <v>199</v>
      </c>
      <c r="AC252" s="24">
        <f>SUM(AA252:AB252)</f>
        <v>225</v>
      </c>
    </row>
    <row r="253" spans="1:29" ht="13.5" thickBot="1" x14ac:dyDescent="0.25">
      <c r="A253" s="35" t="s">
        <v>170</v>
      </c>
      <c r="B253" s="36">
        <v>5120</v>
      </c>
      <c r="C253" s="22">
        <v>7</v>
      </c>
      <c r="D253" s="23">
        <v>57</v>
      </c>
      <c r="E253" s="24">
        <v>64</v>
      </c>
      <c r="F253" s="47">
        <v>4</v>
      </c>
      <c r="G253" s="47">
        <v>7</v>
      </c>
      <c r="H253" s="24">
        <v>11</v>
      </c>
      <c r="I253" s="22"/>
      <c r="J253" s="23">
        <v>2</v>
      </c>
      <c r="K253" s="24">
        <v>2</v>
      </c>
      <c r="L253" s="20">
        <v>5</v>
      </c>
      <c r="M253" s="35">
        <v>7</v>
      </c>
      <c r="N253" s="24">
        <v>12</v>
      </c>
      <c r="O253" s="22"/>
      <c r="P253" s="23">
        <v>2</v>
      </c>
      <c r="Q253" s="24">
        <v>2</v>
      </c>
      <c r="R253" s="20"/>
      <c r="T253" s="24"/>
      <c r="U253" s="47"/>
      <c r="V253" s="47">
        <v>3</v>
      </c>
      <c r="W253" s="24">
        <v>3</v>
      </c>
      <c r="X253" s="22"/>
      <c r="Y253" s="23">
        <v>4</v>
      </c>
      <c r="Z253" s="24">
        <v>4</v>
      </c>
      <c r="AA253" s="20">
        <f t="shared" si="169"/>
        <v>16</v>
      </c>
      <c r="AB253" s="25">
        <f t="shared" si="169"/>
        <v>82</v>
      </c>
      <c r="AC253" s="24">
        <f>SUM(AA253:AB253)</f>
        <v>98</v>
      </c>
    </row>
    <row r="254" spans="1:29" ht="13.5" thickBot="1" x14ac:dyDescent="0.25">
      <c r="A254" s="13" t="s">
        <v>171</v>
      </c>
      <c r="B254" s="14"/>
      <c r="C254" s="72">
        <f>SUM(C252:C253)</f>
        <v>28</v>
      </c>
      <c r="D254" s="73">
        <f>SUM(D252:D253)</f>
        <v>201</v>
      </c>
      <c r="E254" s="32">
        <f>SUM(E252:E253)</f>
        <v>229</v>
      </c>
      <c r="F254" s="72">
        <f t="shared" ref="F254:Z254" si="170">SUM(F252:F253)</f>
        <v>6</v>
      </c>
      <c r="G254" s="73">
        <f t="shared" si="170"/>
        <v>19</v>
      </c>
      <c r="H254" s="32">
        <f t="shared" si="170"/>
        <v>25</v>
      </c>
      <c r="I254" s="72">
        <f t="shared" si="170"/>
        <v>0</v>
      </c>
      <c r="J254" s="73">
        <f t="shared" si="170"/>
        <v>6</v>
      </c>
      <c r="K254" s="32">
        <f t="shared" si="170"/>
        <v>6</v>
      </c>
      <c r="L254" s="72">
        <f t="shared" si="170"/>
        <v>6</v>
      </c>
      <c r="M254" s="73">
        <f t="shared" si="170"/>
        <v>15</v>
      </c>
      <c r="N254" s="32">
        <f t="shared" si="170"/>
        <v>21</v>
      </c>
      <c r="O254" s="72">
        <f t="shared" si="170"/>
        <v>0</v>
      </c>
      <c r="P254" s="73">
        <f t="shared" si="170"/>
        <v>7</v>
      </c>
      <c r="Q254" s="13">
        <f t="shared" si="170"/>
        <v>7</v>
      </c>
      <c r="R254" s="31">
        <f>SUM(R252:R253)</f>
        <v>0</v>
      </c>
      <c r="S254" s="13">
        <f>SUM(S252:S253)</f>
        <v>0</v>
      </c>
      <c r="T254" s="13">
        <f>SUM(T252:T253)</f>
        <v>0</v>
      </c>
      <c r="U254" s="73">
        <f t="shared" si="170"/>
        <v>0</v>
      </c>
      <c r="V254" s="73">
        <f t="shared" si="170"/>
        <v>18</v>
      </c>
      <c r="W254" s="32">
        <f t="shared" si="170"/>
        <v>18</v>
      </c>
      <c r="X254" s="72">
        <f t="shared" si="170"/>
        <v>2</v>
      </c>
      <c r="Y254" s="73">
        <f t="shared" si="170"/>
        <v>15</v>
      </c>
      <c r="Z254" s="32">
        <f t="shared" si="170"/>
        <v>17</v>
      </c>
      <c r="AA254" s="128">
        <f t="shared" si="168"/>
        <v>42</v>
      </c>
      <c r="AB254" s="33">
        <f t="shared" si="168"/>
        <v>281</v>
      </c>
      <c r="AC254" s="34">
        <f t="shared" si="168"/>
        <v>323</v>
      </c>
    </row>
    <row r="255" spans="1:29" x14ac:dyDescent="0.2">
      <c r="C255" s="37"/>
      <c r="D255" s="38"/>
      <c r="E255" s="41" t="str">
        <f>IF(C255+D255=0," ",C255+D255)</f>
        <v xml:space="preserve"> </v>
      </c>
      <c r="F255" s="40"/>
      <c r="G255" s="40"/>
      <c r="H255" s="60" t="str">
        <f>IF(F255+G255=0," ",F255+G255)</f>
        <v xml:space="preserve"> </v>
      </c>
      <c r="I255" s="37"/>
      <c r="J255" s="38"/>
      <c r="K255" s="41" t="str">
        <f>IF(I255+J255=0," ",I255+J255)</f>
        <v xml:space="preserve"> </v>
      </c>
      <c r="L255" s="37"/>
      <c r="M255" s="40"/>
      <c r="N255" s="60" t="str">
        <f>IF(L255+M255=0," ",L255+M255)</f>
        <v xml:space="preserve"> </v>
      </c>
      <c r="O255" s="37"/>
      <c r="P255" s="38"/>
      <c r="Q255" s="59" t="str">
        <f>IF(O255+P255=0," ",O255+P255)</f>
        <v xml:space="preserve"> </v>
      </c>
      <c r="R255" s="37"/>
      <c r="S255" s="38"/>
      <c r="T255" s="39"/>
      <c r="U255" s="40"/>
      <c r="V255" s="40"/>
      <c r="W255" s="60" t="str">
        <f>IF(U255+V255=0," ",U255+V255)</f>
        <v xml:space="preserve"> </v>
      </c>
      <c r="X255" s="37"/>
      <c r="Y255" s="38"/>
      <c r="Z255" s="41" t="str">
        <f>IF(X255+Y255=0," ",X255+Y255)</f>
        <v xml:space="preserve"> </v>
      </c>
      <c r="AA255" s="129"/>
      <c r="AB255" s="45"/>
      <c r="AC255" s="46"/>
    </row>
    <row r="256" spans="1:29" ht="13.5" thickBot="1" x14ac:dyDescent="0.25">
      <c r="A256" s="35" t="s">
        <v>172</v>
      </c>
      <c r="B256" s="36">
        <v>5160</v>
      </c>
      <c r="C256" s="22">
        <v>28</v>
      </c>
      <c r="D256" s="23">
        <v>261</v>
      </c>
      <c r="E256" s="24">
        <v>289</v>
      </c>
      <c r="F256" s="47">
        <v>5</v>
      </c>
      <c r="G256" s="47">
        <v>11</v>
      </c>
      <c r="H256" s="24">
        <v>16</v>
      </c>
      <c r="I256" s="22"/>
      <c r="J256" s="23">
        <v>4</v>
      </c>
      <c r="K256" s="24">
        <v>4</v>
      </c>
      <c r="M256" s="35">
        <v>12</v>
      </c>
      <c r="N256" s="24">
        <v>12</v>
      </c>
      <c r="O256" s="22">
        <v>1</v>
      </c>
      <c r="P256" s="23">
        <v>8</v>
      </c>
      <c r="Q256" s="24">
        <v>9</v>
      </c>
      <c r="R256" s="20"/>
      <c r="T256" s="24"/>
      <c r="U256" s="47">
        <v>7</v>
      </c>
      <c r="V256" s="47">
        <v>16</v>
      </c>
      <c r="W256" s="24">
        <v>23</v>
      </c>
      <c r="X256" s="22">
        <v>4</v>
      </c>
      <c r="Y256" s="23">
        <v>12</v>
      </c>
      <c r="Z256" s="24">
        <v>16</v>
      </c>
      <c r="AA256" s="20">
        <f t="shared" ref="AA256:AB256" si="171">SUM(C256,F256,I256,L256,O256,R256,U256,X256)</f>
        <v>45</v>
      </c>
      <c r="AB256" s="25">
        <f t="shared" si="171"/>
        <v>324</v>
      </c>
      <c r="AC256" s="24">
        <f>SUM(AA256:AB256)</f>
        <v>369</v>
      </c>
    </row>
    <row r="257" spans="1:29" ht="13.5" thickBot="1" x14ac:dyDescent="0.25">
      <c r="A257" s="31" t="s">
        <v>173</v>
      </c>
      <c r="B257" s="14"/>
      <c r="C257" s="31">
        <f t="shared" ref="C257:Q257" si="172">SUBTOTAL(9,C256:C256)</f>
        <v>28</v>
      </c>
      <c r="D257" s="13">
        <f t="shared" si="172"/>
        <v>261</v>
      </c>
      <c r="E257" s="32">
        <f t="shared" si="172"/>
        <v>289</v>
      </c>
      <c r="F257" s="13">
        <f t="shared" si="172"/>
        <v>5</v>
      </c>
      <c r="G257" s="13">
        <f t="shared" si="172"/>
        <v>11</v>
      </c>
      <c r="H257" s="32">
        <f t="shared" si="172"/>
        <v>16</v>
      </c>
      <c r="I257" s="31">
        <f t="shared" si="172"/>
        <v>0</v>
      </c>
      <c r="J257" s="13">
        <f t="shared" si="172"/>
        <v>4</v>
      </c>
      <c r="K257" s="32">
        <f t="shared" si="172"/>
        <v>4</v>
      </c>
      <c r="L257" s="31">
        <f t="shared" si="172"/>
        <v>0</v>
      </c>
      <c r="M257" s="13">
        <f t="shared" si="172"/>
        <v>12</v>
      </c>
      <c r="N257" s="32">
        <f t="shared" si="172"/>
        <v>12</v>
      </c>
      <c r="O257" s="31">
        <f t="shared" si="172"/>
        <v>1</v>
      </c>
      <c r="P257" s="13">
        <f t="shared" si="172"/>
        <v>8</v>
      </c>
      <c r="Q257" s="13">
        <f t="shared" si="172"/>
        <v>9</v>
      </c>
      <c r="R257" s="31">
        <f>SUM(R256)</f>
        <v>0</v>
      </c>
      <c r="S257" s="13">
        <f>SUM(S256)</f>
        <v>0</v>
      </c>
      <c r="T257" s="32">
        <f>SUM(R257:S257)</f>
        <v>0</v>
      </c>
      <c r="U257" s="13">
        <f t="shared" ref="U257:Z257" si="173">SUBTOTAL(9,U256:U256)</f>
        <v>7</v>
      </c>
      <c r="V257" s="13">
        <f t="shared" si="173"/>
        <v>16</v>
      </c>
      <c r="W257" s="32">
        <f t="shared" si="173"/>
        <v>23</v>
      </c>
      <c r="X257" s="31">
        <f t="shared" si="173"/>
        <v>4</v>
      </c>
      <c r="Y257" s="13">
        <f t="shared" si="173"/>
        <v>12</v>
      </c>
      <c r="Z257" s="32">
        <f t="shared" si="173"/>
        <v>16</v>
      </c>
      <c r="AA257" s="128">
        <f t="shared" si="168"/>
        <v>45</v>
      </c>
      <c r="AB257" s="33">
        <f t="shared" si="168"/>
        <v>324</v>
      </c>
      <c r="AC257" s="34">
        <f t="shared" si="168"/>
        <v>369</v>
      </c>
    </row>
    <row r="258" spans="1:29" x14ac:dyDescent="0.2">
      <c r="C258" s="37"/>
      <c r="D258" s="38"/>
      <c r="E258" s="41" t="str">
        <f>IF(C258+D258=0," ",C258+D258)</f>
        <v xml:space="preserve"> </v>
      </c>
      <c r="F258" s="40"/>
      <c r="G258" s="40"/>
      <c r="H258" s="60" t="str">
        <f>IF(F258+G258=0," ",F258+G258)</f>
        <v xml:space="preserve"> </v>
      </c>
      <c r="I258" s="37"/>
      <c r="J258" s="38"/>
      <c r="K258" s="41" t="str">
        <f>IF(I258+J258=0," ",I258+J258)</f>
        <v xml:space="preserve"> </v>
      </c>
      <c r="L258" s="37"/>
      <c r="M258" s="40"/>
      <c r="N258" s="60" t="str">
        <f>IF(L258+M258=0," ",L258+M258)</f>
        <v xml:space="preserve"> </v>
      </c>
      <c r="O258" s="37"/>
      <c r="P258" s="38"/>
      <c r="Q258" s="59" t="str">
        <f>IF(O258+P258=0," ",O258+P258)</f>
        <v xml:space="preserve"> </v>
      </c>
      <c r="R258" s="37"/>
      <c r="S258" s="38"/>
      <c r="T258" s="39"/>
      <c r="U258" s="40"/>
      <c r="V258" s="40"/>
      <c r="W258" s="60" t="str">
        <f>IF(U258+V258=0," ",U258+V258)</f>
        <v xml:space="preserve"> </v>
      </c>
      <c r="X258" s="37"/>
      <c r="Y258" s="38"/>
      <c r="Z258" s="41" t="str">
        <f>IF(X258+Y258=0," ",X258+Y258)</f>
        <v xml:space="preserve"> </v>
      </c>
      <c r="AA258" s="129"/>
      <c r="AB258" s="45"/>
      <c r="AC258" s="46"/>
    </row>
    <row r="259" spans="1:29" x14ac:dyDescent="0.2">
      <c r="A259" s="35" t="s">
        <v>174</v>
      </c>
      <c r="B259" s="36">
        <v>5180</v>
      </c>
      <c r="C259" s="20">
        <v>0</v>
      </c>
      <c r="D259" s="25">
        <v>0</v>
      </c>
      <c r="E259" s="24">
        <f>SUM(C259:D259)</f>
        <v>0</v>
      </c>
      <c r="F259" s="35">
        <v>0</v>
      </c>
      <c r="G259" s="35">
        <v>0</v>
      </c>
      <c r="H259" s="24">
        <f>SUM(F259:G259)</f>
        <v>0</v>
      </c>
      <c r="I259" s="20">
        <v>0</v>
      </c>
      <c r="J259" s="25">
        <v>0</v>
      </c>
      <c r="K259" s="24">
        <f>SUM(I259:J259)</f>
        <v>0</v>
      </c>
      <c r="L259" s="20">
        <v>0</v>
      </c>
      <c r="M259" s="35">
        <v>0</v>
      </c>
      <c r="N259" s="24">
        <f>SUM(L259:M259)</f>
        <v>0</v>
      </c>
      <c r="O259" s="20">
        <v>0</v>
      </c>
      <c r="P259" s="25">
        <v>0</v>
      </c>
      <c r="Q259" s="24">
        <f>SUM(O259:P259)</f>
        <v>0</v>
      </c>
      <c r="R259" s="20">
        <v>0</v>
      </c>
      <c r="S259" s="25">
        <v>0</v>
      </c>
      <c r="T259" s="24">
        <f>SUM(R259:S259)</f>
        <v>0</v>
      </c>
      <c r="U259" s="35">
        <v>0</v>
      </c>
      <c r="V259" s="35">
        <v>0</v>
      </c>
      <c r="W259" s="24">
        <f>SUM(U259:V259)</f>
        <v>0</v>
      </c>
      <c r="X259" s="20">
        <v>0</v>
      </c>
      <c r="Y259" s="25">
        <v>0</v>
      </c>
      <c r="Z259" s="24">
        <f>SUM(X259:Y259)</f>
        <v>0</v>
      </c>
      <c r="AA259" s="20">
        <f t="shared" ref="AA259:AB260" si="174">SUM(C259,F259,I259,L259,O259,R259,U259,X259)</f>
        <v>0</v>
      </c>
      <c r="AB259" s="25">
        <f t="shared" si="174"/>
        <v>0</v>
      </c>
      <c r="AC259" s="24">
        <f>SUM(AA259:AB259)</f>
        <v>0</v>
      </c>
    </row>
    <row r="260" spans="1:29" ht="13.5" thickBot="1" x14ac:dyDescent="0.25">
      <c r="A260" s="35" t="s">
        <v>175</v>
      </c>
      <c r="B260" s="36">
        <v>5185</v>
      </c>
      <c r="C260" s="20">
        <v>10</v>
      </c>
      <c r="D260" s="25">
        <v>39</v>
      </c>
      <c r="E260" s="24">
        <v>49</v>
      </c>
      <c r="F260" s="35">
        <v>1</v>
      </c>
      <c r="G260" s="35">
        <v>1</v>
      </c>
      <c r="H260" s="24">
        <v>2</v>
      </c>
      <c r="L260" s="20">
        <v>1</v>
      </c>
      <c r="M260" s="35">
        <v>1</v>
      </c>
      <c r="N260" s="24">
        <v>2</v>
      </c>
      <c r="O260" s="20">
        <v>1</v>
      </c>
      <c r="P260" s="25">
        <v>1</v>
      </c>
      <c r="Q260" s="24">
        <v>2</v>
      </c>
      <c r="R260" s="20"/>
      <c r="T260" s="24"/>
      <c r="U260" s="35">
        <v>1</v>
      </c>
      <c r="V260" s="35">
        <v>1</v>
      </c>
      <c r="W260" s="24">
        <v>2</v>
      </c>
      <c r="AA260" s="20">
        <f t="shared" si="174"/>
        <v>14</v>
      </c>
      <c r="AB260" s="25">
        <f t="shared" si="174"/>
        <v>43</v>
      </c>
      <c r="AC260" s="24">
        <f>SUM(AA260:AB260)</f>
        <v>57</v>
      </c>
    </row>
    <row r="261" spans="1:29" ht="13.5" thickBot="1" x14ac:dyDescent="0.25">
      <c r="A261" s="31" t="s">
        <v>176</v>
      </c>
      <c r="B261" s="14"/>
      <c r="C261" s="72">
        <f t="shared" ref="C261:Y261" si="175">SUBTOTAL(9,C259:C260)</f>
        <v>10</v>
      </c>
      <c r="D261" s="73">
        <f t="shared" si="175"/>
        <v>39</v>
      </c>
      <c r="E261" s="74">
        <f t="shared" si="175"/>
        <v>49</v>
      </c>
      <c r="F261" s="73">
        <f t="shared" si="175"/>
        <v>1</v>
      </c>
      <c r="G261" s="73">
        <f t="shared" si="175"/>
        <v>1</v>
      </c>
      <c r="H261" s="73">
        <f t="shared" si="175"/>
        <v>2</v>
      </c>
      <c r="I261" s="72">
        <f t="shared" si="175"/>
        <v>0</v>
      </c>
      <c r="J261" s="73">
        <f t="shared" si="175"/>
        <v>0</v>
      </c>
      <c r="K261" s="73">
        <f t="shared" si="175"/>
        <v>0</v>
      </c>
      <c r="L261" s="72">
        <f t="shared" si="175"/>
        <v>1</v>
      </c>
      <c r="M261" s="73">
        <f t="shared" si="175"/>
        <v>1</v>
      </c>
      <c r="N261" s="73">
        <f t="shared" si="175"/>
        <v>2</v>
      </c>
      <c r="O261" s="72">
        <f t="shared" si="175"/>
        <v>1</v>
      </c>
      <c r="P261" s="73">
        <f t="shared" si="175"/>
        <v>1</v>
      </c>
      <c r="Q261" s="73">
        <f t="shared" si="175"/>
        <v>2</v>
      </c>
      <c r="R261" s="72">
        <f t="shared" si="175"/>
        <v>0</v>
      </c>
      <c r="S261" s="73">
        <f t="shared" si="175"/>
        <v>0</v>
      </c>
      <c r="T261" s="74">
        <f t="shared" si="175"/>
        <v>0</v>
      </c>
      <c r="U261" s="73">
        <f t="shared" si="175"/>
        <v>1</v>
      </c>
      <c r="V261" s="73">
        <f t="shared" si="175"/>
        <v>1</v>
      </c>
      <c r="W261" s="73">
        <f t="shared" si="175"/>
        <v>2</v>
      </c>
      <c r="X261" s="72">
        <f t="shared" si="175"/>
        <v>0</v>
      </c>
      <c r="Y261" s="73">
        <f t="shared" si="175"/>
        <v>0</v>
      </c>
      <c r="Z261" s="74">
        <f>X261+Y261</f>
        <v>0</v>
      </c>
      <c r="AA261" s="128">
        <f t="shared" si="168"/>
        <v>14</v>
      </c>
      <c r="AB261" s="33">
        <f t="shared" si="168"/>
        <v>43</v>
      </c>
      <c r="AC261" s="34">
        <f t="shared" si="168"/>
        <v>57</v>
      </c>
    </row>
    <row r="262" spans="1:29" ht="13.5" thickBot="1" x14ac:dyDescent="0.25">
      <c r="A262" s="26"/>
      <c r="B262" s="21"/>
      <c r="C262" s="62"/>
      <c r="D262" s="59"/>
      <c r="E262" s="41" t="str">
        <f>IF(C262+D262=0," ",C262+D262)</f>
        <v xml:space="preserve"> </v>
      </c>
      <c r="F262" s="59"/>
      <c r="G262" s="59"/>
      <c r="H262" s="59" t="str">
        <f>IF(F262+G262=0," ",F262+G262)</f>
        <v xml:space="preserve"> </v>
      </c>
      <c r="I262" s="62"/>
      <c r="J262" s="59"/>
      <c r="K262" s="41" t="str">
        <f>IF(I262+J262=0," ",I262+J262)</f>
        <v xml:space="preserve"> </v>
      </c>
      <c r="L262" s="62"/>
      <c r="M262" s="59"/>
      <c r="N262" s="59" t="str">
        <f>IF(L262+M262=0," ",L262+M262)</f>
        <v xml:space="preserve"> </v>
      </c>
      <c r="O262" s="62"/>
      <c r="P262" s="59"/>
      <c r="Q262" s="59" t="str">
        <f>IF(O262+P262=0," ",O262+P262)</f>
        <v xml:space="preserve"> </v>
      </c>
      <c r="R262" s="62"/>
      <c r="S262" s="59"/>
      <c r="T262" s="41"/>
      <c r="U262" s="59"/>
      <c r="V262" s="59"/>
      <c r="W262" s="59" t="str">
        <f>IF(U262+V262=0," ",U262+V262)</f>
        <v xml:space="preserve"> </v>
      </c>
      <c r="X262" s="62"/>
      <c r="Y262" s="59"/>
      <c r="Z262" s="41" t="str">
        <f>IF(X262+Y262=0," ",X262+Y262)</f>
        <v xml:space="preserve"> </v>
      </c>
      <c r="AA262" s="129"/>
      <c r="AB262" s="45"/>
      <c r="AC262" s="46"/>
    </row>
    <row r="263" spans="1:29" s="75" customFormat="1" ht="13.5" thickBot="1" x14ac:dyDescent="0.25">
      <c r="A263" s="31" t="s">
        <v>177</v>
      </c>
      <c r="B263" s="93">
        <v>5040</v>
      </c>
      <c r="C263" s="53">
        <v>4</v>
      </c>
      <c r="D263" s="54">
        <v>19</v>
      </c>
      <c r="E263" s="32">
        <v>23</v>
      </c>
      <c r="F263" s="54"/>
      <c r="G263" s="54">
        <v>1</v>
      </c>
      <c r="H263" s="32">
        <v>1</v>
      </c>
      <c r="I263" s="53"/>
      <c r="J263" s="54"/>
      <c r="K263" s="32"/>
      <c r="L263" s="31">
        <v>3</v>
      </c>
      <c r="M263" s="13">
        <v>2</v>
      </c>
      <c r="N263" s="32">
        <v>5</v>
      </c>
      <c r="O263" s="53">
        <v>2</v>
      </c>
      <c r="P263" s="54">
        <v>1</v>
      </c>
      <c r="Q263" s="32">
        <v>3</v>
      </c>
      <c r="R263" s="31"/>
      <c r="S263" s="13"/>
      <c r="T263" s="32"/>
      <c r="U263" s="54"/>
      <c r="V263" s="54"/>
      <c r="W263" s="32"/>
      <c r="X263" s="53"/>
      <c r="Y263" s="54">
        <v>1</v>
      </c>
      <c r="Z263" s="32">
        <v>1</v>
      </c>
      <c r="AA263" s="128">
        <f t="shared" ref="AA263:AB263" si="176">SUM(C263,F263,I263,L263,O263,R263,U263,X263)</f>
        <v>9</v>
      </c>
      <c r="AB263" s="33">
        <f t="shared" si="176"/>
        <v>24</v>
      </c>
      <c r="AC263" s="32">
        <f>SUM(AA263:AB263)</f>
        <v>33</v>
      </c>
    </row>
    <row r="264" spans="1:29" ht="13.5" thickBot="1" x14ac:dyDescent="0.25">
      <c r="A264" s="2"/>
      <c r="B264" s="130"/>
      <c r="C264" s="131"/>
      <c r="D264" s="132"/>
      <c r="E264" s="169"/>
      <c r="F264" s="132"/>
      <c r="G264" s="132"/>
      <c r="H264" s="172"/>
      <c r="I264" s="135"/>
      <c r="J264" s="132"/>
      <c r="K264" s="169"/>
      <c r="L264" s="132"/>
      <c r="M264" s="132"/>
      <c r="N264" s="169"/>
      <c r="O264" s="132"/>
      <c r="P264" s="132"/>
      <c r="Q264" s="172"/>
      <c r="R264" s="135"/>
      <c r="S264" s="134"/>
      <c r="T264" s="133"/>
      <c r="U264" s="132"/>
      <c r="V264" s="132"/>
      <c r="W264" s="172"/>
      <c r="X264" s="135"/>
      <c r="Y264" s="132"/>
      <c r="Z264" s="169"/>
      <c r="AA264" s="129"/>
      <c r="AB264" s="45"/>
      <c r="AC264" s="46"/>
    </row>
    <row r="265" spans="1:29" s="75" customFormat="1" ht="13.5" thickBot="1" x14ac:dyDescent="0.25">
      <c r="A265" s="136" t="s">
        <v>178</v>
      </c>
      <c r="B265" s="137">
        <v>5050</v>
      </c>
      <c r="C265" s="136">
        <v>14</v>
      </c>
      <c r="D265" s="55">
        <v>18</v>
      </c>
      <c r="E265" s="32">
        <v>32</v>
      </c>
      <c r="F265" s="55">
        <v>1</v>
      </c>
      <c r="G265" s="55">
        <v>1</v>
      </c>
      <c r="H265" s="32">
        <v>2</v>
      </c>
      <c r="I265" s="136"/>
      <c r="J265" s="55"/>
      <c r="K265" s="32"/>
      <c r="L265" s="55"/>
      <c r="M265" s="55">
        <v>5</v>
      </c>
      <c r="N265" s="32">
        <v>5</v>
      </c>
      <c r="O265" s="55"/>
      <c r="P265" s="55"/>
      <c r="Q265" s="32"/>
      <c r="R265" s="31"/>
      <c r="S265" s="13"/>
      <c r="T265" s="32"/>
      <c r="U265" s="55"/>
      <c r="V265" s="55">
        <v>1</v>
      </c>
      <c r="W265" s="32">
        <v>1</v>
      </c>
      <c r="X265" s="136"/>
      <c r="Y265" s="55">
        <v>3</v>
      </c>
      <c r="Z265" s="32">
        <v>3</v>
      </c>
      <c r="AA265" s="128">
        <f t="shared" ref="AA265:AB265" si="177">SUM(C265,F265,I265,L265,O265,R265,U265,X265)</f>
        <v>15</v>
      </c>
      <c r="AB265" s="33">
        <f t="shared" si="177"/>
        <v>28</v>
      </c>
      <c r="AC265" s="32">
        <f>SUM(AA265:AB265)</f>
        <v>43</v>
      </c>
    </row>
    <row r="266" spans="1:29" ht="13.5" thickBot="1" x14ac:dyDescent="0.25">
      <c r="A266" s="2"/>
      <c r="B266" s="130"/>
      <c r="C266" s="135"/>
      <c r="D266" s="132"/>
      <c r="E266" s="169"/>
      <c r="F266" s="132"/>
      <c r="G266" s="132"/>
      <c r="H266" s="172"/>
      <c r="I266" s="135"/>
      <c r="J266" s="132"/>
      <c r="K266" s="169"/>
      <c r="L266" s="132"/>
      <c r="M266" s="132"/>
      <c r="N266" s="169"/>
      <c r="O266" s="132"/>
      <c r="P266" s="132"/>
      <c r="Q266" s="172"/>
      <c r="R266" s="135"/>
      <c r="S266" s="134"/>
      <c r="T266" s="133"/>
      <c r="U266" s="132"/>
      <c r="V266" s="132"/>
      <c r="W266" s="172"/>
      <c r="X266" s="135"/>
      <c r="Y266" s="132"/>
      <c r="Z266" s="169"/>
      <c r="AA266" s="129"/>
      <c r="AB266" s="45"/>
      <c r="AC266" s="46"/>
    </row>
    <row r="267" spans="1:29" s="75" customFormat="1" ht="13.5" thickBot="1" x14ac:dyDescent="0.25">
      <c r="A267" s="31" t="s">
        <v>179</v>
      </c>
      <c r="B267" s="93">
        <v>5060</v>
      </c>
      <c r="C267" s="53">
        <v>2</v>
      </c>
      <c r="D267" s="54">
        <v>12</v>
      </c>
      <c r="E267" s="32">
        <v>14</v>
      </c>
      <c r="F267" s="54"/>
      <c r="G267" s="54"/>
      <c r="H267" s="32"/>
      <c r="I267" s="53"/>
      <c r="J267" s="54"/>
      <c r="K267" s="32"/>
      <c r="L267" s="31"/>
      <c r="M267" s="13">
        <v>1</v>
      </c>
      <c r="N267" s="32">
        <v>1</v>
      </c>
      <c r="O267" s="54"/>
      <c r="P267" s="54"/>
      <c r="Q267" s="32"/>
      <c r="R267" s="31"/>
      <c r="S267" s="13"/>
      <c r="T267" s="32"/>
      <c r="U267" s="54"/>
      <c r="V267" s="54"/>
      <c r="W267" s="32"/>
      <c r="X267" s="53"/>
      <c r="Y267" s="54"/>
      <c r="Z267" s="32"/>
      <c r="AA267" s="128">
        <f t="shared" ref="AA267:AB267" si="178">SUM(C267,F267,I267,L267,O267,R267,U267,X267)</f>
        <v>2</v>
      </c>
      <c r="AB267" s="33">
        <f t="shared" si="178"/>
        <v>13</v>
      </c>
      <c r="AC267" s="32">
        <f>SUM(AA267:AB267)</f>
        <v>15</v>
      </c>
    </row>
    <row r="268" spans="1:29" x14ac:dyDescent="0.2">
      <c r="A268" s="2"/>
      <c r="B268" s="138"/>
      <c r="C268" s="135"/>
      <c r="D268" s="132"/>
      <c r="E268" s="170"/>
      <c r="F268" s="132"/>
      <c r="G268" s="132"/>
      <c r="H268" s="173"/>
      <c r="I268" s="135"/>
      <c r="J268" s="132"/>
      <c r="K268" s="170"/>
      <c r="L268" s="132"/>
      <c r="M268" s="132"/>
      <c r="N268" s="170"/>
      <c r="O268" s="132"/>
      <c r="P268" s="132"/>
      <c r="Q268" s="173"/>
      <c r="R268" s="135"/>
      <c r="S268" s="134"/>
      <c r="T268" s="133"/>
      <c r="U268" s="132"/>
      <c r="V268" s="132"/>
      <c r="W268" s="173"/>
      <c r="X268" s="135"/>
      <c r="Y268" s="132"/>
      <c r="Z268" s="170"/>
      <c r="AA268" s="129"/>
      <c r="AB268" s="45"/>
      <c r="AC268" s="46"/>
    </row>
    <row r="269" spans="1:29" x14ac:dyDescent="0.2">
      <c r="A269" s="2" t="s">
        <v>271</v>
      </c>
      <c r="B269" s="36">
        <v>5015</v>
      </c>
      <c r="C269" s="187"/>
      <c r="D269" s="2">
        <v>3</v>
      </c>
      <c r="E269" s="24">
        <v>3</v>
      </c>
      <c r="F269" s="182"/>
      <c r="G269" s="182"/>
      <c r="H269" s="24"/>
      <c r="I269" s="187"/>
      <c r="J269" s="182"/>
      <c r="L269" s="182"/>
      <c r="M269" s="182"/>
      <c r="N269" s="24"/>
      <c r="O269" s="182"/>
      <c r="P269" s="182"/>
      <c r="R269" s="187"/>
      <c r="S269" s="182"/>
      <c r="T269" s="24"/>
      <c r="U269" s="182"/>
      <c r="V269" s="182"/>
      <c r="W269" s="24"/>
      <c r="X269" s="187"/>
      <c r="Y269" s="182"/>
      <c r="AA269" s="139">
        <f t="shared" ref="AA269:AB271" si="179">SUM(C269,F269,I269,L269,O269,R269,U269,X269)</f>
        <v>0</v>
      </c>
      <c r="AB269" s="80">
        <f t="shared" si="179"/>
        <v>3</v>
      </c>
      <c r="AC269" s="24">
        <f>SUM(AA269:AB269)</f>
        <v>3</v>
      </c>
    </row>
    <row r="270" spans="1:29" x14ac:dyDescent="0.2">
      <c r="A270" s="25" t="s">
        <v>180</v>
      </c>
      <c r="B270" s="36">
        <v>5010</v>
      </c>
      <c r="C270" s="22">
        <v>5</v>
      </c>
      <c r="D270" s="23">
        <v>40</v>
      </c>
      <c r="E270" s="24">
        <v>45</v>
      </c>
      <c r="F270" s="47">
        <v>1</v>
      </c>
      <c r="G270" s="47">
        <v>1</v>
      </c>
      <c r="H270" s="24">
        <v>2</v>
      </c>
      <c r="I270" s="22"/>
      <c r="J270" s="23"/>
      <c r="M270" s="35">
        <v>3</v>
      </c>
      <c r="N270" s="24">
        <v>3</v>
      </c>
      <c r="O270" s="23"/>
      <c r="P270" s="23">
        <v>2</v>
      </c>
      <c r="Q270" s="24">
        <v>2</v>
      </c>
      <c r="R270" s="20"/>
      <c r="T270" s="24"/>
      <c r="U270" s="47"/>
      <c r="V270" s="47">
        <v>3</v>
      </c>
      <c r="W270" s="24">
        <v>3</v>
      </c>
      <c r="X270" s="22"/>
      <c r="Y270" s="23">
        <v>4</v>
      </c>
      <c r="Z270" s="24">
        <v>4</v>
      </c>
      <c r="AA270" s="139">
        <f t="shared" si="179"/>
        <v>6</v>
      </c>
      <c r="AB270" s="80">
        <f t="shared" si="179"/>
        <v>53</v>
      </c>
      <c r="AC270" s="24">
        <f>SUM(AA270:AB270)</f>
        <v>59</v>
      </c>
    </row>
    <row r="271" spans="1:29" x14ac:dyDescent="0.2">
      <c r="A271" s="25" t="s">
        <v>181</v>
      </c>
      <c r="B271" s="36">
        <v>5005</v>
      </c>
      <c r="C271" s="22">
        <v>8</v>
      </c>
      <c r="D271" s="23">
        <v>93</v>
      </c>
      <c r="E271" s="24">
        <v>101</v>
      </c>
      <c r="F271" s="47">
        <v>5</v>
      </c>
      <c r="G271" s="47">
        <v>16</v>
      </c>
      <c r="H271" s="24">
        <v>21</v>
      </c>
      <c r="I271" s="22"/>
      <c r="J271" s="23">
        <v>3</v>
      </c>
      <c r="K271" s="24">
        <v>3</v>
      </c>
      <c r="M271" s="35">
        <v>8</v>
      </c>
      <c r="N271" s="24">
        <v>8</v>
      </c>
      <c r="O271" s="23"/>
      <c r="P271" s="23">
        <v>4</v>
      </c>
      <c r="Q271" s="24">
        <v>4</v>
      </c>
      <c r="R271" s="20"/>
      <c r="T271" s="24"/>
      <c r="U271" s="47">
        <v>1</v>
      </c>
      <c r="V271" s="47">
        <v>4</v>
      </c>
      <c r="W271" s="24">
        <v>5</v>
      </c>
      <c r="X271" s="22"/>
      <c r="Y271" s="23">
        <v>6</v>
      </c>
      <c r="Z271" s="24">
        <v>6</v>
      </c>
      <c r="AA271" s="139">
        <f t="shared" si="179"/>
        <v>14</v>
      </c>
      <c r="AB271" s="80">
        <f t="shared" si="179"/>
        <v>134</v>
      </c>
      <c r="AC271" s="24">
        <f>SUM(AA271:AB271)</f>
        <v>148</v>
      </c>
    </row>
    <row r="272" spans="1:29" ht="13.5" thickBot="1" x14ac:dyDescent="0.25">
      <c r="A272" s="25"/>
      <c r="C272" s="22"/>
      <c r="D272" s="23"/>
      <c r="F272" s="47"/>
      <c r="G272" s="47"/>
      <c r="I272" s="22"/>
      <c r="J272" s="23"/>
      <c r="N272" s="52"/>
      <c r="O272" s="23"/>
      <c r="P272" s="23"/>
      <c r="Q272" s="26"/>
      <c r="R272" s="71"/>
      <c r="S272" s="70"/>
      <c r="T272" s="24"/>
      <c r="U272" s="47"/>
      <c r="V272" s="47"/>
      <c r="X272" s="22"/>
      <c r="Y272" s="23"/>
      <c r="AA272" s="139"/>
      <c r="AB272" s="80"/>
      <c r="AC272" s="81"/>
    </row>
    <row r="273" spans="1:29" ht="13.5" thickBot="1" x14ac:dyDescent="0.25">
      <c r="A273" s="13" t="s">
        <v>236</v>
      </c>
      <c r="B273" s="176" t="s">
        <v>237</v>
      </c>
      <c r="C273" s="53"/>
      <c r="D273" s="54">
        <v>2</v>
      </c>
      <c r="E273" s="32">
        <v>2</v>
      </c>
      <c r="F273" s="54"/>
      <c r="G273" s="54"/>
      <c r="H273" s="32"/>
      <c r="I273" s="53"/>
      <c r="J273" s="54"/>
      <c r="K273" s="32"/>
      <c r="L273" s="31"/>
      <c r="M273" s="13"/>
      <c r="N273" s="32"/>
      <c r="O273" s="54"/>
      <c r="P273" s="54"/>
      <c r="Q273" s="32"/>
      <c r="R273" s="31"/>
      <c r="S273" s="13"/>
      <c r="T273" s="32"/>
      <c r="U273" s="54"/>
      <c r="V273" s="54"/>
      <c r="W273" s="32"/>
      <c r="X273" s="53"/>
      <c r="Y273" s="54"/>
      <c r="Z273" s="32"/>
      <c r="AA273" s="128">
        <f t="shared" ref="AA273:AB273" si="180">SUM(C273,F273,I273,L273,O273,R273,U273,X273)</f>
        <v>0</v>
      </c>
      <c r="AB273" s="33">
        <f t="shared" si="180"/>
        <v>2</v>
      </c>
      <c r="AC273" s="32">
        <f>SUM(AA273:AB273)</f>
        <v>2</v>
      </c>
    </row>
    <row r="274" spans="1:29" ht="13.5" thickBot="1" x14ac:dyDescent="0.25">
      <c r="A274" s="25"/>
      <c r="C274" s="22"/>
      <c r="D274" s="23"/>
      <c r="F274" s="47"/>
      <c r="G274" s="47"/>
      <c r="I274" s="22"/>
      <c r="J274" s="23"/>
      <c r="N274" s="52"/>
      <c r="O274" s="23"/>
      <c r="P274" s="23"/>
      <c r="Q274" s="26"/>
      <c r="R274" s="50"/>
      <c r="S274" s="51"/>
      <c r="T274" s="24"/>
      <c r="U274" s="47"/>
      <c r="V274" s="47"/>
      <c r="X274" s="22"/>
      <c r="Y274" s="23"/>
      <c r="AA274" s="139"/>
      <c r="AB274" s="80"/>
      <c r="AC274" s="81"/>
    </row>
    <row r="275" spans="1:29" ht="13.5" thickBot="1" x14ac:dyDescent="0.25">
      <c r="A275" s="123" t="s">
        <v>153</v>
      </c>
      <c r="B275" s="124"/>
      <c r="C275" s="123">
        <f>C250+C254+C257+C261+C263+C265+C267+C269+C270+C271+C273</f>
        <v>128</v>
      </c>
      <c r="D275" s="140">
        <f t="shared" ref="D275:AC275" si="181">D250+D254+D257+D261+D263+D265+D267+D269+D270+D271+D273</f>
        <v>904</v>
      </c>
      <c r="E275" s="141">
        <f t="shared" si="181"/>
        <v>1032</v>
      </c>
      <c r="F275" s="123">
        <f>F250+F254+F257+F261+F263+F265+F267+F269+F270+F271+F273</f>
        <v>24</v>
      </c>
      <c r="G275" s="140">
        <f>G250+G254+G257+G261+G263+G265+G267+G269+G270+G271+G273</f>
        <v>67</v>
      </c>
      <c r="H275" s="141">
        <f>H250+H254+H257+H261+H263+H265+H267+H269+H270+H271+H273</f>
        <v>91</v>
      </c>
      <c r="I275" s="123">
        <f t="shared" si="181"/>
        <v>0</v>
      </c>
      <c r="J275" s="140">
        <f t="shared" si="181"/>
        <v>14</v>
      </c>
      <c r="K275" s="141">
        <f t="shared" si="181"/>
        <v>14</v>
      </c>
      <c r="L275" s="123">
        <f t="shared" si="181"/>
        <v>18</v>
      </c>
      <c r="M275" s="140">
        <f t="shared" si="181"/>
        <v>83</v>
      </c>
      <c r="N275" s="141">
        <f t="shared" si="181"/>
        <v>101</v>
      </c>
      <c r="O275" s="123">
        <f t="shared" si="181"/>
        <v>5</v>
      </c>
      <c r="P275" s="140">
        <f t="shared" si="181"/>
        <v>29</v>
      </c>
      <c r="Q275" s="141">
        <f t="shared" si="181"/>
        <v>34</v>
      </c>
      <c r="R275" s="123">
        <f t="shared" si="181"/>
        <v>0</v>
      </c>
      <c r="S275" s="140">
        <f t="shared" si="181"/>
        <v>0</v>
      </c>
      <c r="T275" s="141">
        <f t="shared" si="181"/>
        <v>0</v>
      </c>
      <c r="U275" s="123">
        <f t="shared" si="181"/>
        <v>13</v>
      </c>
      <c r="V275" s="140">
        <f t="shared" si="181"/>
        <v>46</v>
      </c>
      <c r="W275" s="141">
        <f t="shared" si="181"/>
        <v>59</v>
      </c>
      <c r="X275" s="123">
        <f t="shared" si="181"/>
        <v>6</v>
      </c>
      <c r="Y275" s="140">
        <f t="shared" si="181"/>
        <v>58</v>
      </c>
      <c r="Z275" s="141">
        <f t="shared" si="181"/>
        <v>64</v>
      </c>
      <c r="AA275" s="123">
        <f t="shared" si="181"/>
        <v>194</v>
      </c>
      <c r="AB275" s="140">
        <f t="shared" si="181"/>
        <v>1201</v>
      </c>
      <c r="AC275" s="179">
        <f t="shared" si="181"/>
        <v>1395</v>
      </c>
    </row>
    <row r="276" spans="1:29" customFormat="1" ht="13.5" thickBot="1" x14ac:dyDescent="0.25">
      <c r="E276" s="75"/>
      <c r="H276" s="75"/>
      <c r="K276" s="75"/>
      <c r="N276" s="75"/>
      <c r="Q276" s="75"/>
      <c r="W276" s="75"/>
      <c r="Z276" s="75"/>
    </row>
    <row r="277" spans="1:29" ht="13.5" thickBot="1" x14ac:dyDescent="0.25">
      <c r="A277" s="542" t="s">
        <v>182</v>
      </c>
      <c r="B277" s="543"/>
      <c r="C277" s="543"/>
      <c r="D277" s="543"/>
      <c r="E277" s="543"/>
      <c r="F277" s="543"/>
      <c r="G277" s="543"/>
      <c r="H277" s="543"/>
      <c r="I277" s="543"/>
      <c r="J277" s="543"/>
      <c r="K277" s="543"/>
      <c r="L277" s="543"/>
      <c r="M277" s="543"/>
      <c r="N277" s="543"/>
      <c r="O277" s="543"/>
      <c r="P277" s="543"/>
      <c r="Q277" s="543"/>
      <c r="R277" s="543"/>
      <c r="S277" s="543"/>
      <c r="T277" s="543"/>
      <c r="U277" s="543"/>
      <c r="V277" s="543"/>
      <c r="W277" s="543"/>
      <c r="X277" s="543"/>
      <c r="Y277" s="543"/>
      <c r="Z277" s="543"/>
      <c r="AA277" s="543"/>
      <c r="AB277" s="543"/>
      <c r="AC277" s="544"/>
    </row>
    <row r="278" spans="1:29" ht="13.5" thickBot="1" x14ac:dyDescent="0.25">
      <c r="C278" s="37"/>
      <c r="D278" s="38"/>
      <c r="E278" s="41" t="str">
        <f>IF(C278+D278=0," ",C278+D278)</f>
        <v xml:space="preserve"> </v>
      </c>
      <c r="F278" s="40"/>
      <c r="G278" s="40"/>
      <c r="H278" s="60" t="str">
        <f>IF(F278+G278=0," ",F278+G278)</f>
        <v xml:space="preserve"> </v>
      </c>
      <c r="I278" s="37"/>
      <c r="J278" s="38"/>
      <c r="K278" s="41" t="str">
        <f>IF(I278+J278=0," ",I278+J278)</f>
        <v xml:space="preserve"> </v>
      </c>
      <c r="L278" s="37"/>
      <c r="M278" s="40"/>
      <c r="N278" s="60"/>
      <c r="O278" s="37"/>
      <c r="P278" s="38"/>
      <c r="Q278" s="59" t="str">
        <f>IF(O278+P278=0," ",O278+P278)</f>
        <v xml:space="preserve"> </v>
      </c>
      <c r="R278" s="42"/>
      <c r="S278" s="43"/>
      <c r="T278" s="44"/>
      <c r="U278" s="40"/>
      <c r="V278" s="40"/>
      <c r="W278" s="60" t="str">
        <f>IF(U278+V278=0," ",U278+V278)</f>
        <v xml:space="preserve"> </v>
      </c>
      <c r="X278" s="37"/>
      <c r="Y278" s="38"/>
      <c r="Z278" s="41" t="str">
        <f>IF(X278+Y278=0," ",X278+Y278)</f>
        <v xml:space="preserve"> </v>
      </c>
      <c r="AA278" s="40"/>
      <c r="AB278" s="111"/>
      <c r="AC278" s="46"/>
    </row>
    <row r="279" spans="1:29" ht="13.5" thickBot="1" x14ac:dyDescent="0.25">
      <c r="A279" s="13" t="s">
        <v>183</v>
      </c>
      <c r="B279" s="93">
        <v>6070</v>
      </c>
      <c r="C279" s="13">
        <v>4</v>
      </c>
      <c r="D279" s="13">
        <v>1</v>
      </c>
      <c r="E279" s="32">
        <v>5</v>
      </c>
      <c r="F279" s="13"/>
      <c r="G279" s="13"/>
      <c r="H279" s="32"/>
      <c r="I279" s="13"/>
      <c r="J279" s="13"/>
      <c r="K279" s="32"/>
      <c r="L279" s="13"/>
      <c r="M279" s="13"/>
      <c r="N279" s="32"/>
      <c r="O279" s="13">
        <v>1</v>
      </c>
      <c r="P279" s="13"/>
      <c r="Q279" s="32">
        <v>1</v>
      </c>
      <c r="R279" s="31"/>
      <c r="S279" s="13"/>
      <c r="T279" s="32"/>
      <c r="U279" s="13"/>
      <c r="V279" s="13"/>
      <c r="W279" s="32"/>
      <c r="X279" s="13"/>
      <c r="Y279" s="13"/>
      <c r="Z279" s="32"/>
      <c r="AA279" s="128">
        <f t="shared" ref="AA279:AB280" si="182">SUM(C279,F279,I279,L279,O279,R279,U279,X279)</f>
        <v>5</v>
      </c>
      <c r="AB279" s="33">
        <f t="shared" si="182"/>
        <v>1</v>
      </c>
      <c r="AC279" s="32">
        <f>SUM(AA279:AB279)</f>
        <v>6</v>
      </c>
    </row>
    <row r="280" spans="1:29" s="75" customFormat="1" ht="13.5" thickBot="1" x14ac:dyDescent="0.25">
      <c r="A280" s="136" t="s">
        <v>184</v>
      </c>
      <c r="B280" s="137">
        <v>6080</v>
      </c>
      <c r="C280" s="55">
        <v>9</v>
      </c>
      <c r="D280" s="55">
        <v>6</v>
      </c>
      <c r="E280" s="32">
        <v>15</v>
      </c>
      <c r="F280" s="55"/>
      <c r="G280" s="55">
        <v>1</v>
      </c>
      <c r="H280" s="32">
        <v>1</v>
      </c>
      <c r="I280" s="55"/>
      <c r="J280" s="55"/>
      <c r="K280" s="32"/>
      <c r="L280" s="55">
        <v>1</v>
      </c>
      <c r="M280" s="55">
        <v>1</v>
      </c>
      <c r="N280" s="32">
        <v>2</v>
      </c>
      <c r="O280" s="55"/>
      <c r="P280" s="55"/>
      <c r="Q280" s="32"/>
      <c r="R280" s="136"/>
      <c r="S280" s="55"/>
      <c r="T280" s="32"/>
      <c r="U280" s="55"/>
      <c r="V280" s="55"/>
      <c r="W280" s="32"/>
      <c r="X280" s="55"/>
      <c r="Y280" s="55"/>
      <c r="Z280" s="32"/>
      <c r="AA280" s="128">
        <f t="shared" si="182"/>
        <v>10</v>
      </c>
      <c r="AB280" s="33">
        <f t="shared" si="182"/>
        <v>8</v>
      </c>
      <c r="AC280" s="34">
        <f>SUM(AA280:AB280)</f>
        <v>18</v>
      </c>
    </row>
    <row r="281" spans="1:29" ht="13.5" thickBot="1" x14ac:dyDescent="0.25">
      <c r="C281" s="37"/>
      <c r="D281" s="38"/>
      <c r="E281" s="41"/>
      <c r="F281" s="40"/>
      <c r="G281" s="40"/>
      <c r="H281" s="60"/>
      <c r="I281" s="37"/>
      <c r="J281" s="38"/>
      <c r="K281" s="41"/>
      <c r="L281" s="37"/>
      <c r="M281" s="40"/>
      <c r="N281" s="60"/>
      <c r="O281" s="37"/>
      <c r="P281" s="38"/>
      <c r="Q281" s="59"/>
      <c r="R281" s="37"/>
      <c r="S281" s="38"/>
      <c r="T281" s="39"/>
      <c r="U281" s="40"/>
      <c r="V281" s="40"/>
      <c r="W281" s="60"/>
      <c r="X281" s="37"/>
      <c r="Y281" s="38"/>
      <c r="Z281" s="41"/>
      <c r="AA281" s="40"/>
      <c r="AB281" s="111"/>
      <c r="AC281" s="46"/>
    </row>
    <row r="282" spans="1:29" ht="13.5" thickBot="1" x14ac:dyDescent="0.25">
      <c r="A282" s="31" t="s">
        <v>185</v>
      </c>
      <c r="B282" s="14">
        <v>6020</v>
      </c>
      <c r="C282" s="53">
        <v>580</v>
      </c>
      <c r="D282" s="54">
        <v>343</v>
      </c>
      <c r="E282" s="32">
        <v>923</v>
      </c>
      <c r="F282" s="54">
        <v>71</v>
      </c>
      <c r="G282" s="54">
        <v>30</v>
      </c>
      <c r="H282" s="32">
        <v>101</v>
      </c>
      <c r="I282" s="53">
        <v>5</v>
      </c>
      <c r="J282" s="54">
        <v>9</v>
      </c>
      <c r="K282" s="32">
        <v>14</v>
      </c>
      <c r="L282" s="31">
        <v>49</v>
      </c>
      <c r="M282" s="13">
        <v>31</v>
      </c>
      <c r="N282" s="32">
        <v>80</v>
      </c>
      <c r="O282" s="53">
        <v>17</v>
      </c>
      <c r="P282" s="54">
        <v>7</v>
      </c>
      <c r="Q282" s="32">
        <v>24</v>
      </c>
      <c r="R282" s="31">
        <v>2</v>
      </c>
      <c r="S282" s="13">
        <v>2</v>
      </c>
      <c r="T282" s="32">
        <v>4</v>
      </c>
      <c r="U282" s="54">
        <v>7</v>
      </c>
      <c r="V282" s="54">
        <v>2</v>
      </c>
      <c r="W282" s="32">
        <v>9</v>
      </c>
      <c r="X282" s="53">
        <v>32</v>
      </c>
      <c r="Y282" s="54">
        <v>21</v>
      </c>
      <c r="Z282" s="32">
        <v>53</v>
      </c>
      <c r="AA282" s="128">
        <f t="shared" ref="AA282:AB282" si="183">SUM(C282,F282,I282,L282,O282,R282,U282,X282)</f>
        <v>763</v>
      </c>
      <c r="AB282" s="33">
        <f t="shared" si="183"/>
        <v>445</v>
      </c>
      <c r="AC282" s="32">
        <f>SUM(AA282:AB282)</f>
        <v>1208</v>
      </c>
    </row>
    <row r="283" spans="1:29" x14ac:dyDescent="0.2">
      <c r="C283" s="37"/>
      <c r="D283" s="38"/>
      <c r="E283" s="41"/>
      <c r="F283" s="40"/>
      <c r="G283" s="40"/>
      <c r="H283" s="60"/>
      <c r="I283" s="37"/>
      <c r="J283" s="38"/>
      <c r="K283" s="41"/>
      <c r="L283" s="37"/>
      <c r="M283" s="40"/>
      <c r="N283" s="60"/>
      <c r="O283" s="37"/>
      <c r="P283" s="38"/>
      <c r="Q283" s="59"/>
      <c r="R283" s="37"/>
      <c r="S283" s="38"/>
      <c r="T283" s="39"/>
      <c r="U283" s="40"/>
      <c r="V283" s="40"/>
      <c r="W283" s="60"/>
      <c r="X283" s="37"/>
      <c r="Y283" s="38"/>
      <c r="Z283" s="41"/>
      <c r="AA283" s="40"/>
      <c r="AB283" s="111"/>
      <c r="AC283" s="46"/>
    </row>
    <row r="284" spans="1:29" ht="13.5" thickBot="1" x14ac:dyDescent="0.25">
      <c r="A284" s="71" t="s">
        <v>186</v>
      </c>
      <c r="B284" s="106">
        <v>6041</v>
      </c>
      <c r="C284" s="30">
        <v>31</v>
      </c>
      <c r="D284" s="142">
        <v>41</v>
      </c>
      <c r="E284" s="52">
        <v>72</v>
      </c>
      <c r="F284" s="142">
        <v>8</v>
      </c>
      <c r="G284" s="142">
        <v>4</v>
      </c>
      <c r="H284" s="26">
        <v>12</v>
      </c>
      <c r="I284" s="30"/>
      <c r="J284" s="142"/>
      <c r="K284" s="52"/>
      <c r="L284" s="71">
        <v>4</v>
      </c>
      <c r="M284" s="70">
        <v>1</v>
      </c>
      <c r="N284" s="51">
        <v>5</v>
      </c>
      <c r="O284" s="30">
        <v>4</v>
      </c>
      <c r="P284" s="142">
        <v>2</v>
      </c>
      <c r="Q284" s="51">
        <v>6</v>
      </c>
      <c r="R284" s="71"/>
      <c r="S284" s="70"/>
      <c r="T284" s="24"/>
      <c r="U284" s="142">
        <v>1</v>
      </c>
      <c r="V284" s="142">
        <v>1</v>
      </c>
      <c r="W284" s="51">
        <v>2</v>
      </c>
      <c r="X284" s="30">
        <v>2</v>
      </c>
      <c r="Y284" s="142">
        <v>7</v>
      </c>
      <c r="Z284" s="52">
        <v>9</v>
      </c>
      <c r="AA284" s="139">
        <f t="shared" ref="AA284:AB284" si="184">SUM(C284,F284,I284,L284,O284,R284,U284,X284)</f>
        <v>50</v>
      </c>
      <c r="AB284" s="80">
        <f t="shared" si="184"/>
        <v>56</v>
      </c>
      <c r="AC284" s="81">
        <f>SUM(AA284:AB284)</f>
        <v>106</v>
      </c>
    </row>
    <row r="285" spans="1:29" ht="13.5" thickBot="1" x14ac:dyDescent="0.25">
      <c r="A285" s="31" t="s">
        <v>187</v>
      </c>
      <c r="B285" s="14"/>
      <c r="C285" s="31">
        <f t="shared" ref="C285:S285" si="185">SUBTOTAL(9,C284:C284)</f>
        <v>31</v>
      </c>
      <c r="D285" s="13">
        <f t="shared" si="185"/>
        <v>41</v>
      </c>
      <c r="E285" s="13">
        <f t="shared" si="185"/>
        <v>72</v>
      </c>
      <c r="F285" s="31">
        <f t="shared" si="185"/>
        <v>8</v>
      </c>
      <c r="G285" s="13">
        <f t="shared" si="185"/>
        <v>4</v>
      </c>
      <c r="H285" s="13">
        <f t="shared" si="185"/>
        <v>12</v>
      </c>
      <c r="I285" s="31">
        <f t="shared" si="185"/>
        <v>0</v>
      </c>
      <c r="J285" s="13">
        <f t="shared" si="185"/>
        <v>0</v>
      </c>
      <c r="K285" s="13">
        <f t="shared" si="185"/>
        <v>0</v>
      </c>
      <c r="L285" s="31">
        <f t="shared" si="185"/>
        <v>4</v>
      </c>
      <c r="M285" s="13">
        <f t="shared" si="185"/>
        <v>1</v>
      </c>
      <c r="N285" s="13">
        <f t="shared" si="185"/>
        <v>5</v>
      </c>
      <c r="O285" s="31">
        <f t="shared" si="185"/>
        <v>4</v>
      </c>
      <c r="P285" s="13">
        <f t="shared" si="185"/>
        <v>2</v>
      </c>
      <c r="Q285" s="13">
        <f t="shared" si="185"/>
        <v>6</v>
      </c>
      <c r="R285" s="31">
        <f t="shared" si="185"/>
        <v>0</v>
      </c>
      <c r="S285" s="13">
        <f t="shared" si="185"/>
        <v>0</v>
      </c>
      <c r="T285" s="32">
        <f t="shared" ref="T285" si="186">R285+S285</f>
        <v>0</v>
      </c>
      <c r="U285" s="13">
        <f t="shared" ref="U285:Z285" si="187">SUBTOTAL(9,U284:U284)</f>
        <v>1</v>
      </c>
      <c r="V285" s="13">
        <f t="shared" si="187"/>
        <v>1</v>
      </c>
      <c r="W285" s="13">
        <f t="shared" si="187"/>
        <v>2</v>
      </c>
      <c r="X285" s="31">
        <f t="shared" si="187"/>
        <v>2</v>
      </c>
      <c r="Y285" s="13">
        <f t="shared" si="187"/>
        <v>7</v>
      </c>
      <c r="Z285" s="13">
        <f t="shared" si="187"/>
        <v>9</v>
      </c>
      <c r="AA285" s="31">
        <f>C285+F285+I285+L285+O285+U285+X285</f>
        <v>50</v>
      </c>
      <c r="AB285" s="13">
        <f>D285+G285+J285+M285+P285+V285+Y285</f>
        <v>56</v>
      </c>
      <c r="AC285" s="32">
        <f>SUBTOTAL(9,AC284:AC284)</f>
        <v>106</v>
      </c>
    </row>
    <row r="286" spans="1:29" x14ac:dyDescent="0.2">
      <c r="C286" s="37"/>
      <c r="D286" s="38"/>
      <c r="E286" s="41" t="str">
        <f>IF(C286+D286=0," ",C286+D286)</f>
        <v xml:space="preserve"> </v>
      </c>
      <c r="F286" s="40"/>
      <c r="G286" s="40"/>
      <c r="H286" s="60" t="str">
        <f>IF(F286+G286=0," ",F286+G286)</f>
        <v xml:space="preserve"> </v>
      </c>
      <c r="I286" s="37"/>
      <c r="J286" s="38"/>
      <c r="K286" s="41" t="str">
        <f>IF(I286+J286=0," ",I286+J286)</f>
        <v xml:space="preserve"> </v>
      </c>
      <c r="L286" s="37"/>
      <c r="M286" s="40"/>
      <c r="N286" s="60" t="str">
        <f>IF(L286+M286=0," ",L286+M286)</f>
        <v xml:space="preserve"> </v>
      </c>
      <c r="O286" s="37"/>
      <c r="P286" s="38"/>
      <c r="Q286" s="59" t="str">
        <f>IF(O286+P286=0," ",O286+P286)</f>
        <v xml:space="preserve"> </v>
      </c>
      <c r="R286" s="37"/>
      <c r="S286" s="38"/>
      <c r="T286" s="39"/>
      <c r="U286" s="40"/>
      <c r="V286" s="40"/>
      <c r="W286" s="60" t="str">
        <f>IF(U286+V286=0," ",U286+V286)</f>
        <v xml:space="preserve"> </v>
      </c>
      <c r="X286" s="37"/>
      <c r="Y286" s="38"/>
      <c r="Z286" s="41" t="str">
        <f>IF(X286+Y286=0," ",X286+Y286)</f>
        <v xml:space="preserve"> </v>
      </c>
      <c r="AA286" s="40"/>
      <c r="AB286" s="111"/>
      <c r="AC286" s="69"/>
    </row>
    <row r="287" spans="1:29" x14ac:dyDescent="0.2">
      <c r="A287" s="25" t="s">
        <v>188</v>
      </c>
      <c r="B287" s="36">
        <v>6060</v>
      </c>
      <c r="C287" s="22">
        <v>2</v>
      </c>
      <c r="D287" s="23">
        <v>4</v>
      </c>
      <c r="E287" s="24">
        <v>6</v>
      </c>
      <c r="F287" s="47">
        <v>1</v>
      </c>
      <c r="G287" s="47"/>
      <c r="H287" s="24">
        <v>1</v>
      </c>
      <c r="I287" s="22"/>
      <c r="J287" s="23"/>
      <c r="N287" s="24"/>
      <c r="O287" s="22"/>
      <c r="P287" s="23"/>
      <c r="R287" s="20"/>
      <c r="T287" s="24"/>
      <c r="U287" s="47"/>
      <c r="V287" s="47"/>
      <c r="W287" s="24"/>
      <c r="X287" s="22"/>
      <c r="Y287" s="23">
        <v>1</v>
      </c>
      <c r="Z287" s="24">
        <v>1</v>
      </c>
      <c r="AA287" s="139">
        <f t="shared" ref="AA287:AB301" si="188">SUM(C287,F287,I287,L287,O287,R287,U287,X287)</f>
        <v>3</v>
      </c>
      <c r="AB287" s="80">
        <f t="shared" si="188"/>
        <v>5</v>
      </c>
      <c r="AC287" s="24">
        <f>SUM(AA287:AB287)</f>
        <v>8</v>
      </c>
    </row>
    <row r="288" spans="1:29" x14ac:dyDescent="0.2">
      <c r="A288" s="25" t="s">
        <v>272</v>
      </c>
      <c r="B288" s="36">
        <v>6062</v>
      </c>
      <c r="C288" s="22">
        <v>1</v>
      </c>
      <c r="D288" s="23"/>
      <c r="E288" s="24">
        <v>1</v>
      </c>
      <c r="F288" s="47"/>
      <c r="G288" s="47"/>
      <c r="H288" s="24"/>
      <c r="I288" s="22"/>
      <c r="J288" s="23"/>
      <c r="N288" s="24"/>
      <c r="O288" s="22"/>
      <c r="P288" s="23"/>
      <c r="R288" s="20"/>
      <c r="T288" s="24"/>
      <c r="U288" s="47"/>
      <c r="V288" s="47"/>
      <c r="W288" s="24"/>
      <c r="X288" s="22"/>
      <c r="Y288" s="23"/>
      <c r="AA288" s="139">
        <f t="shared" si="188"/>
        <v>1</v>
      </c>
      <c r="AB288" s="80">
        <f t="shared" si="188"/>
        <v>0</v>
      </c>
      <c r="AC288" s="24">
        <f>SUM(AA288:AB288)</f>
        <v>1</v>
      </c>
    </row>
    <row r="289" spans="1:29" x14ac:dyDescent="0.2">
      <c r="A289" s="35" t="s">
        <v>189</v>
      </c>
      <c r="B289" s="36">
        <v>6063</v>
      </c>
      <c r="C289" s="22">
        <v>0</v>
      </c>
      <c r="D289" s="23">
        <v>0</v>
      </c>
      <c r="E289" s="24">
        <f t="shared" ref="E289:E297" si="189">SUM(C289:D289)</f>
        <v>0</v>
      </c>
      <c r="F289" s="47">
        <v>0</v>
      </c>
      <c r="G289" s="47">
        <v>0</v>
      </c>
      <c r="H289" s="24">
        <f t="shared" ref="H289:H297" si="190">SUM(F289:G289)</f>
        <v>0</v>
      </c>
      <c r="I289" s="22">
        <v>0</v>
      </c>
      <c r="J289" s="23">
        <v>0</v>
      </c>
      <c r="K289" s="24">
        <f t="shared" ref="K289:K297" si="191">SUM(I289:J289)</f>
        <v>0</v>
      </c>
      <c r="L289" s="20">
        <v>0</v>
      </c>
      <c r="M289" s="35">
        <v>0</v>
      </c>
      <c r="N289" s="24">
        <f t="shared" ref="N289:N297" si="192">SUM(L289:M289)</f>
        <v>0</v>
      </c>
      <c r="O289" s="22">
        <v>0</v>
      </c>
      <c r="P289" s="23">
        <v>0</v>
      </c>
      <c r="Q289" s="24">
        <f t="shared" ref="Q289:Q297" si="193">SUM(O289:P289)</f>
        <v>0</v>
      </c>
      <c r="R289" s="20">
        <v>0</v>
      </c>
      <c r="S289" s="25">
        <v>0</v>
      </c>
      <c r="T289" s="24">
        <f t="shared" ref="T289:T297" si="194">SUM(R289:S289)</f>
        <v>0</v>
      </c>
      <c r="U289" s="47">
        <v>0</v>
      </c>
      <c r="V289" s="47">
        <v>0</v>
      </c>
      <c r="W289" s="24">
        <f t="shared" ref="W289:W297" si="195">SUM(U289:V289)</f>
        <v>0</v>
      </c>
      <c r="X289" s="22">
        <v>0</v>
      </c>
      <c r="Y289" s="23">
        <v>0</v>
      </c>
      <c r="Z289" s="24">
        <f t="shared" ref="Z289:Z297" si="196">SUM(X289:Y289)</f>
        <v>0</v>
      </c>
      <c r="AA289" s="139">
        <f t="shared" si="188"/>
        <v>0</v>
      </c>
      <c r="AB289" s="80">
        <f t="shared" si="188"/>
        <v>0</v>
      </c>
      <c r="AC289" s="24">
        <f t="shared" ref="AC289:AC301" si="197">SUM(AA289:AB289)</f>
        <v>0</v>
      </c>
    </row>
    <row r="290" spans="1:29" x14ac:dyDescent="0.2">
      <c r="A290" s="35" t="s">
        <v>190</v>
      </c>
      <c r="B290" s="36">
        <v>6065</v>
      </c>
      <c r="C290" s="22">
        <v>0</v>
      </c>
      <c r="D290" s="23">
        <v>0</v>
      </c>
      <c r="E290" s="24">
        <f t="shared" si="189"/>
        <v>0</v>
      </c>
      <c r="F290" s="47">
        <v>0</v>
      </c>
      <c r="G290" s="47">
        <v>0</v>
      </c>
      <c r="H290" s="24">
        <f t="shared" si="190"/>
        <v>0</v>
      </c>
      <c r="I290" s="22">
        <v>0</v>
      </c>
      <c r="J290" s="23">
        <v>0</v>
      </c>
      <c r="K290" s="24">
        <f t="shared" si="191"/>
        <v>0</v>
      </c>
      <c r="L290" s="20">
        <v>0</v>
      </c>
      <c r="M290" s="35">
        <v>0</v>
      </c>
      <c r="N290" s="24">
        <f t="shared" si="192"/>
        <v>0</v>
      </c>
      <c r="O290" s="22">
        <v>0</v>
      </c>
      <c r="P290" s="23">
        <v>0</v>
      </c>
      <c r="Q290" s="24">
        <f t="shared" si="193"/>
        <v>0</v>
      </c>
      <c r="R290" s="20">
        <v>0</v>
      </c>
      <c r="S290" s="25">
        <v>0</v>
      </c>
      <c r="T290" s="24">
        <f t="shared" si="194"/>
        <v>0</v>
      </c>
      <c r="U290" s="47">
        <v>0</v>
      </c>
      <c r="V290" s="47">
        <v>0</v>
      </c>
      <c r="W290" s="24">
        <f t="shared" si="195"/>
        <v>0</v>
      </c>
      <c r="X290" s="22">
        <v>0</v>
      </c>
      <c r="Y290" s="23">
        <v>0</v>
      </c>
      <c r="Z290" s="24">
        <f t="shared" si="196"/>
        <v>0</v>
      </c>
      <c r="AA290" s="139">
        <f t="shared" si="188"/>
        <v>0</v>
      </c>
      <c r="AB290" s="80">
        <f t="shared" si="188"/>
        <v>0</v>
      </c>
      <c r="AC290" s="24">
        <f t="shared" si="197"/>
        <v>0</v>
      </c>
    </row>
    <row r="291" spans="1:29" x14ac:dyDescent="0.2">
      <c r="A291" s="35" t="s">
        <v>191</v>
      </c>
      <c r="B291" s="36">
        <v>6066</v>
      </c>
      <c r="C291" s="22">
        <v>0</v>
      </c>
      <c r="D291" s="23">
        <v>0</v>
      </c>
      <c r="E291" s="24">
        <f t="shared" si="189"/>
        <v>0</v>
      </c>
      <c r="F291" s="47">
        <v>0</v>
      </c>
      <c r="G291" s="47">
        <v>0</v>
      </c>
      <c r="H291" s="24">
        <f t="shared" si="190"/>
        <v>0</v>
      </c>
      <c r="I291" s="22">
        <v>0</v>
      </c>
      <c r="J291" s="23">
        <v>0</v>
      </c>
      <c r="K291" s="24">
        <f t="shared" si="191"/>
        <v>0</v>
      </c>
      <c r="L291" s="20">
        <v>0</v>
      </c>
      <c r="M291" s="35">
        <v>0</v>
      </c>
      <c r="N291" s="24">
        <f t="shared" si="192"/>
        <v>0</v>
      </c>
      <c r="O291" s="22">
        <v>0</v>
      </c>
      <c r="P291" s="23">
        <v>0</v>
      </c>
      <c r="Q291" s="24">
        <f t="shared" si="193"/>
        <v>0</v>
      </c>
      <c r="R291" s="20">
        <v>0</v>
      </c>
      <c r="S291" s="25">
        <v>0</v>
      </c>
      <c r="T291" s="24">
        <f t="shared" si="194"/>
        <v>0</v>
      </c>
      <c r="U291" s="47">
        <v>0</v>
      </c>
      <c r="V291" s="47">
        <v>0</v>
      </c>
      <c r="W291" s="24">
        <f t="shared" si="195"/>
        <v>0</v>
      </c>
      <c r="X291" s="22">
        <v>0</v>
      </c>
      <c r="Y291" s="23">
        <v>0</v>
      </c>
      <c r="Z291" s="24">
        <f t="shared" si="196"/>
        <v>0</v>
      </c>
      <c r="AA291" s="139">
        <f t="shared" si="188"/>
        <v>0</v>
      </c>
      <c r="AB291" s="80">
        <f t="shared" si="188"/>
        <v>0</v>
      </c>
      <c r="AC291" s="24">
        <f t="shared" si="197"/>
        <v>0</v>
      </c>
    </row>
    <row r="292" spans="1:29" x14ac:dyDescent="0.2">
      <c r="A292" s="35" t="s">
        <v>192</v>
      </c>
      <c r="B292" s="36">
        <v>6067</v>
      </c>
      <c r="C292" s="22"/>
      <c r="D292" s="23">
        <v>1</v>
      </c>
      <c r="E292" s="24">
        <v>1</v>
      </c>
      <c r="F292" s="47"/>
      <c r="G292" s="47"/>
      <c r="H292" s="24"/>
      <c r="I292" s="22"/>
      <c r="J292" s="23"/>
      <c r="N292" s="24"/>
      <c r="O292" s="22"/>
      <c r="P292" s="23"/>
      <c r="R292" s="20"/>
      <c r="T292" s="24"/>
      <c r="U292" s="47"/>
      <c r="V292" s="47"/>
      <c r="W292" s="24"/>
      <c r="X292" s="22"/>
      <c r="Y292" s="23"/>
      <c r="AA292" s="139">
        <f t="shared" si="188"/>
        <v>0</v>
      </c>
      <c r="AB292" s="80">
        <f t="shared" si="188"/>
        <v>1</v>
      </c>
      <c r="AC292" s="24">
        <f t="shared" si="197"/>
        <v>1</v>
      </c>
    </row>
    <row r="293" spans="1:29" x14ac:dyDescent="0.2">
      <c r="A293" s="35" t="s">
        <v>193</v>
      </c>
      <c r="B293" s="36">
        <v>6068</v>
      </c>
      <c r="C293" s="22">
        <v>0</v>
      </c>
      <c r="D293" s="23">
        <v>0</v>
      </c>
      <c r="E293" s="24">
        <f t="shared" si="189"/>
        <v>0</v>
      </c>
      <c r="F293" s="47">
        <v>0</v>
      </c>
      <c r="G293" s="47">
        <v>0</v>
      </c>
      <c r="H293" s="24">
        <f t="shared" si="190"/>
        <v>0</v>
      </c>
      <c r="I293" s="23">
        <v>0</v>
      </c>
      <c r="J293" s="23">
        <v>0</v>
      </c>
      <c r="K293" s="24">
        <f t="shared" si="191"/>
        <v>0</v>
      </c>
      <c r="L293" s="25">
        <v>0</v>
      </c>
      <c r="M293" s="35">
        <v>0</v>
      </c>
      <c r="N293" s="24">
        <f t="shared" si="192"/>
        <v>0</v>
      </c>
      <c r="O293" s="23">
        <v>0</v>
      </c>
      <c r="P293" s="23">
        <v>0</v>
      </c>
      <c r="Q293" s="24">
        <f t="shared" si="193"/>
        <v>0</v>
      </c>
      <c r="R293" s="20">
        <v>0</v>
      </c>
      <c r="S293" s="25">
        <v>0</v>
      </c>
      <c r="T293" s="24">
        <f t="shared" si="194"/>
        <v>0</v>
      </c>
      <c r="U293" s="47">
        <v>0</v>
      </c>
      <c r="V293" s="47">
        <v>0</v>
      </c>
      <c r="W293" s="24">
        <f t="shared" si="195"/>
        <v>0</v>
      </c>
      <c r="X293" s="23">
        <v>0</v>
      </c>
      <c r="Y293" s="23">
        <v>0</v>
      </c>
      <c r="Z293" s="24">
        <f t="shared" si="196"/>
        <v>0</v>
      </c>
      <c r="AA293" s="139">
        <f t="shared" si="188"/>
        <v>0</v>
      </c>
      <c r="AB293" s="80">
        <f t="shared" si="188"/>
        <v>0</v>
      </c>
      <c r="AC293" s="24">
        <f t="shared" si="197"/>
        <v>0</v>
      </c>
    </row>
    <row r="294" spans="1:29" x14ac:dyDescent="0.2">
      <c r="A294" s="35" t="s">
        <v>229</v>
      </c>
      <c r="B294" s="36">
        <v>6160</v>
      </c>
      <c r="C294" s="22">
        <v>91</v>
      </c>
      <c r="D294" s="23">
        <v>60</v>
      </c>
      <c r="E294" s="24">
        <v>151</v>
      </c>
      <c r="F294" s="47">
        <v>4</v>
      </c>
      <c r="G294" s="47">
        <v>3</v>
      </c>
      <c r="H294" s="24">
        <v>7</v>
      </c>
      <c r="I294" s="23"/>
      <c r="J294" s="23"/>
      <c r="L294" s="25">
        <v>10</v>
      </c>
      <c r="M294" s="35">
        <v>3</v>
      </c>
      <c r="N294" s="24">
        <v>13</v>
      </c>
      <c r="O294" s="23">
        <v>2</v>
      </c>
      <c r="P294" s="23">
        <v>1</v>
      </c>
      <c r="Q294" s="24">
        <v>3</v>
      </c>
      <c r="R294" s="20">
        <v>1</v>
      </c>
      <c r="T294" s="24">
        <v>1</v>
      </c>
      <c r="U294" s="47">
        <v>1</v>
      </c>
      <c r="V294" s="47"/>
      <c r="W294" s="24">
        <v>1</v>
      </c>
      <c r="X294" s="23">
        <v>5</v>
      </c>
      <c r="Y294" s="23">
        <v>1</v>
      </c>
      <c r="Z294" s="24">
        <v>6</v>
      </c>
      <c r="AA294" s="80">
        <f t="shared" si="188"/>
        <v>114</v>
      </c>
      <c r="AB294" s="80">
        <f t="shared" si="188"/>
        <v>68</v>
      </c>
      <c r="AC294" s="24">
        <f t="shared" si="197"/>
        <v>182</v>
      </c>
    </row>
    <row r="295" spans="1:29" x14ac:dyDescent="0.2">
      <c r="A295" s="35" t="s">
        <v>230</v>
      </c>
      <c r="B295" s="36">
        <v>6161</v>
      </c>
      <c r="C295" s="22"/>
      <c r="D295" s="23">
        <v>1</v>
      </c>
      <c r="E295" s="24">
        <v>1</v>
      </c>
      <c r="F295" s="47"/>
      <c r="G295" s="47"/>
      <c r="H295" s="24"/>
      <c r="I295" s="23"/>
      <c r="J295" s="23">
        <v>1</v>
      </c>
      <c r="K295" s="24">
        <v>1</v>
      </c>
      <c r="L295" s="25"/>
      <c r="N295" s="24"/>
      <c r="O295" s="23"/>
      <c r="P295" s="23"/>
      <c r="R295" s="20"/>
      <c r="T295" s="24"/>
      <c r="U295" s="47"/>
      <c r="V295" s="47"/>
      <c r="W295" s="24"/>
      <c r="X295" s="23"/>
      <c r="Y295" s="23"/>
      <c r="AA295" s="80">
        <f t="shared" si="188"/>
        <v>0</v>
      </c>
      <c r="AB295" s="80">
        <f t="shared" si="188"/>
        <v>2</v>
      </c>
      <c r="AC295" s="24">
        <f t="shared" si="197"/>
        <v>2</v>
      </c>
    </row>
    <row r="296" spans="1:29" x14ac:dyDescent="0.2">
      <c r="A296" s="35" t="s">
        <v>263</v>
      </c>
      <c r="B296" s="36">
        <v>6162</v>
      </c>
      <c r="C296" s="22">
        <v>0</v>
      </c>
      <c r="D296" s="23">
        <v>0</v>
      </c>
      <c r="E296" s="24">
        <f t="shared" si="189"/>
        <v>0</v>
      </c>
      <c r="F296" s="47">
        <v>0</v>
      </c>
      <c r="G296" s="47">
        <v>0</v>
      </c>
      <c r="H296" s="24">
        <f t="shared" si="190"/>
        <v>0</v>
      </c>
      <c r="I296" s="23">
        <v>0</v>
      </c>
      <c r="J296" s="23">
        <v>0</v>
      </c>
      <c r="K296" s="24">
        <f t="shared" si="191"/>
        <v>0</v>
      </c>
      <c r="L296" s="25">
        <v>0</v>
      </c>
      <c r="M296" s="35">
        <v>0</v>
      </c>
      <c r="N296" s="24">
        <f t="shared" si="192"/>
        <v>0</v>
      </c>
      <c r="O296" s="23">
        <v>0</v>
      </c>
      <c r="P296" s="23">
        <v>0</v>
      </c>
      <c r="Q296" s="24">
        <f t="shared" si="193"/>
        <v>0</v>
      </c>
      <c r="R296" s="20">
        <v>0</v>
      </c>
      <c r="S296" s="25">
        <v>0</v>
      </c>
      <c r="T296" s="24">
        <f t="shared" si="194"/>
        <v>0</v>
      </c>
      <c r="U296" s="47">
        <v>0</v>
      </c>
      <c r="V296" s="47">
        <v>0</v>
      </c>
      <c r="W296" s="24">
        <f t="shared" si="195"/>
        <v>0</v>
      </c>
      <c r="X296" s="23">
        <v>0</v>
      </c>
      <c r="Y296" s="23">
        <v>0</v>
      </c>
      <c r="Z296" s="24">
        <f t="shared" si="196"/>
        <v>0</v>
      </c>
      <c r="AA296" s="80">
        <f t="shared" si="188"/>
        <v>0</v>
      </c>
      <c r="AB296" s="80">
        <f t="shared" si="188"/>
        <v>0</v>
      </c>
      <c r="AC296" s="24">
        <f t="shared" si="197"/>
        <v>0</v>
      </c>
    </row>
    <row r="297" spans="1:29" x14ac:dyDescent="0.2">
      <c r="A297" s="35" t="s">
        <v>231</v>
      </c>
      <c r="B297" s="36">
        <v>6163</v>
      </c>
      <c r="C297" s="22">
        <v>0</v>
      </c>
      <c r="D297" s="23">
        <v>0</v>
      </c>
      <c r="E297" s="24">
        <f t="shared" si="189"/>
        <v>0</v>
      </c>
      <c r="F297" s="47">
        <v>0</v>
      </c>
      <c r="G297" s="47">
        <v>0</v>
      </c>
      <c r="H297" s="24">
        <f t="shared" si="190"/>
        <v>0</v>
      </c>
      <c r="I297" s="23">
        <v>0</v>
      </c>
      <c r="J297" s="23">
        <v>0</v>
      </c>
      <c r="K297" s="24">
        <f t="shared" si="191"/>
        <v>0</v>
      </c>
      <c r="L297" s="25">
        <v>0</v>
      </c>
      <c r="M297" s="35">
        <v>0</v>
      </c>
      <c r="N297" s="24">
        <f t="shared" si="192"/>
        <v>0</v>
      </c>
      <c r="O297" s="23">
        <v>0</v>
      </c>
      <c r="P297" s="23">
        <v>0</v>
      </c>
      <c r="Q297" s="24">
        <f t="shared" si="193"/>
        <v>0</v>
      </c>
      <c r="R297" s="20">
        <v>0</v>
      </c>
      <c r="S297" s="25">
        <v>0</v>
      </c>
      <c r="T297" s="24">
        <f t="shared" si="194"/>
        <v>0</v>
      </c>
      <c r="U297" s="47">
        <v>0</v>
      </c>
      <c r="V297" s="47">
        <v>0</v>
      </c>
      <c r="W297" s="24">
        <f t="shared" si="195"/>
        <v>0</v>
      </c>
      <c r="X297" s="23">
        <v>0</v>
      </c>
      <c r="Y297" s="23">
        <v>0</v>
      </c>
      <c r="Z297" s="24">
        <f t="shared" si="196"/>
        <v>0</v>
      </c>
      <c r="AA297" s="80">
        <f t="shared" si="188"/>
        <v>0</v>
      </c>
      <c r="AB297" s="80">
        <f t="shared" si="188"/>
        <v>0</v>
      </c>
      <c r="AC297" s="24">
        <f t="shared" si="197"/>
        <v>0</v>
      </c>
    </row>
    <row r="298" spans="1:29" x14ac:dyDescent="0.2">
      <c r="A298" s="35" t="s">
        <v>232</v>
      </c>
      <c r="B298" s="36">
        <v>6165</v>
      </c>
      <c r="C298" s="22">
        <v>4</v>
      </c>
      <c r="D298" s="23">
        <v>1</v>
      </c>
      <c r="E298" s="24">
        <v>5</v>
      </c>
      <c r="F298" s="47"/>
      <c r="G298" s="47"/>
      <c r="H298" s="24"/>
      <c r="I298" s="23"/>
      <c r="J298" s="23"/>
      <c r="L298" s="25"/>
      <c r="N298" s="24"/>
      <c r="O298" s="23"/>
      <c r="P298" s="23"/>
      <c r="R298" s="20"/>
      <c r="T298" s="24"/>
      <c r="U298" s="47"/>
      <c r="V298" s="47"/>
      <c r="W298" s="24"/>
      <c r="X298" s="23"/>
      <c r="Y298" s="23"/>
      <c r="AA298" s="80">
        <f t="shared" si="188"/>
        <v>4</v>
      </c>
      <c r="AB298" s="80">
        <f t="shared" si="188"/>
        <v>1</v>
      </c>
      <c r="AC298" s="24">
        <f t="shared" si="197"/>
        <v>5</v>
      </c>
    </row>
    <row r="299" spans="1:29" x14ac:dyDescent="0.2">
      <c r="A299" s="35" t="s">
        <v>233</v>
      </c>
      <c r="B299" s="36">
        <v>6166</v>
      </c>
      <c r="C299" s="22">
        <v>8</v>
      </c>
      <c r="D299" s="23">
        <v>3</v>
      </c>
      <c r="E299" s="24">
        <v>11</v>
      </c>
      <c r="F299" s="47"/>
      <c r="G299" s="47"/>
      <c r="H299" s="24"/>
      <c r="I299" s="23"/>
      <c r="J299" s="23"/>
      <c r="L299" s="25"/>
      <c r="N299" s="24"/>
      <c r="O299" s="23"/>
      <c r="P299" s="23"/>
      <c r="R299" s="20"/>
      <c r="T299" s="24"/>
      <c r="U299" s="47"/>
      <c r="V299" s="47"/>
      <c r="W299" s="24"/>
      <c r="X299" s="23"/>
      <c r="Y299" s="23"/>
      <c r="AA299" s="80">
        <f t="shared" si="188"/>
        <v>8</v>
      </c>
      <c r="AB299" s="80">
        <f t="shared" si="188"/>
        <v>3</v>
      </c>
      <c r="AC299" s="24">
        <f t="shared" si="197"/>
        <v>11</v>
      </c>
    </row>
    <row r="300" spans="1:29" x14ac:dyDescent="0.2">
      <c r="A300" s="35" t="s">
        <v>234</v>
      </c>
      <c r="B300" s="36">
        <v>6167</v>
      </c>
      <c r="C300" s="22">
        <v>15</v>
      </c>
      <c r="D300" s="23">
        <v>3</v>
      </c>
      <c r="E300" s="24">
        <v>18</v>
      </c>
      <c r="F300" s="47">
        <v>1</v>
      </c>
      <c r="G300" s="47">
        <v>1</v>
      </c>
      <c r="H300" s="24">
        <v>2</v>
      </c>
      <c r="I300" s="23"/>
      <c r="J300" s="23"/>
      <c r="L300" s="25"/>
      <c r="N300" s="24"/>
      <c r="O300" s="23"/>
      <c r="P300" s="23">
        <v>1</v>
      </c>
      <c r="Q300" s="24">
        <v>1</v>
      </c>
      <c r="R300" s="20"/>
      <c r="T300" s="24"/>
      <c r="U300" s="47"/>
      <c r="V300" s="47"/>
      <c r="W300" s="24"/>
      <c r="X300" s="23"/>
      <c r="Y300" s="23"/>
      <c r="AA300" s="80">
        <f t="shared" si="188"/>
        <v>16</v>
      </c>
      <c r="AB300" s="80">
        <f t="shared" si="188"/>
        <v>5</v>
      </c>
      <c r="AC300" s="24">
        <f t="shared" si="197"/>
        <v>21</v>
      </c>
    </row>
    <row r="301" spans="1:29" ht="13.5" thickBot="1" x14ac:dyDescent="0.25">
      <c r="A301" s="35" t="s">
        <v>235</v>
      </c>
      <c r="B301" s="36">
        <v>6168</v>
      </c>
      <c r="C301" s="22">
        <v>12</v>
      </c>
      <c r="D301" s="23">
        <v>4</v>
      </c>
      <c r="E301" s="24">
        <v>16</v>
      </c>
      <c r="F301" s="47"/>
      <c r="G301" s="47"/>
      <c r="H301" s="24"/>
      <c r="I301" s="23"/>
      <c r="J301" s="23"/>
      <c r="L301" s="25"/>
      <c r="N301" s="24"/>
      <c r="O301" s="23"/>
      <c r="P301" s="23"/>
      <c r="R301" s="20"/>
      <c r="T301" s="24"/>
      <c r="U301" s="47"/>
      <c r="V301" s="47"/>
      <c r="W301" s="24"/>
      <c r="X301" s="23">
        <v>1</v>
      </c>
      <c r="Y301" s="23"/>
      <c r="Z301" s="24">
        <v>1</v>
      </c>
      <c r="AA301" s="80">
        <f t="shared" si="188"/>
        <v>13</v>
      </c>
      <c r="AB301" s="80">
        <f t="shared" si="188"/>
        <v>4</v>
      </c>
      <c r="AC301" s="24">
        <f t="shared" si="197"/>
        <v>17</v>
      </c>
    </row>
    <row r="302" spans="1:29" ht="13.5" thickBot="1" x14ac:dyDescent="0.25">
      <c r="A302" s="31" t="s">
        <v>194</v>
      </c>
      <c r="B302" s="14"/>
      <c r="C302" s="31">
        <f t="shared" ref="C302:AC302" si="198">SUBTOTAL(9,C287:C301)</f>
        <v>133</v>
      </c>
      <c r="D302" s="13">
        <f t="shared" si="198"/>
        <v>77</v>
      </c>
      <c r="E302" s="32">
        <f t="shared" si="198"/>
        <v>210</v>
      </c>
      <c r="F302" s="13">
        <f t="shared" si="198"/>
        <v>6</v>
      </c>
      <c r="G302" s="13">
        <f t="shared" si="198"/>
        <v>4</v>
      </c>
      <c r="H302" s="32">
        <f t="shared" si="198"/>
        <v>10</v>
      </c>
      <c r="I302" s="13">
        <f t="shared" si="198"/>
        <v>0</v>
      </c>
      <c r="J302" s="13">
        <f t="shared" si="198"/>
        <v>1</v>
      </c>
      <c r="K302" s="32">
        <f t="shared" si="198"/>
        <v>1</v>
      </c>
      <c r="L302" s="13">
        <f t="shared" si="198"/>
        <v>10</v>
      </c>
      <c r="M302" s="13">
        <f t="shared" si="198"/>
        <v>3</v>
      </c>
      <c r="N302" s="32">
        <f t="shared" si="198"/>
        <v>13</v>
      </c>
      <c r="O302" s="13">
        <f t="shared" si="198"/>
        <v>2</v>
      </c>
      <c r="P302" s="13">
        <f t="shared" si="198"/>
        <v>2</v>
      </c>
      <c r="Q302" s="13">
        <f t="shared" si="198"/>
        <v>4</v>
      </c>
      <c r="R302" s="31">
        <f t="shared" si="198"/>
        <v>1</v>
      </c>
      <c r="S302" s="13">
        <f t="shared" si="198"/>
        <v>0</v>
      </c>
      <c r="T302" s="32">
        <f t="shared" si="198"/>
        <v>1</v>
      </c>
      <c r="U302" s="13">
        <f t="shared" si="198"/>
        <v>1</v>
      </c>
      <c r="V302" s="13">
        <f t="shared" si="198"/>
        <v>0</v>
      </c>
      <c r="W302" s="32">
        <f t="shared" si="198"/>
        <v>1</v>
      </c>
      <c r="X302" s="13">
        <f t="shared" si="198"/>
        <v>6</v>
      </c>
      <c r="Y302" s="13">
        <f t="shared" si="198"/>
        <v>2</v>
      </c>
      <c r="Z302" s="32">
        <f t="shared" si="198"/>
        <v>8</v>
      </c>
      <c r="AA302" s="13">
        <f t="shared" si="198"/>
        <v>159</v>
      </c>
      <c r="AB302" s="33">
        <f>SUBTOTAL(9,AB287:AB301)</f>
        <v>89</v>
      </c>
      <c r="AC302" s="34">
        <f t="shared" si="198"/>
        <v>248</v>
      </c>
    </row>
    <row r="303" spans="1:29" x14ac:dyDescent="0.2">
      <c r="C303" s="37"/>
      <c r="D303" s="38"/>
      <c r="E303" s="41" t="str">
        <f>IF(C303+D303=0," ",C303+D303)</f>
        <v xml:space="preserve"> </v>
      </c>
      <c r="F303" s="40"/>
      <c r="G303" s="40"/>
      <c r="H303" s="60" t="str">
        <f>IF(F303+G303=0," ",F303+G303)</f>
        <v xml:space="preserve"> </v>
      </c>
      <c r="I303" s="37"/>
      <c r="J303" s="38"/>
      <c r="K303" s="41" t="str">
        <f>IF(I303+J303=0," ",I303+J303)</f>
        <v xml:space="preserve"> </v>
      </c>
      <c r="L303" s="37"/>
      <c r="M303" s="40"/>
      <c r="N303" s="60" t="str">
        <f>IF(L303+M303=0," ",L303+M303)</f>
        <v xml:space="preserve"> </v>
      </c>
      <c r="O303" s="37"/>
      <c r="P303" s="38"/>
      <c r="Q303" s="59" t="str">
        <f>IF(O303+P303=0," ",O303+P303)</f>
        <v xml:space="preserve"> </v>
      </c>
      <c r="R303" s="37"/>
      <c r="S303" s="38"/>
      <c r="T303" s="39"/>
      <c r="U303" s="40"/>
      <c r="V303" s="40"/>
      <c r="W303" s="60" t="str">
        <f>IF(U303+V303=0," ",U303+V303)</f>
        <v xml:space="preserve"> </v>
      </c>
      <c r="X303" s="37"/>
      <c r="Y303" s="38"/>
      <c r="Z303" s="41" t="str">
        <f>IF(X303+Y303=0," ",X303+Y303)</f>
        <v xml:space="preserve"> </v>
      </c>
      <c r="AA303" s="40"/>
      <c r="AB303" s="111"/>
      <c r="AC303" s="46"/>
    </row>
    <row r="304" spans="1:29" x14ac:dyDescent="0.2">
      <c r="A304" s="25" t="s">
        <v>195</v>
      </c>
      <c r="B304" s="36">
        <v>6015</v>
      </c>
      <c r="C304" s="22">
        <v>0</v>
      </c>
      <c r="D304" s="23">
        <v>0</v>
      </c>
      <c r="E304" s="24">
        <f t="shared" ref="E304" si="199">SUM(C304:D304)</f>
        <v>0</v>
      </c>
      <c r="F304" s="47">
        <v>0</v>
      </c>
      <c r="G304" s="47">
        <v>0</v>
      </c>
      <c r="H304" s="24">
        <f t="shared" ref="H304" si="200">SUM(F304:G304)</f>
        <v>0</v>
      </c>
      <c r="I304" s="22">
        <v>0</v>
      </c>
      <c r="J304" s="23">
        <v>0</v>
      </c>
      <c r="K304" s="24">
        <f t="shared" ref="K304" si="201">SUM(I304:J304)</f>
        <v>0</v>
      </c>
      <c r="L304" s="20">
        <v>0</v>
      </c>
      <c r="M304" s="35">
        <v>0</v>
      </c>
      <c r="N304" s="24">
        <f t="shared" ref="N304" si="202">SUM(L304:M304)</f>
        <v>0</v>
      </c>
      <c r="O304" s="22">
        <v>0</v>
      </c>
      <c r="P304" s="23">
        <v>0</v>
      </c>
      <c r="Q304" s="24">
        <f t="shared" ref="Q304" si="203">SUM(O304:P304)</f>
        <v>0</v>
      </c>
      <c r="R304" s="20">
        <v>0</v>
      </c>
      <c r="S304" s="25">
        <v>0</v>
      </c>
      <c r="T304" s="24">
        <f t="shared" ref="T304" si="204">SUM(R304:S304)</f>
        <v>0</v>
      </c>
      <c r="U304" s="47">
        <v>0</v>
      </c>
      <c r="V304" s="47">
        <v>0</v>
      </c>
      <c r="W304" s="24">
        <f t="shared" ref="W304" si="205">SUM(U304:V304)</f>
        <v>0</v>
      </c>
      <c r="X304" s="22">
        <v>0</v>
      </c>
      <c r="Y304" s="23">
        <v>0</v>
      </c>
      <c r="Z304" s="24">
        <f t="shared" ref="Z304" si="206">SUM(X304:Y304)</f>
        <v>0</v>
      </c>
      <c r="AA304" s="139">
        <f t="shared" ref="AA304:AB305" si="207">SUM(C304,F304,I304,L304,O304,R304,U304,X304)</f>
        <v>0</v>
      </c>
      <c r="AB304" s="80">
        <f t="shared" si="207"/>
        <v>0</v>
      </c>
      <c r="AC304" s="24">
        <f t="shared" ref="AC304:AC305" si="208">SUM(AA304:AB304)</f>
        <v>0</v>
      </c>
    </row>
    <row r="305" spans="1:29" ht="13.5" thickBot="1" x14ac:dyDescent="0.25">
      <c r="A305" s="35" t="s">
        <v>196</v>
      </c>
      <c r="B305" s="36">
        <v>6005</v>
      </c>
      <c r="C305" s="22">
        <v>179</v>
      </c>
      <c r="D305" s="23">
        <v>86</v>
      </c>
      <c r="E305" s="24">
        <v>265</v>
      </c>
      <c r="F305" s="47">
        <v>16</v>
      </c>
      <c r="G305" s="47">
        <v>4</v>
      </c>
      <c r="H305" s="24">
        <v>20</v>
      </c>
      <c r="I305" s="22">
        <v>3</v>
      </c>
      <c r="J305" s="23">
        <v>2</v>
      </c>
      <c r="K305" s="24">
        <v>5</v>
      </c>
      <c r="L305" s="20">
        <v>7</v>
      </c>
      <c r="M305" s="35">
        <v>6</v>
      </c>
      <c r="N305" s="24">
        <v>13</v>
      </c>
      <c r="O305" s="22">
        <v>2</v>
      </c>
      <c r="P305" s="23">
        <v>2</v>
      </c>
      <c r="Q305" s="24">
        <v>4</v>
      </c>
      <c r="R305" s="20"/>
      <c r="S305" s="25">
        <v>1</v>
      </c>
      <c r="T305" s="24">
        <v>1</v>
      </c>
      <c r="U305" s="47">
        <v>4</v>
      </c>
      <c r="V305" s="47">
        <v>1</v>
      </c>
      <c r="W305" s="24">
        <v>5</v>
      </c>
      <c r="X305" s="22">
        <v>12</v>
      </c>
      <c r="Y305" s="23">
        <v>7</v>
      </c>
      <c r="Z305" s="24">
        <v>19</v>
      </c>
      <c r="AA305" s="139">
        <f t="shared" si="207"/>
        <v>223</v>
      </c>
      <c r="AB305" s="80">
        <f t="shared" si="207"/>
        <v>109</v>
      </c>
      <c r="AC305" s="24">
        <f t="shared" si="208"/>
        <v>332</v>
      </c>
    </row>
    <row r="306" spans="1:29" ht="13.5" thickBot="1" x14ac:dyDescent="0.25">
      <c r="A306" s="31" t="s">
        <v>197</v>
      </c>
      <c r="B306" s="14"/>
      <c r="C306" s="31">
        <f>SUBTOTAL(9,C304:C305)</f>
        <v>179</v>
      </c>
      <c r="D306" s="13">
        <f t="shared" ref="D306:Z306" si="209">SUBTOTAL(9,D304:D305)</f>
        <v>86</v>
      </c>
      <c r="E306" s="32">
        <f t="shared" si="209"/>
        <v>265</v>
      </c>
      <c r="F306" s="31">
        <f t="shared" si="209"/>
        <v>16</v>
      </c>
      <c r="G306" s="13">
        <f t="shared" si="209"/>
        <v>4</v>
      </c>
      <c r="H306" s="32">
        <f t="shared" si="209"/>
        <v>20</v>
      </c>
      <c r="I306" s="31">
        <f t="shared" si="209"/>
        <v>3</v>
      </c>
      <c r="J306" s="13">
        <f t="shared" si="209"/>
        <v>2</v>
      </c>
      <c r="K306" s="32">
        <f t="shared" si="209"/>
        <v>5</v>
      </c>
      <c r="L306" s="31">
        <f t="shared" si="209"/>
        <v>7</v>
      </c>
      <c r="M306" s="13">
        <f t="shared" si="209"/>
        <v>6</v>
      </c>
      <c r="N306" s="32">
        <f t="shared" si="209"/>
        <v>13</v>
      </c>
      <c r="O306" s="31">
        <f t="shared" si="209"/>
        <v>2</v>
      </c>
      <c r="P306" s="13">
        <f t="shared" si="209"/>
        <v>2</v>
      </c>
      <c r="Q306" s="13">
        <f t="shared" si="209"/>
        <v>4</v>
      </c>
      <c r="R306" s="31">
        <f t="shared" si="209"/>
        <v>0</v>
      </c>
      <c r="S306" s="13">
        <f t="shared" si="209"/>
        <v>1</v>
      </c>
      <c r="T306" s="13">
        <f t="shared" si="209"/>
        <v>1</v>
      </c>
      <c r="U306" s="13">
        <f t="shared" si="209"/>
        <v>4</v>
      </c>
      <c r="V306" s="13">
        <f t="shared" si="209"/>
        <v>1</v>
      </c>
      <c r="W306" s="32">
        <f t="shared" si="209"/>
        <v>5</v>
      </c>
      <c r="X306" s="31">
        <f t="shared" si="209"/>
        <v>12</v>
      </c>
      <c r="Y306" s="13">
        <f t="shared" si="209"/>
        <v>7</v>
      </c>
      <c r="Z306" s="32">
        <f t="shared" si="209"/>
        <v>19</v>
      </c>
      <c r="AA306" s="31">
        <f>C306+F306+I306+L306+O306+U306+X306</f>
        <v>223</v>
      </c>
      <c r="AB306" s="33">
        <f>D306+G306+J306+M306+P306+S306+V306+Y306</f>
        <v>109</v>
      </c>
      <c r="AC306" s="32">
        <f>SUBTOTAL(9,AC304:AC305)</f>
        <v>332</v>
      </c>
    </row>
    <row r="307" spans="1:29" x14ac:dyDescent="0.2">
      <c r="A307" s="26"/>
      <c r="B307" s="21"/>
      <c r="C307" s="62"/>
      <c r="D307" s="59"/>
      <c r="E307" s="41" t="str">
        <f>IF(C307+D307=0," ",C307+D307)</f>
        <v xml:space="preserve"> </v>
      </c>
      <c r="F307" s="59"/>
      <c r="G307" s="59"/>
      <c r="H307" s="59" t="str">
        <f>IF(F307+G307=0," ",F307+G307)</f>
        <v xml:space="preserve"> </v>
      </c>
      <c r="I307" s="62"/>
      <c r="J307" s="59"/>
      <c r="K307" s="41" t="str">
        <f>IF(I307+J307=0," ",I307+J307)</f>
        <v xml:space="preserve"> </v>
      </c>
      <c r="L307" s="62"/>
      <c r="M307" s="59"/>
      <c r="N307" s="59" t="str">
        <f>IF(L307+M307=0," ",L307+M307)</f>
        <v xml:space="preserve"> </v>
      </c>
      <c r="O307" s="62"/>
      <c r="P307" s="59"/>
      <c r="Q307" s="59" t="str">
        <f>IF(O307+P307=0," ",O307+P307)</f>
        <v xml:space="preserve"> </v>
      </c>
      <c r="R307" s="62"/>
      <c r="S307" s="59"/>
      <c r="T307" s="41"/>
      <c r="U307" s="59"/>
      <c r="V307" s="59"/>
      <c r="W307" s="59" t="str">
        <f>IF(U307+V307=0," ",U307+V307)</f>
        <v xml:space="preserve"> </v>
      </c>
      <c r="X307" s="62"/>
      <c r="Y307" s="59"/>
      <c r="Z307" s="41" t="str">
        <f>IF(X307+Y307=0," ",X307+Y307)</f>
        <v xml:space="preserve"> </v>
      </c>
      <c r="AA307" s="59"/>
      <c r="AB307" s="79"/>
      <c r="AC307" s="64"/>
    </row>
    <row r="308" spans="1:29" x14ac:dyDescent="0.2">
      <c r="A308" s="25" t="s">
        <v>198</v>
      </c>
      <c r="B308" s="21">
        <v>6049</v>
      </c>
      <c r="C308" s="20">
        <v>77</v>
      </c>
      <c r="D308" s="25">
        <v>27</v>
      </c>
      <c r="E308" s="24">
        <v>104</v>
      </c>
      <c r="F308" s="25">
        <v>4</v>
      </c>
      <c r="G308" s="25">
        <v>2</v>
      </c>
      <c r="H308" s="24">
        <v>6</v>
      </c>
      <c r="M308" s="25">
        <v>5</v>
      </c>
      <c r="N308" s="24">
        <v>5</v>
      </c>
      <c r="O308" s="20">
        <v>1</v>
      </c>
      <c r="P308" s="25">
        <v>2</v>
      </c>
      <c r="Q308" s="24">
        <v>3</v>
      </c>
      <c r="R308" s="20"/>
      <c r="T308" s="24"/>
      <c r="U308" s="25">
        <v>3</v>
      </c>
      <c r="V308" s="25"/>
      <c r="W308" s="24">
        <v>3</v>
      </c>
      <c r="X308" s="20">
        <v>2</v>
      </c>
      <c r="Y308" s="25">
        <v>1</v>
      </c>
      <c r="Z308" s="24">
        <v>3</v>
      </c>
      <c r="AA308" s="139">
        <f t="shared" ref="AA308:AB309" si="210">SUM(C308,F308,I308,L308,O308,R308,U308,X308)</f>
        <v>87</v>
      </c>
      <c r="AB308" s="80">
        <f t="shared" si="210"/>
        <v>37</v>
      </c>
      <c r="AC308" s="24">
        <f t="shared" ref="AC308:AC309" si="211">SUM(AA308:AB308)</f>
        <v>124</v>
      </c>
    </row>
    <row r="309" spans="1:29" ht="13.5" thickBot="1" x14ac:dyDescent="0.25">
      <c r="A309" s="25" t="s">
        <v>199</v>
      </c>
      <c r="B309" s="21">
        <v>6050</v>
      </c>
      <c r="C309" s="20">
        <v>22</v>
      </c>
      <c r="D309" s="25">
        <v>4</v>
      </c>
      <c r="E309" s="24">
        <v>26</v>
      </c>
      <c r="F309" s="25">
        <v>1</v>
      </c>
      <c r="G309" s="25"/>
      <c r="H309" s="24">
        <v>1</v>
      </c>
      <c r="M309" s="25"/>
      <c r="N309" s="24"/>
      <c r="O309" s="20">
        <v>1</v>
      </c>
      <c r="Q309" s="24">
        <v>1</v>
      </c>
      <c r="R309" s="20"/>
      <c r="T309" s="24"/>
      <c r="U309" s="25"/>
      <c r="V309" s="25"/>
      <c r="W309" s="24"/>
      <c r="X309" s="20">
        <v>1</v>
      </c>
      <c r="Z309" s="24">
        <v>1</v>
      </c>
      <c r="AA309" s="139">
        <f t="shared" si="210"/>
        <v>25</v>
      </c>
      <c r="AB309" s="80">
        <f t="shared" si="210"/>
        <v>4</v>
      </c>
      <c r="AC309" s="24">
        <f t="shared" si="211"/>
        <v>29</v>
      </c>
    </row>
    <row r="310" spans="1:29" ht="13.5" thickBot="1" x14ac:dyDescent="0.25">
      <c r="A310" s="13" t="s">
        <v>200</v>
      </c>
      <c r="B310" s="14"/>
      <c r="C310" s="72">
        <f t="shared" ref="C310:Z310" si="212">SUBTOTAL(9,C307:C309)</f>
        <v>99</v>
      </c>
      <c r="D310" s="73">
        <f t="shared" si="212"/>
        <v>31</v>
      </c>
      <c r="E310" s="32">
        <f t="shared" si="212"/>
        <v>130</v>
      </c>
      <c r="F310" s="73">
        <f t="shared" si="212"/>
        <v>5</v>
      </c>
      <c r="G310" s="73">
        <f t="shared" si="212"/>
        <v>2</v>
      </c>
      <c r="H310" s="32">
        <f t="shared" si="212"/>
        <v>7</v>
      </c>
      <c r="I310" s="72">
        <f t="shared" si="212"/>
        <v>0</v>
      </c>
      <c r="J310" s="73">
        <f t="shared" si="212"/>
        <v>0</v>
      </c>
      <c r="K310" s="32">
        <f t="shared" si="212"/>
        <v>0</v>
      </c>
      <c r="L310" s="31">
        <f t="shared" si="212"/>
        <v>0</v>
      </c>
      <c r="M310" s="13">
        <f t="shared" si="212"/>
        <v>5</v>
      </c>
      <c r="N310" s="13">
        <f t="shared" si="212"/>
        <v>5</v>
      </c>
      <c r="O310" s="72">
        <f t="shared" si="212"/>
        <v>2</v>
      </c>
      <c r="P310" s="73">
        <f t="shared" si="212"/>
        <v>2</v>
      </c>
      <c r="Q310" s="13">
        <f t="shared" si="212"/>
        <v>4</v>
      </c>
      <c r="R310" s="31">
        <f>SUM(R308:R309)</f>
        <v>0</v>
      </c>
      <c r="S310" s="13">
        <f>SUM(S308:S309)</f>
        <v>0</v>
      </c>
      <c r="T310" s="32">
        <f t="shared" ref="T310" si="213">R310+S310</f>
        <v>0</v>
      </c>
      <c r="U310" s="73">
        <f t="shared" si="212"/>
        <v>3</v>
      </c>
      <c r="V310" s="73">
        <f t="shared" si="212"/>
        <v>0</v>
      </c>
      <c r="W310" s="32">
        <f t="shared" si="212"/>
        <v>3</v>
      </c>
      <c r="X310" s="72">
        <f t="shared" si="212"/>
        <v>3</v>
      </c>
      <c r="Y310" s="73">
        <f t="shared" si="212"/>
        <v>1</v>
      </c>
      <c r="Z310" s="32">
        <f t="shared" si="212"/>
        <v>4</v>
      </c>
      <c r="AA310" s="13">
        <f>C310+F310+I310+L310+O310+U310+X310</f>
        <v>112</v>
      </c>
      <c r="AB310" s="33">
        <f>D310+G310+J310+M310+P310+S310+V310+Y310</f>
        <v>41</v>
      </c>
      <c r="AC310" s="34">
        <f>SUBTOTAL(9,AC307:AC309)</f>
        <v>153</v>
      </c>
    </row>
    <row r="311" spans="1:29" ht="13.5" thickBot="1" x14ac:dyDescent="0.25">
      <c r="A311" s="113"/>
      <c r="B311" s="67"/>
      <c r="C311" s="177"/>
      <c r="D311" s="178"/>
      <c r="E311" s="29"/>
      <c r="F311" s="178"/>
      <c r="G311" s="178"/>
      <c r="H311" s="29"/>
      <c r="I311" s="178"/>
      <c r="J311" s="178"/>
      <c r="K311" s="29"/>
      <c r="L311" s="26"/>
      <c r="M311" s="26"/>
      <c r="N311" s="113"/>
      <c r="O311" s="178"/>
      <c r="P311" s="178"/>
      <c r="Q311" s="113"/>
      <c r="R311" s="27"/>
      <c r="S311" s="26"/>
      <c r="T311" s="24"/>
      <c r="U311" s="178"/>
      <c r="V311" s="178"/>
      <c r="W311" s="29"/>
      <c r="X311" s="178"/>
      <c r="Y311" s="178"/>
      <c r="Z311" s="29"/>
      <c r="AA311" s="26"/>
      <c r="AB311" s="107"/>
      <c r="AC311" s="115"/>
    </row>
    <row r="312" spans="1:29" ht="13.5" thickBot="1" x14ac:dyDescent="0.25">
      <c r="A312" s="13" t="s">
        <v>236</v>
      </c>
      <c r="B312" s="188" t="s">
        <v>237</v>
      </c>
      <c r="C312" s="73">
        <v>1</v>
      </c>
      <c r="D312" s="73"/>
      <c r="E312" s="32">
        <v>1</v>
      </c>
      <c r="F312" s="73"/>
      <c r="G312" s="73"/>
      <c r="H312" s="32"/>
      <c r="I312" s="73"/>
      <c r="J312" s="73"/>
      <c r="K312" s="32"/>
      <c r="L312" s="13"/>
      <c r="M312" s="13"/>
      <c r="N312" s="32"/>
      <c r="O312" s="73"/>
      <c r="P312" s="73"/>
      <c r="Q312" s="32"/>
      <c r="R312" s="31"/>
      <c r="S312" s="13"/>
      <c r="T312" s="32"/>
      <c r="U312" s="73"/>
      <c r="V312" s="73"/>
      <c r="W312" s="32"/>
      <c r="X312" s="73"/>
      <c r="Y312" s="73"/>
      <c r="Z312" s="32"/>
      <c r="AA312" s="13">
        <f t="shared" ref="AA312:AB312" si="214">SUM(C312,F312,I312,L312,O312,R312,U312,X312)</f>
        <v>1</v>
      </c>
      <c r="AB312" s="33">
        <f t="shared" si="214"/>
        <v>0</v>
      </c>
      <c r="AC312" s="32">
        <f>SUM(AA312:AB312)</f>
        <v>1</v>
      </c>
    </row>
    <row r="313" spans="1:29" ht="13.5" thickBot="1" x14ac:dyDescent="0.25">
      <c r="A313" s="105"/>
      <c r="B313" s="130"/>
      <c r="C313" s="134"/>
      <c r="D313" s="132"/>
      <c r="E313" s="169"/>
      <c r="F313" s="132"/>
      <c r="G313" s="132"/>
      <c r="H313" s="169"/>
      <c r="I313" s="132"/>
      <c r="J313" s="132"/>
      <c r="K313" s="169"/>
      <c r="L313" s="132"/>
      <c r="M313" s="132"/>
      <c r="N313" s="169"/>
      <c r="O313" s="132"/>
      <c r="P313" s="132"/>
      <c r="Q313" s="172"/>
      <c r="R313" s="143"/>
      <c r="S313" s="144"/>
      <c r="T313" s="145"/>
      <c r="U313" s="132"/>
      <c r="V313" s="132"/>
      <c r="W313" s="169"/>
      <c r="X313" s="132"/>
      <c r="Y313" s="132"/>
      <c r="Z313" s="169"/>
      <c r="AA313" s="132"/>
      <c r="AB313" s="132"/>
      <c r="AC313" s="133"/>
    </row>
    <row r="314" spans="1:29" ht="13.5" thickBot="1" x14ac:dyDescent="0.25">
      <c r="A314" s="146" t="s">
        <v>153</v>
      </c>
      <c r="B314" s="147"/>
      <c r="C314" s="148">
        <f t="shared" ref="C314:AA314" si="215">C279+C280+C282+C285+C302+C306+C310+C312</f>
        <v>1036</v>
      </c>
      <c r="D314" s="148">
        <f t="shared" si="215"/>
        <v>585</v>
      </c>
      <c r="E314" s="149">
        <f t="shared" si="215"/>
        <v>1621</v>
      </c>
      <c r="F314" s="148">
        <f t="shared" si="215"/>
        <v>106</v>
      </c>
      <c r="G314" s="148">
        <f t="shared" si="215"/>
        <v>45</v>
      </c>
      <c r="H314" s="149">
        <f t="shared" si="215"/>
        <v>151</v>
      </c>
      <c r="I314" s="148">
        <f t="shared" si="215"/>
        <v>8</v>
      </c>
      <c r="J314" s="148">
        <f t="shared" si="215"/>
        <v>12</v>
      </c>
      <c r="K314" s="149">
        <f t="shared" si="215"/>
        <v>20</v>
      </c>
      <c r="L314" s="148">
        <f t="shared" si="215"/>
        <v>71</v>
      </c>
      <c r="M314" s="148">
        <f t="shared" si="215"/>
        <v>47</v>
      </c>
      <c r="N314" s="149">
        <f t="shared" si="215"/>
        <v>118</v>
      </c>
      <c r="O314" s="148">
        <f t="shared" si="215"/>
        <v>28</v>
      </c>
      <c r="P314" s="148">
        <f t="shared" si="215"/>
        <v>15</v>
      </c>
      <c r="Q314" s="149">
        <f t="shared" si="215"/>
        <v>43</v>
      </c>
      <c r="R314" s="148">
        <f t="shared" si="215"/>
        <v>3</v>
      </c>
      <c r="S314" s="148">
        <f t="shared" si="215"/>
        <v>3</v>
      </c>
      <c r="T314" s="149">
        <f t="shared" si="215"/>
        <v>6</v>
      </c>
      <c r="U314" s="148">
        <f t="shared" si="215"/>
        <v>16</v>
      </c>
      <c r="V314" s="148">
        <f t="shared" si="215"/>
        <v>4</v>
      </c>
      <c r="W314" s="149">
        <f t="shared" si="215"/>
        <v>20</v>
      </c>
      <c r="X314" s="148">
        <f t="shared" si="215"/>
        <v>55</v>
      </c>
      <c r="Y314" s="148">
        <f t="shared" si="215"/>
        <v>38</v>
      </c>
      <c r="Z314" s="149">
        <f t="shared" si="215"/>
        <v>93</v>
      </c>
      <c r="AA314" s="148">
        <f t="shared" si="215"/>
        <v>1323</v>
      </c>
      <c r="AB314" s="148">
        <f>AB279+AB280+AB282+AB285+AB302+AB306+AB310+AB312</f>
        <v>749</v>
      </c>
      <c r="AC314" s="149">
        <f>AC279+AC280+AC282+AC285+AC302+AC306+AC310+AC312</f>
        <v>2072</v>
      </c>
    </row>
    <row r="315" spans="1:29" customFormat="1" ht="13.5" thickBot="1" x14ac:dyDescent="0.25">
      <c r="E315" s="75"/>
      <c r="H315" s="75"/>
      <c r="K315" s="75"/>
      <c r="N315" s="75"/>
      <c r="Q315" s="75"/>
      <c r="W315" s="75"/>
      <c r="Z315" s="75"/>
    </row>
    <row r="316" spans="1:29" ht="13.5" thickBot="1" x14ac:dyDescent="0.25">
      <c r="A316" s="545" t="s">
        <v>201</v>
      </c>
      <c r="B316" s="546"/>
      <c r="C316" s="546"/>
      <c r="D316" s="546"/>
      <c r="E316" s="546"/>
      <c r="F316" s="546"/>
      <c r="G316" s="546"/>
      <c r="H316" s="546"/>
      <c r="I316" s="546"/>
      <c r="J316" s="546"/>
      <c r="K316" s="546"/>
      <c r="L316" s="546"/>
      <c r="M316" s="546"/>
      <c r="N316" s="546"/>
      <c r="O316" s="546"/>
      <c r="P316" s="546"/>
      <c r="Q316" s="546"/>
      <c r="R316" s="546"/>
      <c r="S316" s="546"/>
      <c r="T316" s="546"/>
      <c r="U316" s="546"/>
      <c r="V316" s="546"/>
      <c r="W316" s="546"/>
      <c r="X316" s="546"/>
      <c r="Y316" s="546"/>
      <c r="Z316" s="546"/>
      <c r="AA316" s="546"/>
      <c r="AB316" s="546"/>
      <c r="AC316" s="547"/>
    </row>
    <row r="317" spans="1:29" ht="13.5" thickBot="1" x14ac:dyDescent="0.25">
      <c r="A317" s="71"/>
      <c r="B317" s="106"/>
      <c r="C317" s="150"/>
      <c r="D317" s="151"/>
      <c r="E317" s="171"/>
      <c r="F317" s="151"/>
      <c r="G317" s="151"/>
      <c r="H317" s="174"/>
      <c r="I317" s="150"/>
      <c r="J317" s="151"/>
      <c r="K317" s="171" t="str">
        <f>IF(I317+J317=0," ",I317+J317)</f>
        <v xml:space="preserve"> </v>
      </c>
      <c r="L317" s="150"/>
      <c r="M317" s="151"/>
      <c r="N317" s="174"/>
      <c r="O317" s="150"/>
      <c r="P317" s="151"/>
      <c r="Q317" s="171" t="str">
        <f>IF(O317+P317=0," ",O317+P317)</f>
        <v xml:space="preserve"> </v>
      </c>
      <c r="R317" s="151"/>
      <c r="S317" s="151"/>
      <c r="T317" s="151"/>
      <c r="U317" s="86"/>
      <c r="V317" s="87"/>
      <c r="W317" s="84" t="str">
        <f>IF(U317+V317=0," ",U317+V317)</f>
        <v xml:space="preserve"> </v>
      </c>
      <c r="X317" s="151"/>
      <c r="Y317" s="151"/>
      <c r="Z317" s="171" t="str">
        <f>IF(X317+Y317=0," ",X317+Y317)</f>
        <v xml:space="preserve"> </v>
      </c>
      <c r="AA317" s="86"/>
      <c r="AB317" s="89"/>
      <c r="AC317" s="152"/>
    </row>
    <row r="318" spans="1:29" ht="13.5" thickBot="1" x14ac:dyDescent="0.25">
      <c r="A318" s="50" t="s">
        <v>273</v>
      </c>
      <c r="B318" s="106">
        <v>7010</v>
      </c>
      <c r="C318" s="50">
        <v>16</v>
      </c>
      <c r="D318" s="51">
        <v>1</v>
      </c>
      <c r="E318" s="32">
        <v>17</v>
      </c>
      <c r="F318" s="51">
        <v>1</v>
      </c>
      <c r="G318" s="51"/>
      <c r="H318" s="32">
        <v>1</v>
      </c>
      <c r="I318" s="50">
        <v>1</v>
      </c>
      <c r="J318" s="51"/>
      <c r="K318" s="32">
        <v>1</v>
      </c>
      <c r="L318" s="50">
        <v>1</v>
      </c>
      <c r="M318" s="51"/>
      <c r="N318" s="32">
        <v>1</v>
      </c>
      <c r="O318" s="50">
        <v>1</v>
      </c>
      <c r="P318" s="51"/>
      <c r="Q318" s="32">
        <v>1</v>
      </c>
      <c r="R318" s="51"/>
      <c r="S318" s="51"/>
      <c r="T318" s="32"/>
      <c r="U318" s="31"/>
      <c r="V318" s="13"/>
      <c r="W318" s="32"/>
      <c r="X318" s="51">
        <v>1</v>
      </c>
      <c r="Y318" s="51"/>
      <c r="Z318" s="32">
        <v>1</v>
      </c>
      <c r="AA318" s="31">
        <f>C318+F318+I318+L318+O318+R318+U318+X318</f>
        <v>21</v>
      </c>
      <c r="AB318" s="33">
        <f>D318+G318+J318+M318+P318+S318+V318+Y318</f>
        <v>1</v>
      </c>
      <c r="AC318" s="32">
        <f>SUM(AA318:AB318)</f>
        <v>22</v>
      </c>
    </row>
    <row r="319" spans="1:29" ht="13.5" thickBot="1" x14ac:dyDescent="0.25">
      <c r="A319" s="71"/>
      <c r="B319" s="106"/>
      <c r="C319" s="150"/>
      <c r="D319" s="151"/>
      <c r="E319" s="171"/>
      <c r="F319" s="151"/>
      <c r="G319" s="151"/>
      <c r="H319" s="174"/>
      <c r="I319" s="150"/>
      <c r="J319" s="151"/>
      <c r="K319" s="171"/>
      <c r="L319" s="150"/>
      <c r="M319" s="151"/>
      <c r="N319" s="174"/>
      <c r="O319" s="150"/>
      <c r="P319" s="151"/>
      <c r="Q319" s="171"/>
      <c r="R319" s="151"/>
      <c r="S319" s="151"/>
      <c r="T319" s="151"/>
      <c r="U319" s="86"/>
      <c r="V319" s="87"/>
      <c r="W319" s="84"/>
      <c r="X319" s="151"/>
      <c r="Y319" s="151"/>
      <c r="Z319" s="171"/>
      <c r="AA319" s="86"/>
      <c r="AB319" s="89"/>
      <c r="AC319" s="152"/>
    </row>
    <row r="320" spans="1:29" ht="13.5" thickBot="1" x14ac:dyDescent="0.25">
      <c r="A320" s="31" t="s">
        <v>202</v>
      </c>
      <c r="B320" s="14">
        <v>7020</v>
      </c>
      <c r="C320" s="53">
        <v>343</v>
      </c>
      <c r="D320" s="54">
        <v>67</v>
      </c>
      <c r="E320" s="32">
        <v>410</v>
      </c>
      <c r="F320" s="54">
        <v>22</v>
      </c>
      <c r="G320" s="54">
        <v>7</v>
      </c>
      <c r="H320" s="32">
        <v>29</v>
      </c>
      <c r="I320" s="53">
        <v>2</v>
      </c>
      <c r="J320" s="54">
        <v>1</v>
      </c>
      <c r="K320" s="32">
        <v>3</v>
      </c>
      <c r="L320" s="31">
        <v>25</v>
      </c>
      <c r="M320" s="13">
        <v>14</v>
      </c>
      <c r="N320" s="32">
        <v>39</v>
      </c>
      <c r="O320" s="53">
        <v>14</v>
      </c>
      <c r="P320" s="54"/>
      <c r="Q320" s="32">
        <v>14</v>
      </c>
      <c r="R320" s="13">
        <v>2</v>
      </c>
      <c r="S320" s="13"/>
      <c r="T320" s="32">
        <v>2</v>
      </c>
      <c r="U320" s="53">
        <v>2</v>
      </c>
      <c r="V320" s="54"/>
      <c r="W320" s="32">
        <v>2</v>
      </c>
      <c r="X320" s="54">
        <v>16</v>
      </c>
      <c r="Y320" s="54">
        <v>4</v>
      </c>
      <c r="Z320" s="32">
        <v>20</v>
      </c>
      <c r="AA320" s="31">
        <f t="shared" ref="AA320:AB320" si="216">SUM(C320,F320,I320,L320,O320,R320,U320,X320)</f>
        <v>426</v>
      </c>
      <c r="AB320" s="13">
        <f t="shared" si="216"/>
        <v>93</v>
      </c>
      <c r="AC320" s="32">
        <f>SUM(AA320:AB320)</f>
        <v>519</v>
      </c>
    </row>
    <row r="321" spans="1:29" ht="13.5" thickBot="1" x14ac:dyDescent="0.25">
      <c r="C321" s="37"/>
      <c r="D321" s="38"/>
      <c r="E321" s="41"/>
      <c r="F321" s="40"/>
      <c r="G321" s="40"/>
      <c r="H321" s="60"/>
      <c r="I321" s="37"/>
      <c r="J321" s="38"/>
      <c r="K321" s="41"/>
      <c r="L321" s="37"/>
      <c r="M321" s="40"/>
      <c r="N321" s="60"/>
      <c r="O321" s="37"/>
      <c r="P321" s="38"/>
      <c r="Q321" s="41"/>
      <c r="R321" s="38"/>
      <c r="S321" s="38"/>
      <c r="T321" s="38"/>
      <c r="U321" s="37"/>
      <c r="V321" s="38"/>
      <c r="W321" s="41"/>
      <c r="X321" s="38"/>
      <c r="Y321" s="38"/>
      <c r="Z321" s="41"/>
      <c r="AA321" s="37"/>
      <c r="AB321" s="45"/>
      <c r="AC321" s="46"/>
    </row>
    <row r="322" spans="1:29" ht="13.5" thickBot="1" x14ac:dyDescent="0.25">
      <c r="A322" s="31" t="s">
        <v>203</v>
      </c>
      <c r="B322" s="14">
        <v>7040</v>
      </c>
      <c r="C322" s="53">
        <v>168</v>
      </c>
      <c r="D322" s="54">
        <v>24</v>
      </c>
      <c r="E322" s="32">
        <v>192</v>
      </c>
      <c r="F322" s="54">
        <v>20</v>
      </c>
      <c r="G322" s="54">
        <v>2</v>
      </c>
      <c r="H322" s="32">
        <v>22</v>
      </c>
      <c r="I322" s="53">
        <v>1</v>
      </c>
      <c r="J322" s="54"/>
      <c r="K322" s="32">
        <v>1</v>
      </c>
      <c r="L322" s="31">
        <v>6</v>
      </c>
      <c r="M322" s="13">
        <v>3</v>
      </c>
      <c r="N322" s="32">
        <v>9</v>
      </c>
      <c r="O322" s="53">
        <v>7</v>
      </c>
      <c r="P322" s="54"/>
      <c r="Q322" s="32">
        <v>7</v>
      </c>
      <c r="R322" s="13">
        <v>1</v>
      </c>
      <c r="S322" s="13"/>
      <c r="T322" s="32">
        <v>1</v>
      </c>
      <c r="U322" s="53">
        <v>3</v>
      </c>
      <c r="V322" s="54">
        <v>1</v>
      </c>
      <c r="W322" s="32">
        <v>4</v>
      </c>
      <c r="X322" s="54">
        <v>3</v>
      </c>
      <c r="Y322" s="54"/>
      <c r="Z322" s="32">
        <v>3</v>
      </c>
      <c r="AA322" s="31">
        <f t="shared" ref="AA322:AB322" si="217">SUM(C322,F322,I322,L322,O322,R322,U322,X322)</f>
        <v>209</v>
      </c>
      <c r="AB322" s="13">
        <f t="shared" si="217"/>
        <v>30</v>
      </c>
      <c r="AC322" s="32">
        <f>SUM(AA322:AB322)</f>
        <v>239</v>
      </c>
    </row>
    <row r="323" spans="1:29" ht="13.5" thickBot="1" x14ac:dyDescent="0.25">
      <c r="C323" s="37"/>
      <c r="D323" s="38"/>
      <c r="E323" s="41"/>
      <c r="F323" s="40"/>
      <c r="G323" s="40"/>
      <c r="H323" s="60"/>
      <c r="I323" s="37"/>
      <c r="J323" s="38"/>
      <c r="K323" s="41"/>
      <c r="L323" s="37"/>
      <c r="M323" s="40"/>
      <c r="N323" s="60"/>
      <c r="O323" s="37"/>
      <c r="P323" s="38"/>
      <c r="Q323" s="41"/>
      <c r="R323" s="38"/>
      <c r="S323" s="38"/>
      <c r="T323" s="38"/>
      <c r="U323" s="37"/>
      <c r="V323" s="38"/>
      <c r="W323" s="41"/>
      <c r="X323" s="38"/>
      <c r="Y323" s="38"/>
      <c r="Z323" s="41"/>
      <c r="AA323" s="37"/>
      <c r="AB323" s="45"/>
      <c r="AC323" s="46"/>
    </row>
    <row r="324" spans="1:29" ht="13.5" thickBot="1" x14ac:dyDescent="0.25">
      <c r="A324" s="31" t="s">
        <v>204</v>
      </c>
      <c r="B324" s="14">
        <v>7050</v>
      </c>
      <c r="C324" s="53">
        <v>94</v>
      </c>
      <c r="D324" s="54">
        <v>27</v>
      </c>
      <c r="E324" s="32">
        <v>121</v>
      </c>
      <c r="F324" s="54">
        <v>19</v>
      </c>
      <c r="G324" s="54">
        <v>2</v>
      </c>
      <c r="H324" s="32">
        <v>21</v>
      </c>
      <c r="I324" s="53">
        <v>3</v>
      </c>
      <c r="J324" s="54"/>
      <c r="K324" s="32">
        <v>3</v>
      </c>
      <c r="L324" s="31">
        <v>11</v>
      </c>
      <c r="M324" s="13">
        <v>3</v>
      </c>
      <c r="N324" s="32">
        <v>14</v>
      </c>
      <c r="O324" s="53">
        <v>1</v>
      </c>
      <c r="P324" s="54">
        <v>1</v>
      </c>
      <c r="Q324" s="32">
        <v>2</v>
      </c>
      <c r="R324" s="13"/>
      <c r="S324" s="13"/>
      <c r="T324" s="32"/>
      <c r="U324" s="53">
        <v>1</v>
      </c>
      <c r="V324" s="54">
        <v>1</v>
      </c>
      <c r="W324" s="32">
        <v>2</v>
      </c>
      <c r="X324" s="54">
        <v>6</v>
      </c>
      <c r="Y324" s="54">
        <v>3</v>
      </c>
      <c r="Z324" s="32">
        <v>9</v>
      </c>
      <c r="AA324" s="31">
        <f t="shared" ref="AA324:AB324" si="218">SUM(C324,F324,I324,L324,O324,R324,U324,X324)</f>
        <v>135</v>
      </c>
      <c r="AB324" s="13">
        <f t="shared" si="218"/>
        <v>37</v>
      </c>
      <c r="AC324" s="32">
        <f>SUM(AA324:AB324)</f>
        <v>172</v>
      </c>
    </row>
    <row r="325" spans="1:29" x14ac:dyDescent="0.2">
      <c r="C325" s="37"/>
      <c r="D325" s="38"/>
      <c r="E325" s="41" t="str">
        <f>IF(C325+D325=0," ",C325+D325)</f>
        <v xml:space="preserve"> </v>
      </c>
      <c r="F325" s="40"/>
      <c r="G325" s="40"/>
      <c r="H325" s="60" t="str">
        <f>IF(F325+G325=0," ",F325+G325)</f>
        <v xml:space="preserve"> </v>
      </c>
      <c r="I325" s="37"/>
      <c r="J325" s="38"/>
      <c r="K325" s="41" t="str">
        <f>IF(I325+J325=0," ",I325+J325)</f>
        <v xml:space="preserve"> </v>
      </c>
      <c r="L325" s="37"/>
      <c r="M325" s="40"/>
      <c r="N325" s="60" t="str">
        <f>IF(L325+M325=0," ",L325+M325)</f>
        <v xml:space="preserve"> </v>
      </c>
      <c r="O325" s="37"/>
      <c r="P325" s="38"/>
      <c r="Q325" s="41" t="str">
        <f>IF(O325+P325=0," ",O325+P325)</f>
        <v xml:space="preserve"> </v>
      </c>
      <c r="R325" s="38"/>
      <c r="S325" s="38"/>
      <c r="T325" s="38"/>
      <c r="U325" s="37"/>
      <c r="V325" s="38"/>
      <c r="W325" s="41" t="str">
        <f>IF(U325+V325=0," ",U325+V325)</f>
        <v xml:space="preserve"> </v>
      </c>
      <c r="X325" s="38"/>
      <c r="Y325" s="38"/>
      <c r="Z325" s="41" t="str">
        <f>IF(X325+Y325=0," ",X325+Y325)</f>
        <v xml:space="preserve"> </v>
      </c>
      <c r="AA325" s="42"/>
      <c r="AB325" s="68"/>
      <c r="AC325" s="69"/>
    </row>
    <row r="326" spans="1:29" x14ac:dyDescent="0.2">
      <c r="A326" s="35" t="s">
        <v>205</v>
      </c>
      <c r="B326" s="36">
        <v>7005</v>
      </c>
      <c r="C326" s="175">
        <v>294</v>
      </c>
      <c r="D326">
        <v>71</v>
      </c>
      <c r="E326" s="24">
        <v>365</v>
      </c>
      <c r="F326">
        <v>57</v>
      </c>
      <c r="G326">
        <v>4</v>
      </c>
      <c r="H326" s="24">
        <v>61</v>
      </c>
      <c r="I326" s="22">
        <v>6</v>
      </c>
      <c r="J326" s="23"/>
      <c r="K326" s="24">
        <v>6</v>
      </c>
      <c r="L326" s="20">
        <v>30</v>
      </c>
      <c r="M326" s="35">
        <v>10</v>
      </c>
      <c r="N326" s="24">
        <v>40</v>
      </c>
      <c r="O326" s="22">
        <v>20</v>
      </c>
      <c r="P326" s="23">
        <v>6</v>
      </c>
      <c r="Q326" s="24">
        <v>26</v>
      </c>
      <c r="T326" s="24"/>
      <c r="U326" s="22">
        <v>1</v>
      </c>
      <c r="V326" s="23"/>
      <c r="W326" s="24">
        <v>1</v>
      </c>
      <c r="X326" s="23">
        <v>12</v>
      </c>
      <c r="Y326" s="23">
        <v>8</v>
      </c>
      <c r="Z326" s="24">
        <v>20</v>
      </c>
      <c r="AA326" s="20">
        <f>SUM(C326,F326,I326,L326,O326,R326,U326,X326)</f>
        <v>420</v>
      </c>
      <c r="AB326" s="25">
        <f t="shared" ref="AB326:AB329" si="219">SUM(D326,G326,J326,M326,P326,S326,V326,Y326)</f>
        <v>99</v>
      </c>
      <c r="AC326" s="24">
        <f>SUM(AA326:AB326)</f>
        <v>519</v>
      </c>
    </row>
    <row r="327" spans="1:29" x14ac:dyDescent="0.2">
      <c r="A327" s="35" t="s">
        <v>206</v>
      </c>
      <c r="B327" s="36">
        <v>7002</v>
      </c>
      <c r="C327" s="175">
        <v>0</v>
      </c>
      <c r="D327">
        <v>0</v>
      </c>
      <c r="E327" s="24">
        <f>SUM(C327:D327)</f>
        <v>0</v>
      </c>
      <c r="F327">
        <v>0</v>
      </c>
      <c r="G327">
        <v>0</v>
      </c>
      <c r="H327" s="24">
        <f t="shared" ref="H327" si="220">SUM(F327:G327)</f>
        <v>0</v>
      </c>
      <c r="I327" s="22">
        <v>0</v>
      </c>
      <c r="J327" s="23">
        <v>0</v>
      </c>
      <c r="K327" s="24">
        <f t="shared" ref="K327" si="221">SUM(I327:J327)</f>
        <v>0</v>
      </c>
      <c r="L327" s="20">
        <v>0</v>
      </c>
      <c r="M327" s="35">
        <v>0</v>
      </c>
      <c r="N327" s="24">
        <f t="shared" ref="N327" si="222">SUM(L327:M327)</f>
        <v>0</v>
      </c>
      <c r="O327" s="22">
        <v>0</v>
      </c>
      <c r="P327" s="23">
        <v>0</v>
      </c>
      <c r="Q327" s="24">
        <f t="shared" ref="Q327" si="223">SUM(O327:P327)</f>
        <v>0</v>
      </c>
      <c r="R327" s="25">
        <v>0</v>
      </c>
      <c r="S327" s="25">
        <v>0</v>
      </c>
      <c r="T327" s="24">
        <f>SUM(R327:S327)</f>
        <v>0</v>
      </c>
      <c r="U327" s="22">
        <v>0</v>
      </c>
      <c r="V327" s="23">
        <v>0</v>
      </c>
      <c r="W327" s="24">
        <f t="shared" ref="W327" si="224">SUM(U327:V327)</f>
        <v>0</v>
      </c>
      <c r="X327" s="23">
        <v>0</v>
      </c>
      <c r="Y327" s="23">
        <v>0</v>
      </c>
      <c r="Z327" s="24">
        <f>SUM(X327:Y327)</f>
        <v>0</v>
      </c>
      <c r="AA327" s="20">
        <f t="shared" ref="AA327:AA329" si="225">SUM(C327,F327,I327,L327,O327,R327,U327,X327)</f>
        <v>0</v>
      </c>
      <c r="AB327" s="25">
        <f t="shared" si="219"/>
        <v>0</v>
      </c>
      <c r="AC327" s="24">
        <f t="shared" ref="AC327:AC329" si="226">SUM(AA327:AB327)</f>
        <v>0</v>
      </c>
    </row>
    <row r="328" spans="1:29" x14ac:dyDescent="0.2">
      <c r="A328" s="35" t="s">
        <v>207</v>
      </c>
      <c r="B328" s="36">
        <v>7001</v>
      </c>
      <c r="C328" s="175">
        <v>1</v>
      </c>
      <c r="D328"/>
      <c r="E328" s="24">
        <v>1</v>
      </c>
      <c r="F328"/>
      <c r="G328"/>
      <c r="H328" s="24"/>
      <c r="I328" s="22"/>
      <c r="J328" s="23"/>
      <c r="N328" s="24"/>
      <c r="O328" s="22">
        <v>1</v>
      </c>
      <c r="P328" s="23"/>
      <c r="Q328" s="24">
        <v>1</v>
      </c>
      <c r="T328" s="24"/>
      <c r="U328" s="22"/>
      <c r="V328" s="23"/>
      <c r="W328" s="24"/>
      <c r="X328" s="23"/>
      <c r="Y328" s="23"/>
      <c r="AA328" s="20">
        <f t="shared" si="225"/>
        <v>2</v>
      </c>
      <c r="AB328" s="25">
        <f t="shared" si="219"/>
        <v>0</v>
      </c>
      <c r="AC328" s="24">
        <f t="shared" si="226"/>
        <v>2</v>
      </c>
    </row>
    <row r="329" spans="1:29" ht="13.5" thickBot="1" x14ac:dyDescent="0.25">
      <c r="A329" s="35" t="s">
        <v>208</v>
      </c>
      <c r="B329" s="36">
        <v>7008</v>
      </c>
      <c r="C329" s="181">
        <v>97</v>
      </c>
      <c r="D329" s="2">
        <v>20</v>
      </c>
      <c r="E329" s="24">
        <v>117</v>
      </c>
      <c r="F329" s="2">
        <v>18</v>
      </c>
      <c r="G329" s="182">
        <v>5</v>
      </c>
      <c r="H329" s="24">
        <v>23</v>
      </c>
      <c r="I329" s="22"/>
      <c r="J329" s="23"/>
      <c r="L329" s="20">
        <v>8</v>
      </c>
      <c r="M329" s="35">
        <v>3</v>
      </c>
      <c r="N329" s="24">
        <v>11</v>
      </c>
      <c r="O329" s="22">
        <v>1</v>
      </c>
      <c r="P329" s="23">
        <v>1</v>
      </c>
      <c r="Q329" s="24">
        <v>2</v>
      </c>
      <c r="T329" s="24"/>
      <c r="U329" s="22">
        <v>1</v>
      </c>
      <c r="V329" s="23">
        <v>1</v>
      </c>
      <c r="W329" s="24">
        <v>2</v>
      </c>
      <c r="X329" s="23">
        <v>7</v>
      </c>
      <c r="Y329" s="23">
        <v>1</v>
      </c>
      <c r="Z329" s="24">
        <v>8</v>
      </c>
      <c r="AA329" s="20">
        <f t="shared" si="225"/>
        <v>132</v>
      </c>
      <c r="AB329" s="25">
        <f t="shared" si="219"/>
        <v>31</v>
      </c>
      <c r="AC329" s="24">
        <f t="shared" si="226"/>
        <v>163</v>
      </c>
    </row>
    <row r="330" spans="1:29" ht="13.5" thickBot="1" x14ac:dyDescent="0.25">
      <c r="A330" s="31" t="s">
        <v>197</v>
      </c>
      <c r="B330" s="14"/>
      <c r="C330" s="31">
        <f>SUBTOTAL(9,C326:C329)</f>
        <v>392</v>
      </c>
      <c r="D330" s="13">
        <f>SUBTOTAL(9,D326:D329)</f>
        <v>91</v>
      </c>
      <c r="E330" s="32">
        <f t="shared" ref="E330:AC330" si="227">SUBTOTAL(9,E326:E329)</f>
        <v>483</v>
      </c>
      <c r="F330" s="13">
        <f>SUBTOTAL(9,F326:F329)</f>
        <v>75</v>
      </c>
      <c r="G330" s="13">
        <f>SUBTOTAL(9,G326:G329)</f>
        <v>9</v>
      </c>
      <c r="H330" s="13">
        <f t="shared" si="227"/>
        <v>84</v>
      </c>
      <c r="I330" s="31">
        <f>SUBTOTAL(9,I326:I329)</f>
        <v>6</v>
      </c>
      <c r="J330" s="13">
        <f>SUBTOTAL(9,J326:J329)</f>
        <v>0</v>
      </c>
      <c r="K330" s="32">
        <f t="shared" si="227"/>
        <v>6</v>
      </c>
      <c r="L330" s="31">
        <f>SUBTOTAL(9,L326:L329)</f>
        <v>38</v>
      </c>
      <c r="M330" s="13">
        <f>SUBTOTAL(9,M326:M329)</f>
        <v>13</v>
      </c>
      <c r="N330" s="13">
        <f t="shared" si="227"/>
        <v>51</v>
      </c>
      <c r="O330" s="31">
        <f>SUBTOTAL(9,O326:O329)</f>
        <v>22</v>
      </c>
      <c r="P330" s="13">
        <f>SUBTOTAL(9,P326:P329)</f>
        <v>7</v>
      </c>
      <c r="Q330" s="32">
        <f t="shared" si="227"/>
        <v>29</v>
      </c>
      <c r="R330" s="31">
        <f>SUBTOTAL(9,R326:R329)</f>
        <v>0</v>
      </c>
      <c r="S330" s="13">
        <f>SUBTOTAL(9,S326:S329)</f>
        <v>0</v>
      </c>
      <c r="T330" s="32">
        <f t="shared" si="227"/>
        <v>0</v>
      </c>
      <c r="U330" s="31">
        <f>SUBTOTAL(9,U326:U329)</f>
        <v>2</v>
      </c>
      <c r="V330" s="13">
        <f>SUBTOTAL(9,V326:V329)</f>
        <v>1</v>
      </c>
      <c r="W330" s="32">
        <f t="shared" si="227"/>
        <v>3</v>
      </c>
      <c r="X330" s="13">
        <f t="shared" si="227"/>
        <v>19</v>
      </c>
      <c r="Y330" s="13">
        <f t="shared" si="227"/>
        <v>9</v>
      </c>
      <c r="Z330" s="32">
        <f t="shared" si="227"/>
        <v>28</v>
      </c>
      <c r="AA330" s="31">
        <f t="shared" si="227"/>
        <v>554</v>
      </c>
      <c r="AB330" s="33">
        <f t="shared" si="227"/>
        <v>130</v>
      </c>
      <c r="AC330" s="34">
        <f t="shared" si="227"/>
        <v>684</v>
      </c>
    </row>
    <row r="331" spans="1:29" ht="13.5" thickBot="1" x14ac:dyDescent="0.25">
      <c r="B331" s="153"/>
      <c r="C331" s="42"/>
      <c r="D331" s="38"/>
      <c r="E331" s="41"/>
      <c r="F331" s="40"/>
      <c r="G331" s="40"/>
      <c r="H331" s="60"/>
      <c r="I331" s="38"/>
      <c r="J331" s="38"/>
      <c r="K331" s="41"/>
      <c r="L331" s="38"/>
      <c r="M331" s="40"/>
      <c r="N331" s="60"/>
      <c r="O331" s="86"/>
      <c r="P331" s="38"/>
      <c r="Q331" s="41"/>
      <c r="R331" s="38"/>
      <c r="S331" s="38"/>
      <c r="T331" s="38"/>
      <c r="U331" s="37"/>
      <c r="V331" s="38"/>
      <c r="W331" s="41"/>
      <c r="X331" s="38"/>
      <c r="Y331" s="38"/>
      <c r="Z331" s="41"/>
      <c r="AA331" s="37"/>
      <c r="AB331" s="45"/>
      <c r="AC331" s="46"/>
    </row>
    <row r="332" spans="1:29" ht="13.5" thickBot="1" x14ac:dyDescent="0.25">
      <c r="A332" s="154" t="s">
        <v>153</v>
      </c>
      <c r="B332" s="155"/>
      <c r="C332" s="156">
        <f>C320+C322+C324+C330+C318</f>
        <v>1013</v>
      </c>
      <c r="D332" s="157">
        <f t="shared" ref="D332:AC332" si="228">D320+D322+D324+D330+D318</f>
        <v>210</v>
      </c>
      <c r="E332" s="158">
        <f t="shared" si="228"/>
        <v>1223</v>
      </c>
      <c r="F332" s="157">
        <f t="shared" si="228"/>
        <v>137</v>
      </c>
      <c r="G332" s="157">
        <f t="shared" si="228"/>
        <v>20</v>
      </c>
      <c r="H332" s="158">
        <f t="shared" si="228"/>
        <v>157</v>
      </c>
      <c r="I332" s="157">
        <f t="shared" si="228"/>
        <v>13</v>
      </c>
      <c r="J332" s="157">
        <f t="shared" si="228"/>
        <v>1</v>
      </c>
      <c r="K332" s="158">
        <f t="shared" si="228"/>
        <v>14</v>
      </c>
      <c r="L332" s="157">
        <f t="shared" si="228"/>
        <v>81</v>
      </c>
      <c r="M332" s="157">
        <f t="shared" si="228"/>
        <v>33</v>
      </c>
      <c r="N332" s="158">
        <f t="shared" si="228"/>
        <v>114</v>
      </c>
      <c r="O332" s="157">
        <f t="shared" si="228"/>
        <v>45</v>
      </c>
      <c r="P332" s="157">
        <f t="shared" si="228"/>
        <v>8</v>
      </c>
      <c r="Q332" s="158">
        <f t="shared" si="228"/>
        <v>53</v>
      </c>
      <c r="R332" s="157">
        <f t="shared" si="228"/>
        <v>3</v>
      </c>
      <c r="S332" s="157">
        <f t="shared" si="228"/>
        <v>0</v>
      </c>
      <c r="T332" s="158">
        <f t="shared" si="228"/>
        <v>3</v>
      </c>
      <c r="U332" s="156">
        <f t="shared" si="228"/>
        <v>8</v>
      </c>
      <c r="V332" s="157">
        <f t="shared" si="228"/>
        <v>3</v>
      </c>
      <c r="W332" s="158">
        <f t="shared" si="228"/>
        <v>11</v>
      </c>
      <c r="X332" s="157">
        <f t="shared" si="228"/>
        <v>45</v>
      </c>
      <c r="Y332" s="157">
        <f t="shared" si="228"/>
        <v>16</v>
      </c>
      <c r="Z332" s="158">
        <f t="shared" si="228"/>
        <v>61</v>
      </c>
      <c r="AA332" s="156">
        <f t="shared" si="228"/>
        <v>1345</v>
      </c>
      <c r="AB332" s="157">
        <f t="shared" si="228"/>
        <v>291</v>
      </c>
      <c r="AC332" s="158">
        <f t="shared" si="228"/>
        <v>1636</v>
      </c>
    </row>
    <row r="333" spans="1:29" customFormat="1" ht="13.5" thickBot="1" x14ac:dyDescent="0.25">
      <c r="E333" s="75"/>
      <c r="H333" s="75"/>
      <c r="K333" s="75"/>
      <c r="N333" s="75"/>
      <c r="Q333" s="75"/>
      <c r="W333" s="75"/>
      <c r="Z333" s="75"/>
      <c r="AC333" s="183"/>
    </row>
    <row r="334" spans="1:29" ht="13.5" thickBot="1" x14ac:dyDescent="0.25">
      <c r="A334" s="13" t="s">
        <v>209</v>
      </c>
      <c r="B334" s="14"/>
      <c r="C334" s="88"/>
      <c r="D334" s="85"/>
      <c r="E334" s="84" t="str">
        <f>IF(C334+D334=0," ",C334+D334)</f>
        <v xml:space="preserve"> </v>
      </c>
      <c r="F334" s="85"/>
      <c r="G334" s="85"/>
      <c r="H334" s="85" t="str">
        <f>IF(F334+G334=0," ",F334+G334)</f>
        <v xml:space="preserve"> </v>
      </c>
      <c r="I334" s="88"/>
      <c r="J334" s="85"/>
      <c r="K334" s="84" t="str">
        <f>IF(I334+J334=0," ",I334+J334)</f>
        <v xml:space="preserve"> </v>
      </c>
      <c r="L334" s="88"/>
      <c r="M334" s="85"/>
      <c r="N334" s="85" t="str">
        <f>IF(L334+M334=0," ",L334+M334)</f>
        <v xml:space="preserve"> </v>
      </c>
      <c r="O334" s="88"/>
      <c r="P334" s="85"/>
      <c r="Q334" s="84" t="str">
        <f>IF(O334+P334=0," ",O334+P334)</f>
        <v xml:space="preserve"> </v>
      </c>
      <c r="R334" s="85"/>
      <c r="S334" s="85"/>
      <c r="T334" s="85"/>
      <c r="U334" s="88"/>
      <c r="V334" s="85"/>
      <c r="W334" s="84" t="str">
        <f>IF(U334+V334=0," ",U334+V334)</f>
        <v xml:space="preserve"> </v>
      </c>
      <c r="X334" s="85"/>
      <c r="Y334" s="85"/>
      <c r="Z334" s="84" t="str">
        <f>IF(X334+Y334=0," ",X334+Y334)</f>
        <v xml:space="preserve"> </v>
      </c>
      <c r="AA334" s="88"/>
      <c r="AB334" s="159"/>
      <c r="AC334" s="90"/>
    </row>
    <row r="335" spans="1:29" x14ac:dyDescent="0.2">
      <c r="A335" s="35" t="s">
        <v>210</v>
      </c>
      <c r="B335" s="36">
        <v>7505</v>
      </c>
      <c r="C335" s="22">
        <v>0</v>
      </c>
      <c r="D335" s="23">
        <v>0</v>
      </c>
      <c r="E335" s="24">
        <f>SUM(C335:D335)</f>
        <v>0</v>
      </c>
      <c r="F335" s="47">
        <v>0</v>
      </c>
      <c r="G335" s="47">
        <v>0</v>
      </c>
      <c r="H335" s="24">
        <f>SUM(F335:G335)</f>
        <v>0</v>
      </c>
      <c r="I335" s="22">
        <v>0</v>
      </c>
      <c r="J335" s="23">
        <v>0</v>
      </c>
      <c r="K335" s="24">
        <f>SUM(I335:J335)</f>
        <v>0</v>
      </c>
      <c r="L335" s="20">
        <v>0</v>
      </c>
      <c r="M335" s="35">
        <v>0</v>
      </c>
      <c r="N335" s="24">
        <f>SUM(L335:M335)</f>
        <v>0</v>
      </c>
      <c r="O335" s="22">
        <v>0</v>
      </c>
      <c r="P335" s="23">
        <v>0</v>
      </c>
      <c r="Q335" s="24">
        <f>SUM(O335:P335)</f>
        <v>0</v>
      </c>
      <c r="R335" s="25">
        <v>0</v>
      </c>
      <c r="S335" s="25">
        <v>0</v>
      </c>
      <c r="T335" s="24">
        <f>SUM(R335:S335)</f>
        <v>0</v>
      </c>
      <c r="U335" s="22">
        <v>0</v>
      </c>
      <c r="V335" s="23">
        <v>0</v>
      </c>
      <c r="W335" s="24">
        <f>SUM(U335:V335)</f>
        <v>0</v>
      </c>
      <c r="X335" s="23">
        <v>0</v>
      </c>
      <c r="Y335" s="23">
        <v>0</v>
      </c>
      <c r="Z335" s="24">
        <f>SUM(X335:Y335)</f>
        <v>0</v>
      </c>
      <c r="AA335" s="20">
        <f t="shared" ref="AA335:AB337" si="229">SUM(C335,F335,I335,L335,O335,R335,U335,X335)</f>
        <v>0</v>
      </c>
      <c r="AB335" s="25">
        <f t="shared" si="229"/>
        <v>0</v>
      </c>
      <c r="AC335" s="24">
        <f>SUM(AA335:AB335)</f>
        <v>0</v>
      </c>
    </row>
    <row r="336" spans="1:29" x14ac:dyDescent="0.2">
      <c r="A336" s="35" t="s">
        <v>211</v>
      </c>
      <c r="B336" s="36">
        <v>7600</v>
      </c>
      <c r="C336" s="22">
        <v>36</v>
      </c>
      <c r="D336" s="23">
        <v>27</v>
      </c>
      <c r="E336" s="24">
        <v>63</v>
      </c>
      <c r="F336" s="47">
        <v>7</v>
      </c>
      <c r="G336" s="47">
        <v>4</v>
      </c>
      <c r="H336" s="24">
        <v>11</v>
      </c>
      <c r="I336" s="22">
        <v>1</v>
      </c>
      <c r="J336" s="23"/>
      <c r="K336" s="24">
        <v>1</v>
      </c>
      <c r="L336" s="20">
        <v>2</v>
      </c>
      <c r="N336" s="24">
        <v>2</v>
      </c>
      <c r="O336" s="22"/>
      <c r="P336" s="23">
        <v>1</v>
      </c>
      <c r="Q336" s="24">
        <v>1</v>
      </c>
      <c r="T336" s="24"/>
      <c r="U336" s="22">
        <v>1</v>
      </c>
      <c r="V336" s="23">
        <v>1</v>
      </c>
      <c r="W336" s="24">
        <v>2</v>
      </c>
      <c r="X336" s="23">
        <v>2</v>
      </c>
      <c r="Y336" s="23">
        <v>3</v>
      </c>
      <c r="Z336" s="24">
        <v>5</v>
      </c>
      <c r="AA336" s="20">
        <f t="shared" si="229"/>
        <v>49</v>
      </c>
      <c r="AB336" s="25">
        <f t="shared" si="229"/>
        <v>36</v>
      </c>
      <c r="AC336" s="24">
        <f>SUM(AA336:AB336)</f>
        <v>85</v>
      </c>
    </row>
    <row r="337" spans="1:29" ht="13.5" thickBot="1" x14ac:dyDescent="0.25">
      <c r="A337" s="35" t="s">
        <v>212</v>
      </c>
      <c r="B337" s="36">
        <v>7605</v>
      </c>
      <c r="C337" s="22">
        <v>68</v>
      </c>
      <c r="D337" s="23">
        <v>39</v>
      </c>
      <c r="E337" s="24">
        <v>107</v>
      </c>
      <c r="F337" s="47">
        <v>20</v>
      </c>
      <c r="G337" s="47">
        <v>6</v>
      </c>
      <c r="H337" s="24">
        <v>26</v>
      </c>
      <c r="I337" s="22">
        <v>1</v>
      </c>
      <c r="J337" s="23"/>
      <c r="K337" s="24">
        <v>1</v>
      </c>
      <c r="L337" s="20">
        <v>2</v>
      </c>
      <c r="M337" s="35">
        <v>1</v>
      </c>
      <c r="N337" s="24">
        <v>3</v>
      </c>
      <c r="O337" s="22">
        <v>4</v>
      </c>
      <c r="P337" s="23">
        <v>1</v>
      </c>
      <c r="Q337" s="24">
        <v>5</v>
      </c>
      <c r="T337" s="24"/>
      <c r="U337" s="22">
        <v>1</v>
      </c>
      <c r="V337" s="23">
        <v>1</v>
      </c>
      <c r="W337" s="24">
        <v>2</v>
      </c>
      <c r="X337" s="23">
        <v>6</v>
      </c>
      <c r="Y337" s="23">
        <v>1</v>
      </c>
      <c r="Z337" s="24">
        <v>7</v>
      </c>
      <c r="AA337" s="20">
        <f t="shared" si="229"/>
        <v>102</v>
      </c>
      <c r="AB337" s="25">
        <f t="shared" si="229"/>
        <v>49</v>
      </c>
      <c r="AC337" s="24">
        <f>SUM(AA337:AB337)</f>
        <v>151</v>
      </c>
    </row>
    <row r="338" spans="1:29" ht="13.5" thickBot="1" x14ac:dyDescent="0.25">
      <c r="A338" s="31" t="s">
        <v>213</v>
      </c>
      <c r="B338" s="14"/>
      <c r="C338" s="31">
        <f t="shared" ref="C338:Z338" si="230">SUBTOTAL(9,C335:C337)</f>
        <v>104</v>
      </c>
      <c r="D338" s="13">
        <f t="shared" si="230"/>
        <v>66</v>
      </c>
      <c r="E338" s="32">
        <f t="shared" si="230"/>
        <v>170</v>
      </c>
      <c r="F338" s="13">
        <f>SUBTOTAL(9,F335:F337)</f>
        <v>27</v>
      </c>
      <c r="G338" s="13">
        <f>SUBTOTAL(9,G335:G337)</f>
        <v>10</v>
      </c>
      <c r="H338" s="32">
        <f>SUBTOTAL(9,H335:H337)</f>
        <v>37</v>
      </c>
      <c r="I338" s="31">
        <f t="shared" si="230"/>
        <v>2</v>
      </c>
      <c r="J338" s="13">
        <f t="shared" si="230"/>
        <v>0</v>
      </c>
      <c r="K338" s="32">
        <f t="shared" si="230"/>
        <v>2</v>
      </c>
      <c r="L338" s="31">
        <f t="shared" si="230"/>
        <v>4</v>
      </c>
      <c r="M338" s="13">
        <f t="shared" si="230"/>
        <v>1</v>
      </c>
      <c r="N338" s="32">
        <f t="shared" si="230"/>
        <v>5</v>
      </c>
      <c r="O338" s="31">
        <f t="shared" si="230"/>
        <v>4</v>
      </c>
      <c r="P338" s="13">
        <f t="shared" si="230"/>
        <v>2</v>
      </c>
      <c r="Q338" s="32">
        <f t="shared" si="230"/>
        <v>6</v>
      </c>
      <c r="R338" s="31">
        <f t="shared" si="230"/>
        <v>0</v>
      </c>
      <c r="S338" s="13">
        <f t="shared" si="230"/>
        <v>0</v>
      </c>
      <c r="T338" s="32">
        <f t="shared" si="230"/>
        <v>0</v>
      </c>
      <c r="U338" s="31">
        <f t="shared" si="230"/>
        <v>2</v>
      </c>
      <c r="V338" s="13">
        <f t="shared" si="230"/>
        <v>2</v>
      </c>
      <c r="W338" s="32">
        <f t="shared" si="230"/>
        <v>4</v>
      </c>
      <c r="X338" s="13">
        <f t="shared" si="230"/>
        <v>8</v>
      </c>
      <c r="Y338" s="13">
        <f t="shared" si="230"/>
        <v>4</v>
      </c>
      <c r="Z338" s="32">
        <f t="shared" si="230"/>
        <v>12</v>
      </c>
      <c r="AA338" s="31">
        <f>C338+F338+I338+L338+O338+U338+X338</f>
        <v>151</v>
      </c>
      <c r="AB338" s="33">
        <f>D338+G338+J338+M338+P338+V338+Y338</f>
        <v>85</v>
      </c>
      <c r="AC338" s="34">
        <f>SUBTOTAL(9,AC335:AC337)</f>
        <v>236</v>
      </c>
    </row>
    <row r="339" spans="1:29" ht="13.5" thickBot="1" x14ac:dyDescent="0.25">
      <c r="C339" s="37"/>
      <c r="D339" s="38"/>
      <c r="E339" s="41" t="str">
        <f>IF(C339+D339=0," ",C339+D339)</f>
        <v xml:space="preserve"> </v>
      </c>
      <c r="F339" s="40"/>
      <c r="G339" s="40"/>
      <c r="H339" s="60" t="str">
        <f>IF(F339+G339=0," ",F339+G339)</f>
        <v xml:space="preserve"> </v>
      </c>
      <c r="I339" s="37"/>
      <c r="J339" s="38"/>
      <c r="K339" s="41" t="str">
        <f>IF(I339+J339=0," ",I339+J339)</f>
        <v xml:space="preserve"> </v>
      </c>
      <c r="L339" s="37"/>
      <c r="M339" s="40"/>
      <c r="N339" s="60" t="str">
        <f>IF(L339+M339=0," ",L339+M339)</f>
        <v xml:space="preserve"> </v>
      </c>
      <c r="O339" s="37"/>
      <c r="P339" s="38"/>
      <c r="Q339" s="41" t="str">
        <f>IF(O339+P339=0," ",O339+P339)</f>
        <v xml:space="preserve"> </v>
      </c>
      <c r="R339" s="38"/>
      <c r="S339" s="38"/>
      <c r="T339" s="38"/>
      <c r="U339" s="37"/>
      <c r="V339" s="38"/>
      <c r="W339" s="41" t="str">
        <f>IF(U339+V339=0," ",U339+V339)</f>
        <v xml:space="preserve"> </v>
      </c>
      <c r="X339" s="38"/>
      <c r="Y339" s="38"/>
      <c r="Z339" s="41" t="str">
        <f>IF(X339+Y339=0," ",X339+Y339)</f>
        <v xml:space="preserve"> </v>
      </c>
      <c r="AA339" s="37"/>
      <c r="AB339" s="45"/>
      <c r="AC339" s="46"/>
    </row>
    <row r="340" spans="1:29" ht="13.5" thickBot="1" x14ac:dyDescent="0.25">
      <c r="A340" s="31" t="s">
        <v>214</v>
      </c>
      <c r="B340" s="14"/>
      <c r="C340" s="88"/>
      <c r="D340" s="85"/>
      <c r="E340" s="84" t="str">
        <f>IF(C340+D340=0," ",C340+D340)</f>
        <v xml:space="preserve"> </v>
      </c>
      <c r="F340" s="85"/>
      <c r="G340" s="85"/>
      <c r="H340" s="85" t="str">
        <f>IF(F340+G340=0," ",F340+G340)</f>
        <v xml:space="preserve"> </v>
      </c>
      <c r="I340" s="88"/>
      <c r="J340" s="85"/>
      <c r="K340" s="84" t="str">
        <f>IF(I340+J340=0," ",I340+J340)</f>
        <v xml:space="preserve"> </v>
      </c>
      <c r="L340" s="88"/>
      <c r="M340" s="85"/>
      <c r="N340" s="85" t="str">
        <f>IF(L340+M340=0," ",L340+M340)</f>
        <v xml:space="preserve"> </v>
      </c>
      <c r="O340" s="88"/>
      <c r="P340" s="85"/>
      <c r="Q340" s="84" t="str">
        <f>IF(O340+P340=0," ",O340+P340)</f>
        <v xml:space="preserve"> </v>
      </c>
      <c r="R340" s="85"/>
      <c r="S340" s="85"/>
      <c r="T340" s="85"/>
      <c r="U340" s="88"/>
      <c r="V340" s="85"/>
      <c r="W340" s="84" t="str">
        <f>IF(U340+V340=0," ",U340+V340)</f>
        <v xml:space="preserve"> </v>
      </c>
      <c r="X340" s="85"/>
      <c r="Y340" s="85"/>
      <c r="Z340" s="84" t="str">
        <f>IF(X340+Y340=0," ",X340+Y340)</f>
        <v xml:space="preserve"> </v>
      </c>
      <c r="AA340" s="88"/>
      <c r="AB340" s="159"/>
      <c r="AC340" s="90"/>
    </row>
    <row r="341" spans="1:29" x14ac:dyDescent="0.2">
      <c r="A341" s="35" t="s">
        <v>215</v>
      </c>
      <c r="B341" s="160">
        <v>0</v>
      </c>
      <c r="C341" s="22">
        <v>147</v>
      </c>
      <c r="D341" s="23">
        <v>111</v>
      </c>
      <c r="E341" s="24">
        <v>258</v>
      </c>
      <c r="F341" s="47">
        <v>13</v>
      </c>
      <c r="G341" s="47">
        <v>4</v>
      </c>
      <c r="H341" s="24">
        <v>17</v>
      </c>
      <c r="I341" s="22">
        <v>1</v>
      </c>
      <c r="J341" s="23"/>
      <c r="K341" s="24">
        <v>1</v>
      </c>
      <c r="L341" s="20">
        <v>19</v>
      </c>
      <c r="M341" s="35">
        <v>7</v>
      </c>
      <c r="N341" s="24">
        <v>26</v>
      </c>
      <c r="O341" s="22">
        <v>4</v>
      </c>
      <c r="P341" s="23">
        <v>2</v>
      </c>
      <c r="Q341" s="24">
        <v>6</v>
      </c>
      <c r="S341" s="25">
        <v>1</v>
      </c>
      <c r="T341" s="24">
        <v>1</v>
      </c>
      <c r="U341" s="22">
        <v>12</v>
      </c>
      <c r="V341" s="23">
        <v>17</v>
      </c>
      <c r="W341" s="24">
        <v>29</v>
      </c>
      <c r="X341" s="23">
        <v>35</v>
      </c>
      <c r="Y341" s="23">
        <v>60</v>
      </c>
      <c r="Z341" s="24">
        <v>95</v>
      </c>
      <c r="AA341" s="20">
        <f t="shared" ref="AA341:AB344" si="231">SUM(C341,F341,I341,L341,O341,R341,U341,X341)</f>
        <v>231</v>
      </c>
      <c r="AB341" s="25">
        <f t="shared" si="231"/>
        <v>202</v>
      </c>
      <c r="AC341" s="24">
        <f>SUM(AA341:AB341)</f>
        <v>433</v>
      </c>
    </row>
    <row r="342" spans="1:29" x14ac:dyDescent="0.2">
      <c r="A342" s="35" t="s">
        <v>216</v>
      </c>
      <c r="B342" s="160">
        <v>3</v>
      </c>
      <c r="C342" s="22">
        <v>1</v>
      </c>
      <c r="D342" s="23"/>
      <c r="E342" s="24">
        <v>1</v>
      </c>
      <c r="F342" s="47"/>
      <c r="G342" s="47"/>
      <c r="H342" s="24"/>
      <c r="I342" s="22"/>
      <c r="J342" s="23"/>
      <c r="L342" s="20">
        <v>1</v>
      </c>
      <c r="N342" s="24">
        <v>1</v>
      </c>
      <c r="O342" s="22"/>
      <c r="P342" s="23"/>
      <c r="T342" s="24"/>
      <c r="U342" s="22"/>
      <c r="V342" s="23"/>
      <c r="W342" s="24"/>
      <c r="X342" s="23"/>
      <c r="Y342" s="23"/>
      <c r="AA342" s="20">
        <f t="shared" ref="AA342:AB343" si="232">C342+F342+I342+L342+O342+R342+U342+X342</f>
        <v>2</v>
      </c>
      <c r="AB342" s="25">
        <f t="shared" si="232"/>
        <v>0</v>
      </c>
      <c r="AC342" s="24">
        <f t="shared" ref="AC342:AC345" si="233">SUM(AA342:AB342)</f>
        <v>2</v>
      </c>
    </row>
    <row r="343" spans="1:29" x14ac:dyDescent="0.2">
      <c r="A343" s="35" t="s">
        <v>217</v>
      </c>
      <c r="B343" s="160">
        <v>4</v>
      </c>
      <c r="C343" s="22">
        <v>8</v>
      </c>
      <c r="D343" s="23">
        <v>2</v>
      </c>
      <c r="E343" s="24">
        <v>10</v>
      </c>
      <c r="F343" s="47"/>
      <c r="G343" s="47"/>
      <c r="H343" s="24"/>
      <c r="I343" s="22"/>
      <c r="J343" s="23"/>
      <c r="N343" s="24"/>
      <c r="O343" s="22"/>
      <c r="P343" s="23"/>
      <c r="T343" s="24"/>
      <c r="U343" s="22"/>
      <c r="V343" s="23"/>
      <c r="W343" s="24"/>
      <c r="X343" s="23">
        <v>1</v>
      </c>
      <c r="Y343" s="23"/>
      <c r="Z343" s="24">
        <v>1</v>
      </c>
      <c r="AA343" s="20">
        <f t="shared" si="232"/>
        <v>9</v>
      </c>
      <c r="AB343" s="25">
        <f t="shared" si="232"/>
        <v>2</v>
      </c>
      <c r="AC343" s="24">
        <f t="shared" si="233"/>
        <v>11</v>
      </c>
    </row>
    <row r="344" spans="1:29" x14ac:dyDescent="0.2">
      <c r="A344" s="35" t="s">
        <v>218</v>
      </c>
      <c r="B344" s="36">
        <v>7500</v>
      </c>
      <c r="C344" s="22">
        <v>273</v>
      </c>
      <c r="D344" s="23">
        <v>199</v>
      </c>
      <c r="E344" s="24">
        <v>472</v>
      </c>
      <c r="F344" s="47">
        <v>30</v>
      </c>
      <c r="G344" s="47">
        <v>15</v>
      </c>
      <c r="H344" s="24">
        <v>45</v>
      </c>
      <c r="I344" s="22">
        <v>4</v>
      </c>
      <c r="J344" s="23">
        <v>3</v>
      </c>
      <c r="K344" s="24">
        <v>7</v>
      </c>
      <c r="L344" s="20">
        <v>10</v>
      </c>
      <c r="M344" s="35">
        <v>9</v>
      </c>
      <c r="N344" s="24">
        <v>19</v>
      </c>
      <c r="O344" s="22">
        <v>9</v>
      </c>
      <c r="P344" s="23">
        <v>6</v>
      </c>
      <c r="Q344" s="24">
        <v>15</v>
      </c>
      <c r="R344" s="25">
        <v>2</v>
      </c>
      <c r="T344" s="24">
        <v>2</v>
      </c>
      <c r="U344" s="22">
        <v>1</v>
      </c>
      <c r="V344" s="23"/>
      <c r="W344" s="24">
        <v>1</v>
      </c>
      <c r="X344" s="23">
        <v>15</v>
      </c>
      <c r="Y344" s="23">
        <v>10</v>
      </c>
      <c r="Z344" s="24">
        <v>25</v>
      </c>
      <c r="AA344" s="20">
        <f t="shared" si="231"/>
        <v>344</v>
      </c>
      <c r="AB344" s="25">
        <f t="shared" si="231"/>
        <v>242</v>
      </c>
      <c r="AC344" s="24">
        <f t="shared" si="233"/>
        <v>586</v>
      </c>
    </row>
    <row r="345" spans="1:29" ht="13.5" thickBot="1" x14ac:dyDescent="0.25">
      <c r="A345" s="35" t="s">
        <v>274</v>
      </c>
      <c r="B345" s="36">
        <v>7501</v>
      </c>
      <c r="C345" s="22">
        <v>49</v>
      </c>
      <c r="D345" s="23">
        <v>11</v>
      </c>
      <c r="E345" s="24">
        <v>60</v>
      </c>
      <c r="F345" s="47">
        <v>26</v>
      </c>
      <c r="G345" s="47">
        <v>6</v>
      </c>
      <c r="H345" s="24">
        <v>32</v>
      </c>
      <c r="I345" s="22">
        <v>1</v>
      </c>
      <c r="J345" s="23"/>
      <c r="K345" s="24">
        <v>1</v>
      </c>
      <c r="L345" s="20">
        <v>5</v>
      </c>
      <c r="M345" s="35">
        <v>1</v>
      </c>
      <c r="N345" s="24">
        <v>6</v>
      </c>
      <c r="O345" s="22">
        <v>3</v>
      </c>
      <c r="P345" s="23"/>
      <c r="Q345" s="24">
        <v>3</v>
      </c>
      <c r="T345" s="24"/>
      <c r="U345" s="22"/>
      <c r="V345" s="23"/>
      <c r="W345" s="24"/>
      <c r="X345" s="23"/>
      <c r="Y345" s="23">
        <v>1</v>
      </c>
      <c r="Z345" s="24">
        <v>1</v>
      </c>
      <c r="AA345" s="20">
        <f>C345+F345+I345+L345+O345+R345+U345+X345</f>
        <v>84</v>
      </c>
      <c r="AB345" s="25">
        <f>D345+G345+J345+M345+P345+S345+V345+Y345</f>
        <v>19</v>
      </c>
      <c r="AC345" s="24">
        <f t="shared" si="233"/>
        <v>103</v>
      </c>
    </row>
    <row r="346" spans="1:29" ht="13.5" thickBot="1" x14ac:dyDescent="0.25">
      <c r="A346" s="31" t="s">
        <v>219</v>
      </c>
      <c r="B346" s="14"/>
      <c r="C346" s="31">
        <f t="shared" ref="C346:AC346" si="234">SUBTOTAL(9,C341:C345)</f>
        <v>478</v>
      </c>
      <c r="D346" s="13">
        <f t="shared" si="234"/>
        <v>323</v>
      </c>
      <c r="E346" s="32">
        <f t="shared" si="234"/>
        <v>801</v>
      </c>
      <c r="F346" s="13">
        <f t="shared" si="234"/>
        <v>69</v>
      </c>
      <c r="G346" s="13">
        <f t="shared" si="234"/>
        <v>25</v>
      </c>
      <c r="H346" s="32">
        <f t="shared" si="234"/>
        <v>94</v>
      </c>
      <c r="I346" s="31">
        <f t="shared" si="234"/>
        <v>6</v>
      </c>
      <c r="J346" s="13">
        <f t="shared" si="234"/>
        <v>3</v>
      </c>
      <c r="K346" s="32">
        <f t="shared" si="234"/>
        <v>9</v>
      </c>
      <c r="L346" s="31">
        <f t="shared" si="234"/>
        <v>35</v>
      </c>
      <c r="M346" s="13">
        <f t="shared" si="234"/>
        <v>17</v>
      </c>
      <c r="N346" s="32">
        <f t="shared" si="234"/>
        <v>52</v>
      </c>
      <c r="O346" s="31">
        <f t="shared" si="234"/>
        <v>16</v>
      </c>
      <c r="P346" s="13">
        <f t="shared" si="234"/>
        <v>8</v>
      </c>
      <c r="Q346" s="32">
        <f t="shared" si="234"/>
        <v>24</v>
      </c>
      <c r="R346" s="13">
        <f t="shared" si="234"/>
        <v>2</v>
      </c>
      <c r="S346" s="13">
        <f t="shared" si="234"/>
        <v>1</v>
      </c>
      <c r="T346" s="13">
        <f t="shared" si="234"/>
        <v>3</v>
      </c>
      <c r="U346" s="31">
        <f t="shared" si="234"/>
        <v>13</v>
      </c>
      <c r="V346" s="13">
        <f t="shared" si="234"/>
        <v>17</v>
      </c>
      <c r="W346" s="32">
        <f t="shared" si="234"/>
        <v>30</v>
      </c>
      <c r="X346" s="13">
        <f t="shared" si="234"/>
        <v>51</v>
      </c>
      <c r="Y346" s="13">
        <f t="shared" si="234"/>
        <v>71</v>
      </c>
      <c r="Z346" s="32">
        <f t="shared" si="234"/>
        <v>122</v>
      </c>
      <c r="AA346" s="31">
        <f t="shared" si="234"/>
        <v>670</v>
      </c>
      <c r="AB346" s="33">
        <f t="shared" si="234"/>
        <v>465</v>
      </c>
      <c r="AC346" s="34">
        <f t="shared" si="234"/>
        <v>1135</v>
      </c>
    </row>
    <row r="347" spans="1:29" ht="13.5" thickBot="1" x14ac:dyDescent="0.25">
      <c r="E347" s="24" t="str">
        <f>IF(C347+D347=0," ",C347+D347)</f>
        <v xml:space="preserve"> </v>
      </c>
      <c r="H347" s="65" t="str">
        <f>IF(F347+G347=0," ",F347+G347)</f>
        <v xml:space="preserve"> </v>
      </c>
      <c r="K347" s="24" t="str">
        <f>IF(I347+J347=0," ",I347+J347)</f>
        <v xml:space="preserve"> </v>
      </c>
      <c r="N347" s="65" t="str">
        <f>IF(L347+M347=0," ",L347+M347)</f>
        <v xml:space="preserve"> </v>
      </c>
      <c r="Q347" s="24" t="str">
        <f>IF(O347+P347=0," ",O347+P347)</f>
        <v xml:space="preserve"> </v>
      </c>
      <c r="U347" s="20"/>
      <c r="V347" s="25"/>
      <c r="W347" s="24" t="str">
        <f>IF(U347+V347=0," ",U347+V347)</f>
        <v xml:space="preserve"> </v>
      </c>
      <c r="X347" s="25"/>
      <c r="Z347" s="24" t="str">
        <f>IF(X347+Y347=0," ",X347+Y347)</f>
        <v xml:space="preserve"> </v>
      </c>
      <c r="AA347" s="71"/>
      <c r="AB347" s="161"/>
      <c r="AC347" s="162"/>
    </row>
    <row r="348" spans="1:29" ht="13.5" thickBot="1" x14ac:dyDescent="0.25">
      <c r="A348" s="163" t="s">
        <v>220</v>
      </c>
      <c r="B348" s="164"/>
      <c r="C348" s="163">
        <f>C346+C338+C332+C314+C275+C244+C222+C193</f>
        <v>7288</v>
      </c>
      <c r="D348" s="165">
        <f t="shared" ref="D348:AC348" si="235">D346+D338+D332+D314+D275+D244+D222+D193</f>
        <v>5129</v>
      </c>
      <c r="E348" s="166">
        <f t="shared" si="235"/>
        <v>12417</v>
      </c>
      <c r="F348" s="163">
        <f>F346+F338+F332+F314+F275+F244+F222+F193</f>
        <v>997</v>
      </c>
      <c r="G348" s="165">
        <f t="shared" si="235"/>
        <v>463</v>
      </c>
      <c r="H348" s="166">
        <f t="shared" si="235"/>
        <v>1460</v>
      </c>
      <c r="I348" s="163">
        <f>I346+I338+I332+I314+I275+I244+I222+I193</f>
        <v>95</v>
      </c>
      <c r="J348" s="165">
        <f t="shared" si="235"/>
        <v>75</v>
      </c>
      <c r="K348" s="166">
        <f t="shared" si="235"/>
        <v>170</v>
      </c>
      <c r="L348" s="163">
        <f>L346+L338+L332+L314+L275+L244+L222+L193</f>
        <v>422</v>
      </c>
      <c r="M348" s="165">
        <f t="shared" si="235"/>
        <v>382</v>
      </c>
      <c r="N348" s="166">
        <f t="shared" si="235"/>
        <v>804</v>
      </c>
      <c r="O348" s="163">
        <f>O346+O338+O332+O314+O275+O244+O222+O193</f>
        <v>270</v>
      </c>
      <c r="P348" s="165">
        <f t="shared" si="235"/>
        <v>174</v>
      </c>
      <c r="Q348" s="166">
        <f t="shared" si="235"/>
        <v>444</v>
      </c>
      <c r="R348" s="163">
        <f>R346+R338+R332+R314+R275+R244+R222+R193</f>
        <v>18</v>
      </c>
      <c r="S348" s="165">
        <f t="shared" si="235"/>
        <v>11</v>
      </c>
      <c r="T348" s="166">
        <f t="shared" si="235"/>
        <v>29</v>
      </c>
      <c r="U348" s="163">
        <f>U346+U338+U332+U314+U275+U244+U222+U193</f>
        <v>96</v>
      </c>
      <c r="V348" s="165">
        <f t="shared" si="235"/>
        <v>111</v>
      </c>
      <c r="W348" s="166">
        <f t="shared" si="235"/>
        <v>207</v>
      </c>
      <c r="X348" s="165">
        <f>X346+X338+X332+X314+X275+X244+X222+X193</f>
        <v>383</v>
      </c>
      <c r="Y348" s="165">
        <f t="shared" si="235"/>
        <v>358</v>
      </c>
      <c r="Z348" s="166">
        <f t="shared" si="235"/>
        <v>741</v>
      </c>
      <c r="AA348" s="165">
        <f>AA346+AA338+AA332+AA314+AA275+AA244+AA222+AA193</f>
        <v>9569</v>
      </c>
      <c r="AB348" s="165">
        <f t="shared" si="235"/>
        <v>6703</v>
      </c>
      <c r="AC348" s="166">
        <f t="shared" si="235"/>
        <v>16272</v>
      </c>
    </row>
    <row r="349" spans="1:29" x14ac:dyDescent="0.2">
      <c r="A349" s="251" t="s">
        <v>362</v>
      </c>
      <c r="E349" s="81"/>
    </row>
  </sheetData>
  <mergeCells count="14">
    <mergeCell ref="A277:AC277"/>
    <mergeCell ref="A316:AC316"/>
    <mergeCell ref="R1:T1"/>
    <mergeCell ref="U1:W1"/>
    <mergeCell ref="X1:Z1"/>
    <mergeCell ref="AA1:AC1"/>
    <mergeCell ref="A3:AC3"/>
    <mergeCell ref="A224:AC224"/>
    <mergeCell ref="B1:B2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338"/>
  <sheetViews>
    <sheetView zoomScale="80" zoomScaleNormal="80" zoomScaleSheetLayoutView="75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41" style="35" customWidth="1"/>
    <col min="2" max="2" width="11.5703125" style="36" customWidth="1"/>
    <col min="3" max="3" width="9.28515625" style="20" customWidth="1"/>
    <col min="4" max="4" width="9.28515625" style="25" customWidth="1"/>
    <col min="5" max="5" width="9.28515625" style="24" customWidth="1"/>
    <col min="6" max="7" width="9.140625" style="35"/>
    <col min="8" max="8" width="9.140625" style="65"/>
    <col min="9" max="9" width="9.140625" style="20"/>
    <col min="10" max="10" width="9.140625" style="25"/>
    <col min="11" max="11" width="9.140625" style="24"/>
    <col min="12" max="12" width="9.140625" style="20"/>
    <col min="13" max="13" width="9.140625" style="35"/>
    <col min="14" max="14" width="9.140625" style="65"/>
    <col min="15" max="15" width="9.140625" style="20"/>
    <col min="16" max="16" width="9.140625" style="25"/>
    <col min="17" max="17" width="9.140625" style="24"/>
    <col min="18" max="20" width="9.140625" style="25"/>
    <col min="21" max="22" width="9.140625" style="35"/>
    <col min="23" max="23" width="9.140625" style="65"/>
    <col min="24" max="24" width="9.140625" style="20"/>
    <col min="25" max="25" width="9.140625" style="25"/>
    <col min="26" max="26" width="9.140625" style="24"/>
    <col min="27" max="27" width="9.140625" style="35"/>
    <col min="28" max="28" width="9.140625" style="167"/>
    <col min="29" max="29" width="9.140625" style="168"/>
    <col min="30" max="16384" width="9.140625" style="2"/>
  </cols>
  <sheetData>
    <row r="1" spans="1:29" x14ac:dyDescent="0.2">
      <c r="A1" s="1"/>
      <c r="B1" s="558" t="s">
        <v>0</v>
      </c>
      <c r="C1" s="548" t="s">
        <v>1</v>
      </c>
      <c r="D1" s="549"/>
      <c r="E1" s="550"/>
      <c r="F1" s="551" t="s">
        <v>2</v>
      </c>
      <c r="G1" s="551"/>
      <c r="H1" s="551"/>
      <c r="I1" s="548" t="s">
        <v>3</v>
      </c>
      <c r="J1" s="549"/>
      <c r="K1" s="550"/>
      <c r="L1" s="551" t="s">
        <v>4</v>
      </c>
      <c r="M1" s="551"/>
      <c r="N1" s="551"/>
      <c r="O1" s="548" t="s">
        <v>5</v>
      </c>
      <c r="P1" s="549"/>
      <c r="Q1" s="550"/>
      <c r="R1" s="548" t="s">
        <v>6</v>
      </c>
      <c r="S1" s="549"/>
      <c r="T1" s="550"/>
      <c r="U1" s="551" t="s">
        <v>7</v>
      </c>
      <c r="V1" s="551"/>
      <c r="W1" s="551"/>
      <c r="X1" s="548" t="s">
        <v>8</v>
      </c>
      <c r="Y1" s="549"/>
      <c r="Z1" s="550"/>
      <c r="AA1" s="548" t="s">
        <v>9</v>
      </c>
      <c r="AB1" s="549"/>
      <c r="AC1" s="550"/>
    </row>
    <row r="2" spans="1:29" ht="13.5" thickBot="1" x14ac:dyDescent="0.25">
      <c r="A2" s="1"/>
      <c r="B2" s="559"/>
      <c r="C2" s="347" t="s">
        <v>10</v>
      </c>
      <c r="D2" s="348" t="s">
        <v>11</v>
      </c>
      <c r="E2" s="349" t="s">
        <v>9</v>
      </c>
      <c r="F2" s="6" t="s">
        <v>10</v>
      </c>
      <c r="G2" s="6" t="s">
        <v>12</v>
      </c>
      <c r="H2" s="6" t="s">
        <v>9</v>
      </c>
      <c r="I2" s="7" t="s">
        <v>10</v>
      </c>
      <c r="J2" s="8" t="s">
        <v>12</v>
      </c>
      <c r="K2" s="351" t="s">
        <v>9</v>
      </c>
      <c r="L2" s="347" t="s">
        <v>10</v>
      </c>
      <c r="M2" s="350" t="s">
        <v>12</v>
      </c>
      <c r="N2" s="350" t="s">
        <v>9</v>
      </c>
      <c r="O2" s="347" t="s">
        <v>10</v>
      </c>
      <c r="P2" s="348" t="s">
        <v>12</v>
      </c>
      <c r="Q2" s="349" t="s">
        <v>9</v>
      </c>
      <c r="R2" s="347" t="s">
        <v>10</v>
      </c>
      <c r="S2" s="348" t="s">
        <v>12</v>
      </c>
      <c r="T2" s="349" t="s">
        <v>9</v>
      </c>
      <c r="U2" s="350" t="s">
        <v>10</v>
      </c>
      <c r="V2" s="350" t="s">
        <v>12</v>
      </c>
      <c r="W2" s="350" t="s">
        <v>9</v>
      </c>
      <c r="X2" s="7" t="s">
        <v>10</v>
      </c>
      <c r="Y2" s="8" t="s">
        <v>12</v>
      </c>
      <c r="Z2" s="351" t="s">
        <v>9</v>
      </c>
      <c r="AA2" s="350" t="s">
        <v>10</v>
      </c>
      <c r="AB2" s="11" t="s">
        <v>12</v>
      </c>
      <c r="AC2" s="12" t="s">
        <v>9</v>
      </c>
    </row>
    <row r="3" spans="1:29" ht="13.5" thickBot="1" x14ac:dyDescent="0.25">
      <c r="A3" s="552" t="s">
        <v>13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4"/>
    </row>
    <row r="4" spans="1:29" ht="13.5" thickBot="1" x14ac:dyDescent="0.25">
      <c r="A4" s="13"/>
      <c r="B4" s="14"/>
      <c r="C4" s="15"/>
      <c r="D4" s="16"/>
      <c r="E4" s="32"/>
      <c r="F4" s="16"/>
      <c r="G4" s="16"/>
      <c r="H4" s="13"/>
      <c r="I4" s="15"/>
      <c r="J4" s="16"/>
      <c r="K4" s="32"/>
      <c r="L4" s="15"/>
      <c r="M4" s="16"/>
      <c r="N4" s="13"/>
      <c r="O4" s="15"/>
      <c r="P4" s="16"/>
      <c r="Q4" s="13"/>
      <c r="R4" s="15"/>
      <c r="S4" s="16"/>
      <c r="T4" s="17"/>
      <c r="U4" s="16"/>
      <c r="V4" s="16"/>
      <c r="W4" s="13"/>
      <c r="X4" s="15"/>
      <c r="Y4" s="16"/>
      <c r="Z4" s="32"/>
      <c r="AA4" s="15"/>
      <c r="AB4" s="18"/>
      <c r="AC4" s="19"/>
    </row>
    <row r="5" spans="1:29" ht="12.75" customHeight="1" x14ac:dyDescent="0.2">
      <c r="A5" s="20" t="s">
        <v>14</v>
      </c>
      <c r="B5" s="21">
        <v>1055</v>
      </c>
      <c r="C5" s="22">
        <v>29</v>
      </c>
      <c r="D5" s="23"/>
      <c r="E5" s="24">
        <v>29</v>
      </c>
      <c r="F5" s="23"/>
      <c r="G5" s="23"/>
      <c r="H5" s="24"/>
      <c r="I5" s="22"/>
      <c r="J5" s="23"/>
      <c r="L5" s="20">
        <v>1</v>
      </c>
      <c r="M5" s="25"/>
      <c r="N5" s="24">
        <v>1</v>
      </c>
      <c r="O5" s="22">
        <v>1</v>
      </c>
      <c r="P5" s="23">
        <v>1</v>
      </c>
      <c r="Q5" s="24">
        <v>2</v>
      </c>
      <c r="R5" s="20"/>
      <c r="T5" s="24"/>
      <c r="U5" s="28">
        <v>2</v>
      </c>
      <c r="V5" s="23"/>
      <c r="W5" s="24">
        <v>2</v>
      </c>
      <c r="X5" s="22">
        <v>1</v>
      </c>
      <c r="Y5" s="23"/>
      <c r="Z5" s="24">
        <v>1</v>
      </c>
      <c r="AA5" s="20">
        <f>SUM(C5,F5,I5,L5,O5,R5,U5,X5)</f>
        <v>34</v>
      </c>
      <c r="AB5" s="25">
        <f>SUM(D5,G5,J5,M5,P5,S5,V5,Y5)</f>
        <v>1</v>
      </c>
      <c r="AC5" s="24">
        <f>SUM(AA5:AB5)</f>
        <v>35</v>
      </c>
    </row>
    <row r="6" spans="1:29" ht="12.75" customHeight="1" x14ac:dyDescent="0.2">
      <c r="A6" s="20" t="s">
        <v>15</v>
      </c>
      <c r="B6" s="21">
        <v>1070</v>
      </c>
      <c r="C6" s="22">
        <v>27</v>
      </c>
      <c r="D6" s="23">
        <v>7</v>
      </c>
      <c r="E6" s="24">
        <v>34</v>
      </c>
      <c r="F6" s="23">
        <v>3</v>
      </c>
      <c r="G6" s="23">
        <v>1</v>
      </c>
      <c r="H6" s="24">
        <v>4</v>
      </c>
      <c r="I6" s="22">
        <v>1</v>
      </c>
      <c r="J6" s="23"/>
      <c r="K6" s="24">
        <v>1</v>
      </c>
      <c r="L6" s="20">
        <v>3</v>
      </c>
      <c r="M6" s="25"/>
      <c r="N6" s="24">
        <v>3</v>
      </c>
      <c r="O6" s="22">
        <v>1</v>
      </c>
      <c r="P6" s="23"/>
      <c r="Q6" s="24">
        <v>1</v>
      </c>
      <c r="R6" s="20"/>
      <c r="T6" s="24"/>
      <c r="U6" s="22"/>
      <c r="V6" s="23"/>
      <c r="W6" s="24"/>
      <c r="X6" s="22"/>
      <c r="Y6" s="23">
        <v>1</v>
      </c>
      <c r="Z6" s="24">
        <v>1</v>
      </c>
      <c r="AA6" s="20">
        <f t="shared" ref="AA6:AB21" si="0">SUM(C6,F6,I6,L6,O6,R6,U6,X6)</f>
        <v>35</v>
      </c>
      <c r="AB6" s="25">
        <f t="shared" si="0"/>
        <v>9</v>
      </c>
      <c r="AC6" s="24">
        <f t="shared" ref="AC6:AC22" si="1">SUM(AA6:AB6)</f>
        <v>44</v>
      </c>
    </row>
    <row r="7" spans="1:29" ht="12.75" customHeight="1" x14ac:dyDescent="0.2">
      <c r="A7" s="20" t="s">
        <v>16</v>
      </c>
      <c r="B7" s="21">
        <v>1071</v>
      </c>
      <c r="C7" s="22">
        <v>24</v>
      </c>
      <c r="D7" s="23">
        <v>5</v>
      </c>
      <c r="E7" s="24">
        <v>29</v>
      </c>
      <c r="F7" s="23">
        <v>2</v>
      </c>
      <c r="G7" s="23">
        <v>2</v>
      </c>
      <c r="H7" s="24">
        <v>4</v>
      </c>
      <c r="I7" s="22"/>
      <c r="J7" s="23"/>
      <c r="M7" s="25"/>
      <c r="N7" s="24"/>
      <c r="O7" s="22">
        <v>2</v>
      </c>
      <c r="P7" s="23"/>
      <c r="Q7" s="24">
        <v>2</v>
      </c>
      <c r="R7" s="20">
        <v>1</v>
      </c>
      <c r="T7" s="24">
        <v>1</v>
      </c>
      <c r="U7" s="22"/>
      <c r="V7" s="23"/>
      <c r="W7" s="24"/>
      <c r="X7" s="22">
        <v>3</v>
      </c>
      <c r="Y7" s="23"/>
      <c r="Z7" s="24">
        <v>3</v>
      </c>
      <c r="AA7" s="20">
        <f t="shared" si="0"/>
        <v>32</v>
      </c>
      <c r="AB7" s="25">
        <f t="shared" si="0"/>
        <v>7</v>
      </c>
      <c r="AC7" s="24">
        <f t="shared" si="1"/>
        <v>39</v>
      </c>
    </row>
    <row r="8" spans="1:29" ht="12.75" customHeight="1" x14ac:dyDescent="0.2">
      <c r="A8" s="20" t="s">
        <v>17</v>
      </c>
      <c r="B8" s="21">
        <v>1072</v>
      </c>
      <c r="C8" s="22">
        <v>2</v>
      </c>
      <c r="D8" s="23">
        <v>1</v>
      </c>
      <c r="E8" s="24">
        <v>3</v>
      </c>
      <c r="F8" s="23"/>
      <c r="G8" s="23"/>
      <c r="H8" s="24"/>
      <c r="I8" s="22"/>
      <c r="J8" s="23"/>
      <c r="M8" s="25"/>
      <c r="N8" s="24"/>
      <c r="O8" s="22"/>
      <c r="P8" s="23"/>
      <c r="R8" s="20"/>
      <c r="T8" s="24"/>
      <c r="U8" s="22"/>
      <c r="V8" s="23"/>
      <c r="W8" s="24"/>
      <c r="X8" s="22">
        <v>1</v>
      </c>
      <c r="Y8" s="23"/>
      <c r="Z8" s="24">
        <v>1</v>
      </c>
      <c r="AA8" s="20">
        <f t="shared" si="0"/>
        <v>3</v>
      </c>
      <c r="AB8" s="25">
        <f t="shared" si="0"/>
        <v>1</v>
      </c>
      <c r="AC8" s="24">
        <f t="shared" si="1"/>
        <v>4</v>
      </c>
    </row>
    <row r="9" spans="1:29" ht="12.75" customHeight="1" x14ac:dyDescent="0.2">
      <c r="A9" s="20" t="s">
        <v>18</v>
      </c>
      <c r="B9" s="21">
        <v>1075</v>
      </c>
      <c r="C9" s="22">
        <v>15</v>
      </c>
      <c r="D9" s="23">
        <v>3</v>
      </c>
      <c r="E9" s="24">
        <v>18</v>
      </c>
      <c r="F9" s="23"/>
      <c r="G9" s="23"/>
      <c r="H9" s="24"/>
      <c r="I9" s="22"/>
      <c r="J9" s="23"/>
      <c r="M9" s="25"/>
      <c r="N9" s="24"/>
      <c r="O9" s="22">
        <v>1</v>
      </c>
      <c r="P9" s="23"/>
      <c r="Q9" s="24">
        <v>1</v>
      </c>
      <c r="R9" s="20"/>
      <c r="T9" s="24"/>
      <c r="U9" s="22"/>
      <c r="V9" s="23"/>
      <c r="W9" s="24"/>
      <c r="X9" s="22">
        <v>1</v>
      </c>
      <c r="Y9" s="23"/>
      <c r="Z9" s="24">
        <v>1</v>
      </c>
      <c r="AA9" s="20">
        <f t="shared" si="0"/>
        <v>17</v>
      </c>
      <c r="AB9" s="25">
        <f t="shared" si="0"/>
        <v>3</v>
      </c>
      <c r="AC9" s="24">
        <f t="shared" si="1"/>
        <v>20</v>
      </c>
    </row>
    <row r="10" spans="1:29" ht="12.75" customHeight="1" x14ac:dyDescent="0.2">
      <c r="A10" s="20" t="s">
        <v>19</v>
      </c>
      <c r="B10" s="21">
        <v>1076</v>
      </c>
      <c r="C10" s="22">
        <v>1</v>
      </c>
      <c r="D10" s="23">
        <v>1</v>
      </c>
      <c r="E10" s="24">
        <v>2</v>
      </c>
      <c r="F10" s="23">
        <v>1</v>
      </c>
      <c r="G10" s="23"/>
      <c r="H10" s="24">
        <v>1</v>
      </c>
      <c r="I10" s="22"/>
      <c r="J10" s="23"/>
      <c r="M10" s="25"/>
      <c r="N10" s="24"/>
      <c r="O10" s="22"/>
      <c r="P10" s="23"/>
      <c r="R10" s="20"/>
      <c r="T10" s="24"/>
      <c r="U10" s="22"/>
      <c r="V10" s="23"/>
      <c r="W10" s="24"/>
      <c r="X10" s="22">
        <v>1</v>
      </c>
      <c r="Y10" s="23"/>
      <c r="Z10" s="24">
        <v>1</v>
      </c>
      <c r="AA10" s="20">
        <f t="shared" si="0"/>
        <v>3</v>
      </c>
      <c r="AB10" s="25">
        <f t="shared" si="0"/>
        <v>1</v>
      </c>
      <c r="AC10" s="24">
        <f t="shared" si="1"/>
        <v>4</v>
      </c>
    </row>
    <row r="11" spans="1:29" ht="12.75" customHeight="1" x14ac:dyDescent="0.2">
      <c r="A11" s="20" t="s">
        <v>20</v>
      </c>
      <c r="B11" s="21">
        <v>1077</v>
      </c>
      <c r="C11" s="22">
        <v>3</v>
      </c>
      <c r="D11" s="23"/>
      <c r="E11" s="24">
        <v>3</v>
      </c>
      <c r="F11" s="23"/>
      <c r="G11" s="23"/>
      <c r="H11" s="24"/>
      <c r="I11" s="22"/>
      <c r="J11" s="23"/>
      <c r="M11" s="25"/>
      <c r="N11" s="24"/>
      <c r="O11" s="22"/>
      <c r="P11" s="23"/>
      <c r="R11" s="20"/>
      <c r="T11" s="24"/>
      <c r="U11" s="22"/>
      <c r="V11" s="23"/>
      <c r="W11" s="24"/>
      <c r="X11" s="22"/>
      <c r="Y11" s="23"/>
      <c r="AA11" s="20">
        <f t="shared" si="0"/>
        <v>3</v>
      </c>
      <c r="AB11" s="25">
        <f t="shared" si="0"/>
        <v>0</v>
      </c>
      <c r="AC11" s="24">
        <f t="shared" si="1"/>
        <v>3</v>
      </c>
    </row>
    <row r="12" spans="1:29" ht="12.75" customHeight="1" x14ac:dyDescent="0.2">
      <c r="A12" s="20" t="s">
        <v>21</v>
      </c>
      <c r="B12" s="21">
        <v>1080</v>
      </c>
      <c r="C12" s="22">
        <v>11</v>
      </c>
      <c r="D12" s="23">
        <v>2</v>
      </c>
      <c r="E12" s="24">
        <v>13</v>
      </c>
      <c r="F12" s="23">
        <v>1</v>
      </c>
      <c r="G12" s="23"/>
      <c r="H12" s="24">
        <v>1</v>
      </c>
      <c r="I12" s="22"/>
      <c r="J12" s="23"/>
      <c r="M12" s="25"/>
      <c r="N12" s="24"/>
      <c r="O12" s="22">
        <v>1</v>
      </c>
      <c r="P12" s="23"/>
      <c r="Q12" s="24">
        <v>1</v>
      </c>
      <c r="R12" s="20"/>
      <c r="T12" s="24"/>
      <c r="U12" s="22"/>
      <c r="V12" s="23"/>
      <c r="W12" s="24"/>
      <c r="X12" s="22">
        <v>1</v>
      </c>
      <c r="Y12" s="23"/>
      <c r="Z12" s="24">
        <v>1</v>
      </c>
      <c r="AA12" s="20">
        <f t="shared" si="0"/>
        <v>14</v>
      </c>
      <c r="AB12" s="25">
        <f t="shared" si="0"/>
        <v>2</v>
      </c>
      <c r="AC12" s="24">
        <f t="shared" si="1"/>
        <v>16</v>
      </c>
    </row>
    <row r="13" spans="1:29" ht="12.75" customHeight="1" x14ac:dyDescent="0.2">
      <c r="A13" s="20" t="s">
        <v>22</v>
      </c>
      <c r="B13" s="21">
        <v>1081</v>
      </c>
      <c r="C13" s="22">
        <v>2</v>
      </c>
      <c r="D13" s="23"/>
      <c r="E13" s="24">
        <v>2</v>
      </c>
      <c r="F13" s="23"/>
      <c r="G13" s="23"/>
      <c r="H13" s="24"/>
      <c r="I13" s="22"/>
      <c r="J13" s="23"/>
      <c r="M13" s="25"/>
      <c r="N13" s="24"/>
      <c r="O13" s="22"/>
      <c r="P13" s="23"/>
      <c r="R13" s="20"/>
      <c r="T13" s="24"/>
      <c r="U13" s="22"/>
      <c r="V13" s="23"/>
      <c r="W13" s="24"/>
      <c r="X13" s="22">
        <v>1</v>
      </c>
      <c r="Y13" s="23"/>
      <c r="Z13" s="24">
        <v>1</v>
      </c>
      <c r="AA13" s="20">
        <f t="shared" si="0"/>
        <v>3</v>
      </c>
      <c r="AB13" s="25">
        <f t="shared" si="0"/>
        <v>0</v>
      </c>
      <c r="AC13" s="24">
        <f t="shared" si="1"/>
        <v>3</v>
      </c>
    </row>
    <row r="14" spans="1:29" ht="12.75" customHeight="1" x14ac:dyDescent="0.2">
      <c r="A14" s="20" t="s">
        <v>238</v>
      </c>
      <c r="B14" s="21">
        <v>1082</v>
      </c>
      <c r="C14" s="22">
        <v>3</v>
      </c>
      <c r="D14" s="23"/>
      <c r="E14" s="24">
        <v>3</v>
      </c>
      <c r="F14" s="23"/>
      <c r="G14" s="23"/>
      <c r="H14" s="24"/>
      <c r="I14" s="22"/>
      <c r="J14" s="23"/>
      <c r="M14" s="25"/>
      <c r="N14" s="24"/>
      <c r="O14" s="22"/>
      <c r="P14" s="23"/>
      <c r="R14" s="20"/>
      <c r="T14" s="24"/>
      <c r="U14" s="22"/>
      <c r="V14" s="23"/>
      <c r="W14" s="24"/>
      <c r="X14" s="22"/>
      <c r="Y14" s="23"/>
      <c r="AA14" s="20">
        <f t="shared" si="0"/>
        <v>3</v>
      </c>
      <c r="AB14" s="25">
        <f t="shared" si="0"/>
        <v>0</v>
      </c>
      <c r="AC14" s="24">
        <f t="shared" si="1"/>
        <v>3</v>
      </c>
    </row>
    <row r="15" spans="1:29" ht="12.75" customHeight="1" x14ac:dyDescent="0.2">
      <c r="A15" s="20" t="s">
        <v>23</v>
      </c>
      <c r="B15" s="21">
        <v>1085</v>
      </c>
      <c r="C15" s="22">
        <v>15</v>
      </c>
      <c r="D15" s="23">
        <v>1</v>
      </c>
      <c r="E15" s="24">
        <v>16</v>
      </c>
      <c r="F15" s="23">
        <v>1</v>
      </c>
      <c r="G15" s="23"/>
      <c r="H15" s="24">
        <v>1</v>
      </c>
      <c r="I15" s="22"/>
      <c r="J15" s="23"/>
      <c r="M15" s="25"/>
      <c r="N15" s="24"/>
      <c r="O15" s="22">
        <v>1</v>
      </c>
      <c r="P15" s="23"/>
      <c r="Q15" s="24">
        <v>1</v>
      </c>
      <c r="R15" s="20">
        <v>1</v>
      </c>
      <c r="T15" s="24">
        <v>1</v>
      </c>
      <c r="U15" s="22"/>
      <c r="V15" s="23"/>
      <c r="W15" s="24"/>
      <c r="X15" s="22">
        <v>2</v>
      </c>
      <c r="Y15" s="23"/>
      <c r="Z15" s="24">
        <v>2</v>
      </c>
      <c r="AA15" s="20">
        <f t="shared" si="0"/>
        <v>20</v>
      </c>
      <c r="AB15" s="25">
        <f t="shared" si="0"/>
        <v>1</v>
      </c>
      <c r="AC15" s="24">
        <f t="shared" si="1"/>
        <v>21</v>
      </c>
    </row>
    <row r="16" spans="1:29" ht="12.75" customHeight="1" x14ac:dyDescent="0.2">
      <c r="A16" s="20" t="s">
        <v>24</v>
      </c>
      <c r="B16" s="21">
        <v>1086</v>
      </c>
      <c r="C16" s="22">
        <v>4</v>
      </c>
      <c r="D16" s="23"/>
      <c r="E16" s="24">
        <v>4</v>
      </c>
      <c r="F16" s="23"/>
      <c r="G16" s="23"/>
      <c r="H16" s="24"/>
      <c r="I16" s="22"/>
      <c r="J16" s="23"/>
      <c r="M16" s="25"/>
      <c r="N16" s="24"/>
      <c r="O16" s="22"/>
      <c r="P16" s="23">
        <v>1</v>
      </c>
      <c r="Q16" s="24">
        <v>1</v>
      </c>
      <c r="R16" s="20"/>
      <c r="T16" s="24"/>
      <c r="U16" s="22"/>
      <c r="V16" s="23"/>
      <c r="W16" s="24"/>
      <c r="X16" s="22"/>
      <c r="Y16" s="23"/>
      <c r="AA16" s="20">
        <f t="shared" si="0"/>
        <v>4</v>
      </c>
      <c r="AB16" s="25">
        <f t="shared" si="0"/>
        <v>1</v>
      </c>
      <c r="AC16" s="24">
        <f t="shared" si="1"/>
        <v>5</v>
      </c>
    </row>
    <row r="17" spans="1:29" ht="12.75" customHeight="1" x14ac:dyDescent="0.2">
      <c r="A17" s="20" t="s">
        <v>25</v>
      </c>
      <c r="B17" s="21">
        <v>1087</v>
      </c>
      <c r="C17" s="22">
        <v>2</v>
      </c>
      <c r="D17" s="23"/>
      <c r="E17" s="24">
        <v>2</v>
      </c>
      <c r="F17" s="23"/>
      <c r="G17" s="23"/>
      <c r="H17" s="24"/>
      <c r="I17" s="22"/>
      <c r="J17" s="23"/>
      <c r="M17" s="25"/>
      <c r="N17" s="24"/>
      <c r="O17" s="22"/>
      <c r="P17" s="23"/>
      <c r="R17" s="20"/>
      <c r="T17" s="24"/>
      <c r="U17" s="22"/>
      <c r="V17" s="23"/>
      <c r="W17" s="24"/>
      <c r="X17" s="22"/>
      <c r="Y17" s="23"/>
      <c r="AA17" s="20">
        <f t="shared" si="0"/>
        <v>2</v>
      </c>
      <c r="AB17" s="25">
        <f t="shared" si="0"/>
        <v>0</v>
      </c>
      <c r="AC17" s="24">
        <f t="shared" si="1"/>
        <v>2</v>
      </c>
    </row>
    <row r="18" spans="1:29" ht="12.75" customHeight="1" x14ac:dyDescent="0.2">
      <c r="A18" s="20" t="s">
        <v>26</v>
      </c>
      <c r="B18" s="21">
        <v>1090</v>
      </c>
      <c r="C18" s="22">
        <v>7</v>
      </c>
      <c r="D18" s="23">
        <v>11</v>
      </c>
      <c r="E18" s="24">
        <v>18</v>
      </c>
      <c r="F18" s="23">
        <v>1</v>
      </c>
      <c r="G18" s="23">
        <v>3</v>
      </c>
      <c r="H18" s="24">
        <v>4</v>
      </c>
      <c r="I18" s="22"/>
      <c r="J18" s="23"/>
      <c r="L18" s="20">
        <v>2</v>
      </c>
      <c r="M18" s="25"/>
      <c r="N18" s="24">
        <v>2</v>
      </c>
      <c r="O18" s="22"/>
      <c r="P18" s="23">
        <v>1</v>
      </c>
      <c r="Q18" s="24">
        <v>1</v>
      </c>
      <c r="R18" s="20"/>
      <c r="T18" s="24"/>
      <c r="U18" s="22"/>
      <c r="V18" s="23"/>
      <c r="W18" s="24"/>
      <c r="X18" s="22">
        <v>1</v>
      </c>
      <c r="Y18" s="23">
        <v>2</v>
      </c>
      <c r="Z18" s="24">
        <v>3</v>
      </c>
      <c r="AA18" s="20">
        <f t="shared" si="0"/>
        <v>11</v>
      </c>
      <c r="AB18" s="25">
        <f t="shared" si="0"/>
        <v>17</v>
      </c>
      <c r="AC18" s="24">
        <f t="shared" si="1"/>
        <v>28</v>
      </c>
    </row>
    <row r="19" spans="1:29" ht="12.75" customHeight="1" x14ac:dyDescent="0.2">
      <c r="A19" s="25" t="s">
        <v>27</v>
      </c>
      <c r="B19" s="21">
        <v>1091</v>
      </c>
      <c r="C19" s="22">
        <v>1</v>
      </c>
      <c r="D19" s="23"/>
      <c r="E19" s="24">
        <v>1</v>
      </c>
      <c r="F19" s="23"/>
      <c r="G19" s="23"/>
      <c r="H19" s="24"/>
      <c r="I19" s="22"/>
      <c r="J19" s="23"/>
      <c r="M19" s="25"/>
      <c r="N19" s="24"/>
      <c r="O19" s="22"/>
      <c r="P19" s="23"/>
      <c r="R19" s="20"/>
      <c r="T19" s="24"/>
      <c r="U19" s="22"/>
      <c r="V19" s="23"/>
      <c r="W19" s="24"/>
      <c r="X19" s="22"/>
      <c r="Y19" s="23"/>
      <c r="AA19" s="20">
        <f t="shared" si="0"/>
        <v>1</v>
      </c>
      <c r="AB19" s="25">
        <f t="shared" si="0"/>
        <v>0</v>
      </c>
      <c r="AC19" s="24">
        <f t="shared" si="1"/>
        <v>1</v>
      </c>
    </row>
    <row r="20" spans="1:29" ht="12.75" customHeight="1" x14ac:dyDescent="0.2">
      <c r="A20" s="25" t="s">
        <v>28</v>
      </c>
      <c r="B20" s="21">
        <v>1092</v>
      </c>
      <c r="C20" s="22">
        <v>3</v>
      </c>
      <c r="D20" s="23"/>
      <c r="E20" s="24">
        <v>3</v>
      </c>
      <c r="F20" s="23"/>
      <c r="G20" s="23"/>
      <c r="H20" s="24"/>
      <c r="I20" s="22"/>
      <c r="J20" s="23"/>
      <c r="M20" s="25"/>
      <c r="N20" s="24"/>
      <c r="O20" s="22"/>
      <c r="P20" s="23"/>
      <c r="R20" s="20"/>
      <c r="T20" s="24"/>
      <c r="U20" s="22"/>
      <c r="V20" s="23"/>
      <c r="W20" s="24"/>
      <c r="X20" s="22"/>
      <c r="Y20" s="23"/>
      <c r="AA20" s="20">
        <f>SUM(C20,F20,I20,L20,O20,R20,U20,X20)</f>
        <v>3</v>
      </c>
      <c r="AB20" s="25">
        <f t="shared" si="0"/>
        <v>0</v>
      </c>
      <c r="AC20" s="24">
        <f t="shared" si="1"/>
        <v>3</v>
      </c>
    </row>
    <row r="21" spans="1:29" ht="12.75" customHeight="1" x14ac:dyDescent="0.2">
      <c r="A21" s="25" t="s">
        <v>239</v>
      </c>
      <c r="B21" s="21">
        <v>1095</v>
      </c>
      <c r="C21" s="22">
        <v>15</v>
      </c>
      <c r="D21" s="23">
        <v>2</v>
      </c>
      <c r="E21" s="24">
        <v>17</v>
      </c>
      <c r="F21" s="23">
        <v>1</v>
      </c>
      <c r="G21" s="23"/>
      <c r="H21" s="24">
        <v>1</v>
      </c>
      <c r="I21" s="22">
        <v>1</v>
      </c>
      <c r="J21" s="23"/>
      <c r="K21" s="24">
        <v>1</v>
      </c>
      <c r="M21" s="25"/>
      <c r="N21" s="24"/>
      <c r="O21" s="22">
        <v>2</v>
      </c>
      <c r="P21" s="23"/>
      <c r="Q21" s="24">
        <v>2</v>
      </c>
      <c r="R21" s="20"/>
      <c r="T21" s="24"/>
      <c r="U21" s="22"/>
      <c r="V21" s="23"/>
      <c r="W21" s="24"/>
      <c r="X21" s="22">
        <v>1</v>
      </c>
      <c r="Y21" s="23"/>
      <c r="Z21" s="24">
        <v>1</v>
      </c>
      <c r="AA21" s="20">
        <f>SUM(C21,F21,I21,L21,O21,R21,U21,X21)</f>
        <v>20</v>
      </c>
      <c r="AB21" s="25">
        <f t="shared" si="0"/>
        <v>2</v>
      </c>
      <c r="AC21" s="24">
        <f t="shared" si="1"/>
        <v>22</v>
      </c>
    </row>
    <row r="22" spans="1:29" ht="12.75" customHeight="1" thickBot="1" x14ac:dyDescent="0.25">
      <c r="A22" s="25" t="s">
        <v>240</v>
      </c>
      <c r="B22" s="21">
        <v>1096</v>
      </c>
      <c r="C22" s="22">
        <v>3</v>
      </c>
      <c r="D22" s="23">
        <v>2</v>
      </c>
      <c r="E22" s="24">
        <v>5</v>
      </c>
      <c r="F22" s="23"/>
      <c r="G22" s="23">
        <v>1</v>
      </c>
      <c r="H22" s="24">
        <v>1</v>
      </c>
      <c r="I22" s="22"/>
      <c r="J22" s="23"/>
      <c r="M22" s="25"/>
      <c r="N22" s="24"/>
      <c r="O22" s="22"/>
      <c r="P22" s="23"/>
      <c r="R22" s="20"/>
      <c r="T22" s="24"/>
      <c r="U22" s="30"/>
      <c r="V22" s="23"/>
      <c r="W22" s="24"/>
      <c r="X22" s="22"/>
      <c r="Y22" s="23"/>
      <c r="AA22" s="20">
        <f>SUM(C22,F22,I22,L22,O22,R22,U22,X22)</f>
        <v>3</v>
      </c>
      <c r="AB22" s="25">
        <f t="shared" ref="AB22" si="2">SUM(D22,G22,J22,M22,P22,S22,V22,Y22)</f>
        <v>3</v>
      </c>
      <c r="AC22" s="24">
        <f t="shared" si="1"/>
        <v>6</v>
      </c>
    </row>
    <row r="23" spans="1:29" ht="12.75" customHeight="1" thickBot="1" x14ac:dyDescent="0.25">
      <c r="A23" s="13" t="s">
        <v>29</v>
      </c>
      <c r="B23" s="14"/>
      <c r="C23" s="31">
        <f>SUM(C5:C22)</f>
        <v>167</v>
      </c>
      <c r="D23" s="13">
        <f t="shared" ref="D23:L23" si="3">SUM(D5:D22)</f>
        <v>35</v>
      </c>
      <c r="E23" s="32">
        <f t="shared" si="3"/>
        <v>202</v>
      </c>
      <c r="F23" s="13">
        <f>SUM(F5:F22)</f>
        <v>10</v>
      </c>
      <c r="G23" s="13">
        <f t="shared" si="3"/>
        <v>7</v>
      </c>
      <c r="H23" s="13">
        <f t="shared" si="3"/>
        <v>17</v>
      </c>
      <c r="I23" s="31">
        <f t="shared" si="3"/>
        <v>2</v>
      </c>
      <c r="J23" s="13">
        <f t="shared" si="3"/>
        <v>0</v>
      </c>
      <c r="K23" s="32">
        <f t="shared" si="3"/>
        <v>2</v>
      </c>
      <c r="L23" s="31">
        <f t="shared" si="3"/>
        <v>6</v>
      </c>
      <c r="M23" s="13">
        <f t="shared" ref="M23:N23" si="4">SUM(M5:M20)</f>
        <v>0</v>
      </c>
      <c r="N23" s="13">
        <f t="shared" si="4"/>
        <v>6</v>
      </c>
      <c r="O23" s="31">
        <f t="shared" ref="O23:AB23" si="5">SUM(O5:O22)</f>
        <v>9</v>
      </c>
      <c r="P23" s="13">
        <f t="shared" si="5"/>
        <v>3</v>
      </c>
      <c r="Q23" s="13">
        <f t="shared" si="5"/>
        <v>12</v>
      </c>
      <c r="R23" s="31">
        <f t="shared" si="5"/>
        <v>2</v>
      </c>
      <c r="S23" s="13">
        <f t="shared" si="5"/>
        <v>0</v>
      </c>
      <c r="T23" s="32">
        <f t="shared" si="5"/>
        <v>2</v>
      </c>
      <c r="U23" s="13">
        <f t="shared" si="5"/>
        <v>2</v>
      </c>
      <c r="V23" s="13">
        <f t="shared" si="5"/>
        <v>0</v>
      </c>
      <c r="W23" s="13">
        <f t="shared" si="5"/>
        <v>2</v>
      </c>
      <c r="X23" s="31">
        <f t="shared" si="5"/>
        <v>13</v>
      </c>
      <c r="Y23" s="13">
        <f t="shared" si="5"/>
        <v>3</v>
      </c>
      <c r="Z23" s="32">
        <f t="shared" si="5"/>
        <v>16</v>
      </c>
      <c r="AA23" s="31">
        <f t="shared" si="5"/>
        <v>211</v>
      </c>
      <c r="AB23" s="33">
        <f t="shared" si="5"/>
        <v>48</v>
      </c>
      <c r="AC23" s="34">
        <f>SUM(AC5:AC22)</f>
        <v>259</v>
      </c>
    </row>
    <row r="24" spans="1:29" x14ac:dyDescent="0.2">
      <c r="C24" s="37"/>
      <c r="D24" s="38"/>
      <c r="E24" s="41" t="str">
        <f>IF(C24+D24=0," ",C24+D24)</f>
        <v xml:space="preserve"> </v>
      </c>
      <c r="F24" s="40"/>
      <c r="G24" s="40"/>
      <c r="H24" s="41" t="str">
        <f>IF(F24+G24=0," ",F24+G24)</f>
        <v xml:space="preserve"> </v>
      </c>
      <c r="I24" s="37"/>
      <c r="J24" s="38"/>
      <c r="K24" s="41" t="str">
        <f>IF(I24+J24=0," ",I24+J24)</f>
        <v xml:space="preserve"> </v>
      </c>
      <c r="L24" s="37"/>
      <c r="M24" s="40"/>
      <c r="N24" s="60" t="str">
        <f>IF(L24+M24=0," ",L24+M24)</f>
        <v xml:space="preserve"> </v>
      </c>
      <c r="O24" s="37"/>
      <c r="P24" s="38"/>
      <c r="Q24" s="59" t="str">
        <f>IF(O24+P24=0," ",O24+P24)</f>
        <v xml:space="preserve"> </v>
      </c>
      <c r="R24" s="42"/>
      <c r="S24" s="43"/>
      <c r="T24" s="44"/>
      <c r="U24" s="40"/>
      <c r="V24" s="40"/>
      <c r="W24" s="60" t="str">
        <f>IF(U24+V24=0," ",U24+V24)</f>
        <v xml:space="preserve"> </v>
      </c>
      <c r="X24" s="37"/>
      <c r="Y24" s="38"/>
      <c r="Z24" s="41" t="str">
        <f>IF(X24+Y24=0," ",X24+Y24)</f>
        <v xml:space="preserve"> </v>
      </c>
      <c r="AA24" s="37"/>
      <c r="AB24" s="45"/>
      <c r="AC24" s="46"/>
    </row>
    <row r="25" spans="1:29" x14ac:dyDescent="0.2">
      <c r="A25" s="35" t="s">
        <v>30</v>
      </c>
      <c r="B25" s="36">
        <v>1105</v>
      </c>
      <c r="C25" s="22">
        <v>335</v>
      </c>
      <c r="D25" s="23">
        <v>249</v>
      </c>
      <c r="E25" s="24">
        <v>584</v>
      </c>
      <c r="F25" s="47">
        <v>46</v>
      </c>
      <c r="G25" s="47">
        <v>13</v>
      </c>
      <c r="H25" s="24">
        <v>59</v>
      </c>
      <c r="I25" s="22">
        <v>4</v>
      </c>
      <c r="J25" s="23">
        <v>4</v>
      </c>
      <c r="K25" s="24">
        <v>8</v>
      </c>
      <c r="L25" s="20">
        <v>24</v>
      </c>
      <c r="M25" s="35">
        <v>29</v>
      </c>
      <c r="N25" s="24">
        <v>53</v>
      </c>
      <c r="O25" s="22">
        <v>15</v>
      </c>
      <c r="P25" s="23">
        <v>4</v>
      </c>
      <c r="Q25" s="24">
        <v>19</v>
      </c>
      <c r="R25" s="20"/>
      <c r="T25" s="24"/>
      <c r="U25" s="47">
        <v>3</v>
      </c>
      <c r="V25" s="47">
        <v>3</v>
      </c>
      <c r="W25" s="24">
        <v>6</v>
      </c>
      <c r="X25" s="22">
        <v>19</v>
      </c>
      <c r="Y25" s="23">
        <v>26</v>
      </c>
      <c r="Z25" s="24">
        <v>45</v>
      </c>
      <c r="AA25" s="20">
        <f>SUM(C25,F25,I25,L25,O25,R25,U25,X25)</f>
        <v>446</v>
      </c>
      <c r="AB25" s="25">
        <f>SUM(D25,G25,J25,M25,P25,S25,V25,Y25)</f>
        <v>328</v>
      </c>
      <c r="AC25" s="24">
        <f t="shared" ref="AC25:AC30" si="6">SUM(AA25:AB25)</f>
        <v>774</v>
      </c>
    </row>
    <row r="26" spans="1:29" x14ac:dyDescent="0.2">
      <c r="A26" s="35" t="s">
        <v>241</v>
      </c>
      <c r="B26" s="36">
        <v>1108</v>
      </c>
      <c r="C26" s="22">
        <v>46</v>
      </c>
      <c r="D26" s="23">
        <v>30</v>
      </c>
      <c r="E26" s="24">
        <v>76</v>
      </c>
      <c r="F26" s="47">
        <v>8</v>
      </c>
      <c r="G26" s="47"/>
      <c r="H26" s="24">
        <v>8</v>
      </c>
      <c r="I26" s="22"/>
      <c r="J26" s="23"/>
      <c r="L26" s="20">
        <v>4</v>
      </c>
      <c r="M26" s="35">
        <v>4</v>
      </c>
      <c r="N26" s="24">
        <v>8</v>
      </c>
      <c r="O26" s="22">
        <v>6</v>
      </c>
      <c r="P26" s="23"/>
      <c r="Q26" s="24">
        <v>6</v>
      </c>
      <c r="R26" s="20"/>
      <c r="T26" s="24"/>
      <c r="U26" s="47"/>
      <c r="V26" s="47"/>
      <c r="W26" s="24"/>
      <c r="X26" s="22">
        <v>3</v>
      </c>
      <c r="Y26" s="23">
        <v>2</v>
      </c>
      <c r="Z26" s="24">
        <v>5</v>
      </c>
      <c r="AA26" s="20">
        <f t="shared" ref="AA26:AB30" si="7">SUM(C26,F26,I26,L26,O26,R26,U26,X26)</f>
        <v>67</v>
      </c>
      <c r="AB26" s="25">
        <f t="shared" si="7"/>
        <v>36</v>
      </c>
      <c r="AC26" s="24">
        <f t="shared" si="6"/>
        <v>103</v>
      </c>
    </row>
    <row r="27" spans="1:29" x14ac:dyDescent="0.2">
      <c r="A27" s="48" t="s">
        <v>31</v>
      </c>
      <c r="B27" s="36">
        <v>1120</v>
      </c>
      <c r="C27" s="22">
        <v>1</v>
      </c>
      <c r="D27" s="23"/>
      <c r="E27" s="24">
        <v>1</v>
      </c>
      <c r="F27" s="47"/>
      <c r="G27" s="47"/>
      <c r="H27" s="24"/>
      <c r="I27" s="22"/>
      <c r="J27" s="23"/>
      <c r="N27" s="24"/>
      <c r="O27" s="22"/>
      <c r="P27" s="23"/>
      <c r="R27" s="20"/>
      <c r="T27" s="24"/>
      <c r="U27" s="47"/>
      <c r="V27" s="47"/>
      <c r="W27" s="24"/>
      <c r="X27" s="22"/>
      <c r="Y27" s="23"/>
      <c r="AA27" s="20">
        <f t="shared" si="7"/>
        <v>1</v>
      </c>
      <c r="AB27" s="25">
        <f t="shared" si="7"/>
        <v>0</v>
      </c>
      <c r="AC27" s="24">
        <f t="shared" si="6"/>
        <v>1</v>
      </c>
    </row>
    <row r="28" spans="1:29" ht="13.5" customHeight="1" x14ac:dyDescent="0.2">
      <c r="A28" s="48" t="s">
        <v>32</v>
      </c>
      <c r="B28" s="49">
        <v>1125</v>
      </c>
      <c r="C28" s="22"/>
      <c r="D28" s="23">
        <v>2</v>
      </c>
      <c r="E28" s="24">
        <v>2</v>
      </c>
      <c r="F28" s="47"/>
      <c r="G28" s="47"/>
      <c r="H28" s="24"/>
      <c r="I28" s="22"/>
      <c r="J28" s="23"/>
      <c r="N28" s="24"/>
      <c r="O28" s="22"/>
      <c r="P28" s="23"/>
      <c r="R28" s="20"/>
      <c r="T28" s="24"/>
      <c r="U28" s="47"/>
      <c r="V28" s="47"/>
      <c r="W28" s="24"/>
      <c r="X28" s="22"/>
      <c r="Y28" s="23"/>
      <c r="AA28" s="20">
        <f t="shared" si="7"/>
        <v>0</v>
      </c>
      <c r="AB28" s="25">
        <f t="shared" si="7"/>
        <v>2</v>
      </c>
      <c r="AC28" s="24">
        <f t="shared" si="6"/>
        <v>2</v>
      </c>
    </row>
    <row r="29" spans="1:29" ht="13.5" customHeight="1" x14ac:dyDescent="0.2">
      <c r="A29" s="48" t="s">
        <v>33</v>
      </c>
      <c r="B29" s="49">
        <v>1130</v>
      </c>
      <c r="C29" s="22">
        <v>1</v>
      </c>
      <c r="D29" s="23"/>
      <c r="E29" s="24">
        <v>1</v>
      </c>
      <c r="F29" s="47"/>
      <c r="G29" s="47"/>
      <c r="H29" s="24"/>
      <c r="I29" s="22"/>
      <c r="J29" s="23"/>
      <c r="N29" s="24"/>
      <c r="O29" s="22"/>
      <c r="P29" s="23"/>
      <c r="R29" s="20"/>
      <c r="T29" s="24"/>
      <c r="U29" s="47"/>
      <c r="V29" s="47"/>
      <c r="W29" s="24"/>
      <c r="X29" s="22"/>
      <c r="Y29" s="23"/>
      <c r="AA29" s="20">
        <f t="shared" si="7"/>
        <v>1</v>
      </c>
      <c r="AB29" s="25">
        <f t="shared" si="7"/>
        <v>0</v>
      </c>
      <c r="AC29" s="24">
        <f t="shared" si="6"/>
        <v>1</v>
      </c>
    </row>
    <row r="30" spans="1:29" ht="14.25" customHeight="1" thickBot="1" x14ac:dyDescent="0.25">
      <c r="A30" s="35" t="s">
        <v>34</v>
      </c>
      <c r="B30" s="36">
        <v>1140</v>
      </c>
      <c r="C30" s="22">
        <v>18</v>
      </c>
      <c r="D30" s="23">
        <v>11</v>
      </c>
      <c r="E30" s="24">
        <v>29</v>
      </c>
      <c r="F30" s="47"/>
      <c r="G30" s="47"/>
      <c r="H30" s="24"/>
      <c r="I30" s="22"/>
      <c r="J30" s="23"/>
      <c r="N30" s="24"/>
      <c r="O30" s="22">
        <v>2</v>
      </c>
      <c r="P30" s="23"/>
      <c r="Q30" s="24">
        <v>2</v>
      </c>
      <c r="R30" s="20"/>
      <c r="T30" s="24"/>
      <c r="U30" s="47"/>
      <c r="V30" s="47"/>
      <c r="W30" s="24"/>
      <c r="X30" s="22"/>
      <c r="Y30" s="23"/>
      <c r="AA30" s="20">
        <f t="shared" si="7"/>
        <v>20</v>
      </c>
      <c r="AB30" s="25">
        <f t="shared" si="7"/>
        <v>11</v>
      </c>
      <c r="AC30" s="24">
        <f t="shared" si="6"/>
        <v>31</v>
      </c>
    </row>
    <row r="31" spans="1:29" ht="13.5" thickBot="1" x14ac:dyDescent="0.25">
      <c r="A31" s="31" t="s">
        <v>35</v>
      </c>
      <c r="B31" s="14"/>
      <c r="C31" s="31">
        <f t="shared" ref="C31:AB31" si="8">SUM(C25:C30)</f>
        <v>401</v>
      </c>
      <c r="D31" s="13">
        <f t="shared" si="8"/>
        <v>292</v>
      </c>
      <c r="E31" s="32">
        <f t="shared" si="8"/>
        <v>693</v>
      </c>
      <c r="F31" s="13">
        <f t="shared" si="8"/>
        <v>54</v>
      </c>
      <c r="G31" s="13">
        <f t="shared" si="8"/>
        <v>13</v>
      </c>
      <c r="H31" s="13">
        <f t="shared" si="8"/>
        <v>67</v>
      </c>
      <c r="I31" s="31">
        <f t="shared" si="8"/>
        <v>4</v>
      </c>
      <c r="J31" s="13">
        <f t="shared" si="8"/>
        <v>4</v>
      </c>
      <c r="K31" s="32">
        <f t="shared" si="8"/>
        <v>8</v>
      </c>
      <c r="L31" s="31">
        <f t="shared" si="8"/>
        <v>28</v>
      </c>
      <c r="M31" s="13">
        <f t="shared" si="8"/>
        <v>33</v>
      </c>
      <c r="N31" s="13">
        <f t="shared" si="8"/>
        <v>61</v>
      </c>
      <c r="O31" s="31">
        <f t="shared" si="8"/>
        <v>23</v>
      </c>
      <c r="P31" s="13">
        <f t="shared" si="8"/>
        <v>4</v>
      </c>
      <c r="Q31" s="13">
        <f t="shared" si="8"/>
        <v>27</v>
      </c>
      <c r="R31" s="31">
        <f t="shared" si="8"/>
        <v>0</v>
      </c>
      <c r="S31" s="13">
        <f t="shared" si="8"/>
        <v>0</v>
      </c>
      <c r="T31" s="32">
        <f t="shared" si="8"/>
        <v>0</v>
      </c>
      <c r="U31" s="13">
        <f t="shared" si="8"/>
        <v>3</v>
      </c>
      <c r="V31" s="13">
        <f t="shared" si="8"/>
        <v>3</v>
      </c>
      <c r="W31" s="13">
        <f t="shared" si="8"/>
        <v>6</v>
      </c>
      <c r="X31" s="31">
        <f t="shared" si="8"/>
        <v>22</v>
      </c>
      <c r="Y31" s="13">
        <f t="shared" si="8"/>
        <v>28</v>
      </c>
      <c r="Z31" s="32">
        <f t="shared" si="8"/>
        <v>50</v>
      </c>
      <c r="AA31" s="31">
        <f t="shared" si="8"/>
        <v>535</v>
      </c>
      <c r="AB31" s="33">
        <f t="shared" si="8"/>
        <v>377</v>
      </c>
      <c r="AC31" s="34">
        <f>SUM(AC25:AC30)</f>
        <v>912</v>
      </c>
    </row>
    <row r="32" spans="1:29" ht="13.5" thickBot="1" x14ac:dyDescent="0.25">
      <c r="C32" s="37"/>
      <c r="D32" s="38"/>
      <c r="E32" s="41" t="str">
        <f t="shared" ref="E32" si="9">IF(C32+D32=0," ",C32+D32)</f>
        <v xml:space="preserve"> </v>
      </c>
      <c r="F32" s="40"/>
      <c r="G32" s="40"/>
      <c r="H32" s="41" t="str">
        <f>IF(F32+G32=0," ",F32+G32)</f>
        <v xml:space="preserve"> </v>
      </c>
      <c r="I32" s="37"/>
      <c r="J32" s="38"/>
      <c r="K32" s="41" t="str">
        <f>IF(I32+J32=0," ",I32+J32)</f>
        <v xml:space="preserve"> </v>
      </c>
      <c r="L32" s="37"/>
      <c r="M32" s="40"/>
      <c r="N32" s="60" t="str">
        <f>IF(L32+M32=0," ",L32+M32)</f>
        <v xml:space="preserve"> </v>
      </c>
      <c r="O32" s="37"/>
      <c r="P32" s="38"/>
      <c r="Q32" s="59" t="str">
        <f>IF(O32+P32=0," ",O32+P32)</f>
        <v xml:space="preserve"> </v>
      </c>
      <c r="R32" s="37"/>
      <c r="S32" s="38"/>
      <c r="T32" s="39"/>
      <c r="U32" s="40"/>
      <c r="V32" s="40"/>
      <c r="W32" s="60" t="str">
        <f>IF(U32+V32=0," ",U32+V32)</f>
        <v xml:space="preserve"> </v>
      </c>
      <c r="X32" s="37"/>
      <c r="Y32" s="38"/>
      <c r="Z32" s="41" t="str">
        <f>IF(X32+Y32=0," ",X32+Y32)</f>
        <v xml:space="preserve"> </v>
      </c>
      <c r="AA32" s="37"/>
      <c r="AB32" s="45"/>
      <c r="AC32" s="46"/>
    </row>
    <row r="33" spans="1:29" s="76" customFormat="1" ht="13.5" thickBot="1" x14ac:dyDescent="0.25">
      <c r="A33" s="13" t="s">
        <v>36</v>
      </c>
      <c r="B33" s="14">
        <v>1225</v>
      </c>
      <c r="C33" s="54">
        <v>53</v>
      </c>
      <c r="D33" s="54">
        <v>37</v>
      </c>
      <c r="E33" s="32">
        <v>90</v>
      </c>
      <c r="F33" s="54">
        <v>8</v>
      </c>
      <c r="G33" s="54">
        <v>2</v>
      </c>
      <c r="H33" s="32">
        <v>10</v>
      </c>
      <c r="I33" s="54">
        <v>1</v>
      </c>
      <c r="J33" s="54"/>
      <c r="K33" s="32">
        <v>1</v>
      </c>
      <c r="L33" s="13">
        <v>6</v>
      </c>
      <c r="M33" s="13">
        <v>7</v>
      </c>
      <c r="N33" s="32">
        <v>13</v>
      </c>
      <c r="O33" s="54"/>
      <c r="P33" s="54">
        <v>3</v>
      </c>
      <c r="Q33" s="32">
        <v>3</v>
      </c>
      <c r="R33" s="13"/>
      <c r="S33" s="13"/>
      <c r="T33" s="32"/>
      <c r="U33" s="54">
        <v>5</v>
      </c>
      <c r="V33" s="54">
        <v>1</v>
      </c>
      <c r="W33" s="32">
        <v>6</v>
      </c>
      <c r="X33" s="54">
        <v>5</v>
      </c>
      <c r="Y33" s="54">
        <v>4</v>
      </c>
      <c r="Z33" s="32">
        <v>9</v>
      </c>
      <c r="AA33" s="13">
        <f>SUM(C33,F33,I33,L33,O33,R33,U33,X33)</f>
        <v>78</v>
      </c>
      <c r="AB33" s="13">
        <f>SUM(D33,G33,J33,M33,P33,S33,V33,Y33)</f>
        <v>54</v>
      </c>
      <c r="AC33" s="32">
        <f>SUM(AA33:AB33)</f>
        <v>132</v>
      </c>
    </row>
    <row r="34" spans="1:29" x14ac:dyDescent="0.2">
      <c r="C34" s="56"/>
      <c r="D34" s="57"/>
      <c r="F34" s="58"/>
      <c r="G34" s="58"/>
      <c r="H34" s="24"/>
      <c r="I34" s="57"/>
      <c r="J34" s="57"/>
      <c r="K34" s="59"/>
      <c r="L34" s="37"/>
      <c r="M34" s="40"/>
      <c r="N34" s="60"/>
      <c r="O34" s="56"/>
      <c r="P34" s="57"/>
      <c r="Q34" s="59"/>
      <c r="R34" s="62"/>
      <c r="S34" s="59"/>
      <c r="T34" s="41"/>
      <c r="U34" s="58"/>
      <c r="V34" s="58"/>
      <c r="W34" s="41"/>
      <c r="X34" s="57"/>
      <c r="Y34" s="57"/>
      <c r="Z34" s="41"/>
      <c r="AA34" s="37"/>
      <c r="AB34" s="45"/>
      <c r="AC34" s="64"/>
    </row>
    <row r="35" spans="1:29" ht="15" customHeight="1" x14ac:dyDescent="0.2">
      <c r="A35" s="35" t="s">
        <v>37</v>
      </c>
      <c r="B35" s="36">
        <v>1230</v>
      </c>
      <c r="C35" s="22">
        <v>27</v>
      </c>
      <c r="D35" s="23">
        <v>33</v>
      </c>
      <c r="E35" s="24">
        <v>60</v>
      </c>
      <c r="F35" s="22">
        <v>1</v>
      </c>
      <c r="G35" s="23">
        <v>2</v>
      </c>
      <c r="H35" s="24">
        <v>3</v>
      </c>
      <c r="I35" s="47"/>
      <c r="J35" s="47">
        <v>1</v>
      </c>
      <c r="K35" s="24">
        <v>1</v>
      </c>
      <c r="L35" s="20">
        <v>2</v>
      </c>
      <c r="M35" s="25">
        <v>4</v>
      </c>
      <c r="N35" s="24">
        <v>6</v>
      </c>
      <c r="O35" s="22"/>
      <c r="P35" s="47">
        <v>1</v>
      </c>
      <c r="Q35" s="24">
        <v>1</v>
      </c>
      <c r="R35" s="20"/>
      <c r="T35" s="24"/>
      <c r="U35" s="23">
        <v>1</v>
      </c>
      <c r="V35" s="23"/>
      <c r="W35" s="24">
        <v>1</v>
      </c>
      <c r="X35" s="47">
        <v>2</v>
      </c>
      <c r="Y35" s="47">
        <v>1</v>
      </c>
      <c r="Z35" s="24">
        <v>3</v>
      </c>
      <c r="AA35" s="20">
        <f>SUM(C35,F35,I35,L35,O35,R35,U35,X35)</f>
        <v>33</v>
      </c>
      <c r="AB35" s="25">
        <f>SUM(D35,G35,J35,M35,P35,S35,V35,Y35)</f>
        <v>42</v>
      </c>
      <c r="AC35" s="24">
        <f t="shared" ref="AC35:AC41" si="10">SUM(AA35:AB35)</f>
        <v>75</v>
      </c>
    </row>
    <row r="36" spans="1:29" x14ac:dyDescent="0.2">
      <c r="A36" s="35" t="s">
        <v>38</v>
      </c>
      <c r="B36" s="36" t="s">
        <v>39</v>
      </c>
      <c r="C36" s="22">
        <v>8</v>
      </c>
      <c r="D36" s="23">
        <v>2</v>
      </c>
      <c r="E36" s="24">
        <v>10</v>
      </c>
      <c r="F36" s="47"/>
      <c r="G36" s="47"/>
      <c r="H36" s="24"/>
      <c r="I36" s="22"/>
      <c r="J36" s="23"/>
      <c r="N36" s="24"/>
      <c r="O36" s="22"/>
      <c r="P36" s="23"/>
      <c r="R36" s="20"/>
      <c r="T36" s="24"/>
      <c r="U36" s="47"/>
      <c r="V36" s="47"/>
      <c r="W36" s="24"/>
      <c r="X36" s="22"/>
      <c r="Y36" s="23"/>
      <c r="AA36" s="20">
        <f t="shared" ref="AA36:AB41" si="11">SUM(C36,F36,I36,L36,O36,R36,U36,X36)</f>
        <v>8</v>
      </c>
      <c r="AB36" s="25">
        <f t="shared" si="11"/>
        <v>2</v>
      </c>
      <c r="AC36" s="24">
        <f t="shared" si="10"/>
        <v>10</v>
      </c>
    </row>
    <row r="37" spans="1:29" x14ac:dyDescent="0.2">
      <c r="A37" s="35" t="s">
        <v>242</v>
      </c>
      <c r="B37" s="36">
        <v>1245</v>
      </c>
      <c r="C37" s="22">
        <v>1</v>
      </c>
      <c r="D37" s="23"/>
      <c r="E37" s="24">
        <v>1</v>
      </c>
      <c r="F37" s="47"/>
      <c r="G37" s="47"/>
      <c r="H37" s="24"/>
      <c r="I37" s="22"/>
      <c r="J37" s="23"/>
      <c r="N37" s="24"/>
      <c r="O37" s="22"/>
      <c r="P37" s="23"/>
      <c r="R37" s="20"/>
      <c r="T37" s="24"/>
      <c r="U37" s="47"/>
      <c r="V37" s="47"/>
      <c r="W37" s="24"/>
      <c r="X37" s="22"/>
      <c r="Y37" s="23"/>
      <c r="AA37" s="20">
        <f t="shared" si="11"/>
        <v>1</v>
      </c>
      <c r="AB37" s="25">
        <f t="shared" si="11"/>
        <v>0</v>
      </c>
      <c r="AC37" s="24">
        <f t="shared" si="10"/>
        <v>1</v>
      </c>
    </row>
    <row r="38" spans="1:29" x14ac:dyDescent="0.2">
      <c r="A38" s="35" t="s">
        <v>243</v>
      </c>
      <c r="B38" s="36">
        <v>1251</v>
      </c>
      <c r="C38" s="22">
        <v>1</v>
      </c>
      <c r="D38" s="23"/>
      <c r="E38" s="24">
        <v>1</v>
      </c>
      <c r="F38" s="47"/>
      <c r="G38" s="47"/>
      <c r="H38" s="24"/>
      <c r="I38" s="22"/>
      <c r="J38" s="23"/>
      <c r="N38" s="24"/>
      <c r="O38" s="22"/>
      <c r="P38" s="23"/>
      <c r="R38" s="20"/>
      <c r="T38" s="24"/>
      <c r="U38" s="47"/>
      <c r="V38" s="47"/>
      <c r="W38" s="24"/>
      <c r="X38" s="22"/>
      <c r="Y38" s="23"/>
      <c r="AA38" s="20">
        <f t="shared" si="11"/>
        <v>1</v>
      </c>
      <c r="AB38" s="25">
        <f t="shared" si="11"/>
        <v>0</v>
      </c>
      <c r="AC38" s="24">
        <f t="shared" si="10"/>
        <v>1</v>
      </c>
    </row>
    <row r="39" spans="1:29" x14ac:dyDescent="0.2">
      <c r="A39" s="35" t="s">
        <v>221</v>
      </c>
      <c r="B39" s="36">
        <v>1252</v>
      </c>
      <c r="C39" s="22">
        <v>17</v>
      </c>
      <c r="D39" s="23">
        <v>22</v>
      </c>
      <c r="E39" s="24">
        <v>39</v>
      </c>
      <c r="F39" s="47">
        <v>1</v>
      </c>
      <c r="G39" s="47"/>
      <c r="H39" s="24">
        <v>1</v>
      </c>
      <c r="I39" s="22"/>
      <c r="J39" s="23"/>
      <c r="M39" s="35">
        <v>1</v>
      </c>
      <c r="N39" s="24">
        <v>1</v>
      </c>
      <c r="O39" s="22"/>
      <c r="P39" s="23"/>
      <c r="R39" s="20"/>
      <c r="T39" s="24"/>
      <c r="U39" s="47"/>
      <c r="V39" s="47"/>
      <c r="W39" s="24"/>
      <c r="X39" s="22"/>
      <c r="Y39" s="23"/>
      <c r="AA39" s="20">
        <f t="shared" si="11"/>
        <v>18</v>
      </c>
      <c r="AB39" s="25">
        <f t="shared" si="11"/>
        <v>23</v>
      </c>
      <c r="AC39" s="24">
        <f t="shared" si="10"/>
        <v>41</v>
      </c>
    </row>
    <row r="40" spans="1:29" x14ac:dyDescent="0.2">
      <c r="A40" s="35" t="s">
        <v>222</v>
      </c>
      <c r="B40" s="36">
        <v>1257</v>
      </c>
      <c r="C40" s="22">
        <v>2</v>
      </c>
      <c r="D40" s="23">
        <v>6</v>
      </c>
      <c r="E40" s="24">
        <v>8</v>
      </c>
      <c r="F40" s="47"/>
      <c r="G40" s="47"/>
      <c r="H40" s="24"/>
      <c r="I40" s="22"/>
      <c r="J40" s="23"/>
      <c r="N40" s="24"/>
      <c r="O40" s="22">
        <v>1</v>
      </c>
      <c r="P40" s="23"/>
      <c r="Q40" s="24">
        <v>1</v>
      </c>
      <c r="R40" s="20"/>
      <c r="T40" s="24"/>
      <c r="U40" s="47"/>
      <c r="V40" s="47"/>
      <c r="W40" s="24"/>
      <c r="X40" s="22"/>
      <c r="Y40" s="23"/>
      <c r="AA40" s="20">
        <f t="shared" si="11"/>
        <v>3</v>
      </c>
      <c r="AB40" s="25">
        <f t="shared" si="11"/>
        <v>6</v>
      </c>
      <c r="AC40" s="24">
        <f t="shared" si="10"/>
        <v>9</v>
      </c>
    </row>
    <row r="41" spans="1:29" ht="13.5" thickBot="1" x14ac:dyDescent="0.25">
      <c r="A41" s="35" t="s">
        <v>40</v>
      </c>
      <c r="B41" s="36" t="s">
        <v>41</v>
      </c>
      <c r="C41" s="22">
        <v>17</v>
      </c>
      <c r="D41" s="23">
        <v>16</v>
      </c>
      <c r="E41" s="24">
        <v>33</v>
      </c>
      <c r="F41" s="47"/>
      <c r="G41" s="47">
        <v>1</v>
      </c>
      <c r="H41" s="24">
        <v>1</v>
      </c>
      <c r="I41" s="22">
        <v>1</v>
      </c>
      <c r="J41" s="23"/>
      <c r="K41" s="24">
        <v>1</v>
      </c>
      <c r="N41" s="24"/>
      <c r="O41" s="22"/>
      <c r="P41" s="23">
        <v>1</v>
      </c>
      <c r="Q41" s="24">
        <v>1</v>
      </c>
      <c r="R41" s="71"/>
      <c r="S41" s="70"/>
      <c r="T41" s="24"/>
      <c r="U41" s="47"/>
      <c r="V41" s="47"/>
      <c r="W41" s="24"/>
      <c r="X41" s="22">
        <v>1</v>
      </c>
      <c r="Y41" s="23"/>
      <c r="Z41" s="24">
        <v>1</v>
      </c>
      <c r="AA41" s="20">
        <f>SUM(C41,F41,I41,L41,O41,R41,U41,X41)</f>
        <v>19</v>
      </c>
      <c r="AB41" s="25">
        <f t="shared" si="11"/>
        <v>18</v>
      </c>
      <c r="AC41" s="24">
        <f t="shared" si="10"/>
        <v>37</v>
      </c>
    </row>
    <row r="42" spans="1:29" ht="13.5" thickBot="1" x14ac:dyDescent="0.25">
      <c r="A42" s="31" t="s">
        <v>42</v>
      </c>
      <c r="B42" s="14"/>
      <c r="C42" s="31">
        <f t="shared" ref="C42:AB42" si="12">SUM(C35:C41)</f>
        <v>73</v>
      </c>
      <c r="D42" s="13">
        <f t="shared" si="12"/>
        <v>79</v>
      </c>
      <c r="E42" s="32">
        <f t="shared" si="12"/>
        <v>152</v>
      </c>
      <c r="F42" s="31">
        <f t="shared" si="12"/>
        <v>2</v>
      </c>
      <c r="G42" s="13">
        <f t="shared" si="12"/>
        <v>3</v>
      </c>
      <c r="H42" s="32">
        <f t="shared" si="12"/>
        <v>5</v>
      </c>
      <c r="I42" s="31">
        <f t="shared" si="12"/>
        <v>1</v>
      </c>
      <c r="J42" s="13">
        <f t="shared" si="12"/>
        <v>1</v>
      </c>
      <c r="K42" s="32">
        <f t="shared" si="12"/>
        <v>2</v>
      </c>
      <c r="L42" s="31">
        <f t="shared" si="12"/>
        <v>2</v>
      </c>
      <c r="M42" s="13">
        <f t="shared" si="12"/>
        <v>5</v>
      </c>
      <c r="N42" s="32">
        <f t="shared" si="12"/>
        <v>7</v>
      </c>
      <c r="O42" s="31">
        <f t="shared" si="12"/>
        <v>1</v>
      </c>
      <c r="P42" s="13">
        <f t="shared" si="12"/>
        <v>2</v>
      </c>
      <c r="Q42" s="13">
        <f t="shared" si="12"/>
        <v>3</v>
      </c>
      <c r="R42" s="31">
        <f t="shared" si="12"/>
        <v>0</v>
      </c>
      <c r="S42" s="13">
        <f t="shared" si="12"/>
        <v>0</v>
      </c>
      <c r="T42" s="13">
        <f t="shared" si="12"/>
        <v>0</v>
      </c>
      <c r="U42" s="31">
        <f t="shared" si="12"/>
        <v>1</v>
      </c>
      <c r="V42" s="13">
        <f t="shared" si="12"/>
        <v>0</v>
      </c>
      <c r="W42" s="32">
        <f t="shared" si="12"/>
        <v>1</v>
      </c>
      <c r="X42" s="31">
        <f t="shared" si="12"/>
        <v>3</v>
      </c>
      <c r="Y42" s="13">
        <f t="shared" si="12"/>
        <v>1</v>
      </c>
      <c r="Z42" s="32">
        <f t="shared" si="12"/>
        <v>4</v>
      </c>
      <c r="AA42" s="31">
        <f t="shared" si="12"/>
        <v>83</v>
      </c>
      <c r="AB42" s="13">
        <f t="shared" si="12"/>
        <v>91</v>
      </c>
      <c r="AC42" s="34">
        <f>SUM(AC35:AC41)</f>
        <v>174</v>
      </c>
    </row>
    <row r="43" spans="1:29" x14ac:dyDescent="0.2">
      <c r="C43" s="37"/>
      <c r="D43" s="38"/>
      <c r="F43" s="40"/>
      <c r="G43" s="40"/>
      <c r="H43" s="24"/>
      <c r="I43" s="37"/>
      <c r="J43" s="38"/>
      <c r="K43" s="41" t="str">
        <f>IF(I43+J43=0," ",I43+J43)</f>
        <v xml:space="preserve"> </v>
      </c>
      <c r="L43" s="37"/>
      <c r="M43" s="40"/>
      <c r="N43" s="60" t="str">
        <f>IF(L43+M43=0," ",L43+M43)</f>
        <v xml:space="preserve"> </v>
      </c>
      <c r="O43" s="37"/>
      <c r="P43" s="38"/>
      <c r="Q43" s="59" t="str">
        <f>IF(O43+P43=0," ",O43+P43)</f>
        <v xml:space="preserve"> </v>
      </c>
      <c r="R43" s="37"/>
      <c r="S43" s="38"/>
      <c r="T43" s="39"/>
      <c r="U43" s="40"/>
      <c r="V43" s="40"/>
      <c r="W43" s="60" t="str">
        <f>IF(U43+V43=0," ",U43+V43)</f>
        <v xml:space="preserve"> </v>
      </c>
      <c r="X43" s="37"/>
      <c r="Y43" s="38"/>
      <c r="Z43" s="41" t="str">
        <f>IF(X43+Y43=0," ",X43+Y43)</f>
        <v xml:space="preserve"> </v>
      </c>
      <c r="AA43" s="37"/>
      <c r="AB43" s="45"/>
      <c r="AC43" s="46"/>
    </row>
    <row r="44" spans="1:29" x14ac:dyDescent="0.2">
      <c r="A44" s="35" t="s">
        <v>43</v>
      </c>
      <c r="B44" s="36">
        <v>2705</v>
      </c>
      <c r="C44" s="22">
        <v>244</v>
      </c>
      <c r="D44" s="23">
        <v>158</v>
      </c>
      <c r="E44" s="24">
        <v>402</v>
      </c>
      <c r="F44" s="47">
        <v>59</v>
      </c>
      <c r="G44" s="47">
        <v>36</v>
      </c>
      <c r="H44" s="24">
        <v>95</v>
      </c>
      <c r="I44" s="22">
        <v>3</v>
      </c>
      <c r="J44" s="23">
        <v>1</v>
      </c>
      <c r="K44" s="24">
        <v>4</v>
      </c>
      <c r="L44" s="20">
        <v>4</v>
      </c>
      <c r="M44" s="35">
        <v>5</v>
      </c>
      <c r="N44" s="24">
        <v>9</v>
      </c>
      <c r="O44" s="22">
        <v>6</v>
      </c>
      <c r="P44" s="23">
        <v>10</v>
      </c>
      <c r="Q44" s="24">
        <v>16</v>
      </c>
      <c r="R44" s="27"/>
      <c r="S44" s="26"/>
      <c r="T44" s="24"/>
      <c r="U44" s="47"/>
      <c r="V44" s="47">
        <v>2</v>
      </c>
      <c r="W44" s="24">
        <v>2</v>
      </c>
      <c r="X44" s="22">
        <v>13</v>
      </c>
      <c r="Y44" s="23">
        <v>11</v>
      </c>
      <c r="Z44" s="24">
        <v>24</v>
      </c>
      <c r="AA44" s="20">
        <f>SUM(C44,F44,I44,L44,O44,R44,U44,X44)</f>
        <v>329</v>
      </c>
      <c r="AB44" s="25">
        <f>SUM(D44,G44,J44,M44,P44,S44,V44,Y44)</f>
        <v>223</v>
      </c>
      <c r="AC44" s="24">
        <f t="shared" ref="AC44:AC46" si="13">SUM(AA44:AB44)</f>
        <v>552</v>
      </c>
    </row>
    <row r="45" spans="1:29" x14ac:dyDescent="0.2">
      <c r="A45" s="35" t="s">
        <v>44</v>
      </c>
      <c r="B45" s="36">
        <v>2725</v>
      </c>
      <c r="C45" s="22"/>
      <c r="D45" s="23">
        <v>1</v>
      </c>
      <c r="E45" s="24">
        <v>1</v>
      </c>
      <c r="F45" s="47"/>
      <c r="G45" s="47"/>
      <c r="H45" s="24"/>
      <c r="I45" s="22"/>
      <c r="J45" s="23"/>
      <c r="N45" s="24"/>
      <c r="O45" s="22"/>
      <c r="P45" s="23"/>
      <c r="R45" s="20"/>
      <c r="T45" s="24"/>
      <c r="U45" s="47"/>
      <c r="V45" s="47"/>
      <c r="W45" s="24"/>
      <c r="X45" s="22"/>
      <c r="Y45" s="23"/>
      <c r="AA45" s="20">
        <f t="shared" ref="AA45:AB46" si="14">SUM(C45,F45,I45,L45,O45,R45,U45,X45)</f>
        <v>0</v>
      </c>
      <c r="AB45" s="25">
        <f t="shared" si="14"/>
        <v>1</v>
      </c>
      <c r="AC45" s="24">
        <f t="shared" si="13"/>
        <v>1</v>
      </c>
    </row>
    <row r="46" spans="1:29" ht="13.5" thickBot="1" x14ac:dyDescent="0.25">
      <c r="A46" s="35" t="s">
        <v>45</v>
      </c>
      <c r="B46" s="36">
        <v>2735</v>
      </c>
      <c r="C46" s="22">
        <v>80</v>
      </c>
      <c r="D46" s="23">
        <v>58</v>
      </c>
      <c r="E46" s="24">
        <v>138</v>
      </c>
      <c r="F46" s="47">
        <v>17</v>
      </c>
      <c r="G46" s="47">
        <v>5</v>
      </c>
      <c r="H46" s="24">
        <v>22</v>
      </c>
      <c r="I46" s="22"/>
      <c r="J46" s="23">
        <v>1</v>
      </c>
      <c r="K46" s="24">
        <v>1</v>
      </c>
      <c r="L46" s="20">
        <v>2</v>
      </c>
      <c r="M46" s="35">
        <v>2</v>
      </c>
      <c r="N46" s="24">
        <v>4</v>
      </c>
      <c r="O46" s="22">
        <v>3</v>
      </c>
      <c r="P46" s="23">
        <v>1</v>
      </c>
      <c r="Q46" s="24">
        <v>4</v>
      </c>
      <c r="R46" s="20"/>
      <c r="T46" s="24"/>
      <c r="U46" s="47">
        <v>1</v>
      </c>
      <c r="V46" s="47"/>
      <c r="W46" s="24">
        <v>1</v>
      </c>
      <c r="X46" s="22">
        <v>9</v>
      </c>
      <c r="Y46" s="23">
        <v>6</v>
      </c>
      <c r="Z46" s="24">
        <v>15</v>
      </c>
      <c r="AA46" s="20">
        <f t="shared" si="14"/>
        <v>112</v>
      </c>
      <c r="AB46" s="25">
        <f t="shared" si="14"/>
        <v>73</v>
      </c>
      <c r="AC46" s="24">
        <f t="shared" si="13"/>
        <v>185</v>
      </c>
    </row>
    <row r="47" spans="1:29" ht="13.5" thickBot="1" x14ac:dyDescent="0.25">
      <c r="A47" s="31" t="s">
        <v>46</v>
      </c>
      <c r="B47" s="14"/>
      <c r="C47" s="31">
        <f t="shared" ref="C47:AB47" si="15">SUM(C44:C46)</f>
        <v>324</v>
      </c>
      <c r="D47" s="13">
        <f t="shared" si="15"/>
        <v>217</v>
      </c>
      <c r="E47" s="32">
        <f t="shared" si="15"/>
        <v>541</v>
      </c>
      <c r="F47" s="13">
        <f t="shared" si="15"/>
        <v>76</v>
      </c>
      <c r="G47" s="13">
        <f t="shared" si="15"/>
        <v>41</v>
      </c>
      <c r="H47" s="13">
        <f t="shared" si="15"/>
        <v>117</v>
      </c>
      <c r="I47" s="31">
        <f t="shared" si="15"/>
        <v>3</v>
      </c>
      <c r="J47" s="13">
        <f t="shared" si="15"/>
        <v>2</v>
      </c>
      <c r="K47" s="32">
        <f t="shared" si="15"/>
        <v>5</v>
      </c>
      <c r="L47" s="31">
        <f t="shared" si="15"/>
        <v>6</v>
      </c>
      <c r="M47" s="13">
        <f t="shared" si="15"/>
        <v>7</v>
      </c>
      <c r="N47" s="13">
        <f t="shared" si="15"/>
        <v>13</v>
      </c>
      <c r="O47" s="31">
        <f t="shared" si="15"/>
        <v>9</v>
      </c>
      <c r="P47" s="13">
        <f t="shared" si="15"/>
        <v>11</v>
      </c>
      <c r="Q47" s="13">
        <f t="shared" si="15"/>
        <v>20</v>
      </c>
      <c r="R47" s="31">
        <f t="shared" si="15"/>
        <v>0</v>
      </c>
      <c r="S47" s="13">
        <f t="shared" si="15"/>
        <v>0</v>
      </c>
      <c r="T47" s="13">
        <f t="shared" si="15"/>
        <v>0</v>
      </c>
      <c r="U47" s="31">
        <f t="shared" si="15"/>
        <v>1</v>
      </c>
      <c r="V47" s="13">
        <f t="shared" si="15"/>
        <v>2</v>
      </c>
      <c r="W47" s="13">
        <f t="shared" si="15"/>
        <v>3</v>
      </c>
      <c r="X47" s="31">
        <f t="shared" si="15"/>
        <v>22</v>
      </c>
      <c r="Y47" s="13">
        <f t="shared" si="15"/>
        <v>17</v>
      </c>
      <c r="Z47" s="32">
        <f t="shared" si="15"/>
        <v>39</v>
      </c>
      <c r="AA47" s="31">
        <f t="shared" si="15"/>
        <v>441</v>
      </c>
      <c r="AB47" s="33">
        <f t="shared" si="15"/>
        <v>297</v>
      </c>
      <c r="AC47" s="34">
        <f>SUM(AC44:AC46)</f>
        <v>738</v>
      </c>
    </row>
    <row r="48" spans="1:29" x14ac:dyDescent="0.2">
      <c r="C48" s="37"/>
      <c r="D48" s="38"/>
      <c r="F48" s="40"/>
      <c r="G48" s="40"/>
      <c r="H48" s="24"/>
      <c r="I48" s="37"/>
      <c r="J48" s="38"/>
      <c r="K48" s="41"/>
      <c r="L48" s="37"/>
      <c r="M48" s="40"/>
      <c r="N48" s="60"/>
      <c r="O48" s="37"/>
      <c r="P48" s="38"/>
      <c r="Q48" s="59"/>
      <c r="R48" s="37"/>
      <c r="S48" s="38"/>
      <c r="T48" s="39"/>
      <c r="U48" s="40"/>
      <c r="V48" s="40"/>
      <c r="W48" s="60"/>
      <c r="X48" s="37"/>
      <c r="Y48" s="38"/>
      <c r="Z48" s="41"/>
      <c r="AA48" s="37"/>
      <c r="AB48" s="45"/>
      <c r="AC48" s="46"/>
    </row>
    <row r="49" spans="1:29" ht="13.5" customHeight="1" x14ac:dyDescent="0.2">
      <c r="A49" s="35" t="s">
        <v>47</v>
      </c>
      <c r="B49" s="36">
        <v>1405</v>
      </c>
      <c r="C49" s="22">
        <v>140</v>
      </c>
      <c r="D49" s="23">
        <v>61</v>
      </c>
      <c r="E49" s="24">
        <v>201</v>
      </c>
      <c r="F49" s="47">
        <v>9</v>
      </c>
      <c r="G49" s="47">
        <v>4</v>
      </c>
      <c r="H49" s="24">
        <v>13</v>
      </c>
      <c r="I49" s="22">
        <v>1</v>
      </c>
      <c r="J49" s="23">
        <v>2</v>
      </c>
      <c r="K49" s="24">
        <v>3</v>
      </c>
      <c r="L49" s="20">
        <v>1</v>
      </c>
      <c r="M49" s="35">
        <v>3</v>
      </c>
      <c r="N49" s="24">
        <v>4</v>
      </c>
      <c r="O49" s="22">
        <v>6</v>
      </c>
      <c r="P49" s="23">
        <v>1</v>
      </c>
      <c r="Q49" s="24">
        <v>7</v>
      </c>
      <c r="R49" s="20"/>
      <c r="T49" s="24"/>
      <c r="U49" s="47">
        <v>3</v>
      </c>
      <c r="V49" s="47">
        <v>1</v>
      </c>
      <c r="W49" s="24">
        <v>4</v>
      </c>
      <c r="X49" s="22">
        <v>9</v>
      </c>
      <c r="Y49" s="23">
        <v>2</v>
      </c>
      <c r="Z49" s="24">
        <v>11</v>
      </c>
      <c r="AA49" s="20">
        <f>SUM(C49,F49,I49,L49,O49,R49,U49,X49)</f>
        <v>169</v>
      </c>
      <c r="AB49" s="25">
        <f>SUM(D49,G49,J49,M49,P49,S49,V49,Y49)</f>
        <v>74</v>
      </c>
      <c r="AC49" s="24">
        <f t="shared" ref="AC49:AC54" si="16">SUM(AA49:AB49)</f>
        <v>243</v>
      </c>
    </row>
    <row r="50" spans="1:29" ht="13.5" customHeight="1" x14ac:dyDescent="0.2">
      <c r="A50" s="35" t="s">
        <v>244</v>
      </c>
      <c r="B50" s="36">
        <v>1410</v>
      </c>
      <c r="C50" s="22">
        <v>1</v>
      </c>
      <c r="D50" s="23"/>
      <c r="E50" s="24">
        <v>1</v>
      </c>
      <c r="F50" s="47"/>
      <c r="G50" s="47"/>
      <c r="H50" s="24"/>
      <c r="I50" s="22"/>
      <c r="J50" s="23"/>
      <c r="N50" s="24"/>
      <c r="O50" s="22"/>
      <c r="P50" s="23"/>
      <c r="R50" s="20"/>
      <c r="T50" s="24"/>
      <c r="U50" s="47"/>
      <c r="V50" s="47"/>
      <c r="W50" s="24"/>
      <c r="X50" s="22"/>
      <c r="Y50" s="23">
        <v>1</v>
      </c>
      <c r="Z50" s="24">
        <v>1</v>
      </c>
      <c r="AA50" s="20">
        <f t="shared" ref="AA50:AB51" si="17">SUM(C50,F50,I50,L50,O50,R50,U50,X50)</f>
        <v>1</v>
      </c>
      <c r="AB50" s="25">
        <f t="shared" si="17"/>
        <v>1</v>
      </c>
      <c r="AC50" s="24">
        <f t="shared" si="16"/>
        <v>2</v>
      </c>
    </row>
    <row r="51" spans="1:29" ht="13.5" customHeight="1" x14ac:dyDescent="0.2">
      <c r="A51" s="35" t="s">
        <v>245</v>
      </c>
      <c r="B51" s="36">
        <v>1420</v>
      </c>
      <c r="C51" s="22">
        <v>16</v>
      </c>
      <c r="D51" s="23">
        <v>6</v>
      </c>
      <c r="E51" s="24">
        <v>22</v>
      </c>
      <c r="F51" s="47">
        <v>1</v>
      </c>
      <c r="G51" s="47">
        <v>2</v>
      </c>
      <c r="H51" s="24">
        <v>3</v>
      </c>
      <c r="I51" s="22">
        <v>1</v>
      </c>
      <c r="J51" s="23"/>
      <c r="K51" s="24">
        <v>1</v>
      </c>
      <c r="N51" s="24"/>
      <c r="O51" s="22">
        <v>1</v>
      </c>
      <c r="P51" s="23">
        <v>1</v>
      </c>
      <c r="Q51" s="24">
        <v>2</v>
      </c>
      <c r="R51" s="20"/>
      <c r="T51" s="24"/>
      <c r="U51" s="47"/>
      <c r="V51" s="47"/>
      <c r="W51" s="24"/>
      <c r="X51" s="22"/>
      <c r="Y51" s="23">
        <v>2</v>
      </c>
      <c r="Z51" s="24">
        <v>2</v>
      </c>
      <c r="AA51" s="20">
        <f t="shared" si="17"/>
        <v>19</v>
      </c>
      <c r="AB51" s="25">
        <f t="shared" si="17"/>
        <v>11</v>
      </c>
      <c r="AC51" s="24">
        <f t="shared" si="16"/>
        <v>30</v>
      </c>
    </row>
    <row r="52" spans="1:29" ht="12.75" customHeight="1" x14ac:dyDescent="0.2">
      <c r="A52" s="35" t="s">
        <v>48</v>
      </c>
      <c r="B52" s="36">
        <v>1430</v>
      </c>
      <c r="C52" s="22">
        <v>68</v>
      </c>
      <c r="D52" s="23">
        <v>28</v>
      </c>
      <c r="E52" s="24">
        <v>96</v>
      </c>
      <c r="F52" s="47">
        <v>6</v>
      </c>
      <c r="G52" s="47"/>
      <c r="H52" s="24">
        <v>6</v>
      </c>
      <c r="I52" s="22"/>
      <c r="J52" s="23"/>
      <c r="N52" s="24"/>
      <c r="O52" s="22">
        <v>2</v>
      </c>
      <c r="P52" s="23"/>
      <c r="Q52" s="24">
        <v>2</v>
      </c>
      <c r="R52" s="20"/>
      <c r="T52" s="24"/>
      <c r="U52" s="47"/>
      <c r="V52" s="47"/>
      <c r="W52" s="24"/>
      <c r="X52" s="22">
        <v>5</v>
      </c>
      <c r="Y52" s="23">
        <v>2</v>
      </c>
      <c r="Z52" s="24">
        <v>7</v>
      </c>
      <c r="AA52" s="20">
        <f>SUM(C52,F52,I52,L52,O52,R52,U52,X52)</f>
        <v>81</v>
      </c>
      <c r="AB52" s="25">
        <f>SUM(D52,G52,J52,M52,P52,S52,V52,Y52)</f>
        <v>30</v>
      </c>
      <c r="AC52" s="24">
        <f t="shared" si="16"/>
        <v>111</v>
      </c>
    </row>
    <row r="53" spans="1:29" ht="14.25" customHeight="1" x14ac:dyDescent="0.2">
      <c r="A53" s="35" t="s">
        <v>49</v>
      </c>
      <c r="B53" s="36">
        <v>1431</v>
      </c>
      <c r="C53" s="22">
        <v>9</v>
      </c>
      <c r="D53" s="23"/>
      <c r="E53" s="24">
        <v>9</v>
      </c>
      <c r="F53" s="47"/>
      <c r="G53" s="47"/>
      <c r="H53" s="24"/>
      <c r="I53" s="22"/>
      <c r="J53" s="23"/>
      <c r="N53" s="24"/>
      <c r="O53" s="22"/>
      <c r="P53" s="23"/>
      <c r="R53" s="20"/>
      <c r="T53" s="24"/>
      <c r="U53" s="47"/>
      <c r="V53" s="47"/>
      <c r="W53" s="24"/>
      <c r="X53" s="22"/>
      <c r="Y53" s="23">
        <v>1</v>
      </c>
      <c r="Z53" s="24">
        <v>1</v>
      </c>
      <c r="AA53" s="20">
        <f t="shared" ref="AA53:AB54" si="18">SUM(C53,F53,I53,L53,O53,R53,U53,X53)</f>
        <v>9</v>
      </c>
      <c r="AB53" s="25">
        <f t="shared" si="18"/>
        <v>1</v>
      </c>
      <c r="AC53" s="24">
        <f t="shared" si="16"/>
        <v>10</v>
      </c>
    </row>
    <row r="54" spans="1:29" ht="14.25" customHeight="1" thickBot="1" x14ac:dyDescent="0.25">
      <c r="A54" s="35" t="s">
        <v>50</v>
      </c>
      <c r="B54" s="36">
        <v>1450</v>
      </c>
      <c r="C54" s="22">
        <v>24</v>
      </c>
      <c r="D54" s="23">
        <v>28</v>
      </c>
      <c r="E54" s="24">
        <v>52</v>
      </c>
      <c r="F54" s="47">
        <v>2</v>
      </c>
      <c r="G54" s="47">
        <v>6</v>
      </c>
      <c r="H54" s="24">
        <v>8</v>
      </c>
      <c r="I54" s="22"/>
      <c r="J54" s="23"/>
      <c r="L54" s="20">
        <v>1</v>
      </c>
      <c r="N54" s="24">
        <v>1</v>
      </c>
      <c r="O54" s="22"/>
      <c r="P54" s="23">
        <v>3</v>
      </c>
      <c r="Q54" s="24">
        <v>3</v>
      </c>
      <c r="R54" s="20"/>
      <c r="T54" s="24"/>
      <c r="U54" s="47"/>
      <c r="V54" s="47"/>
      <c r="W54" s="24"/>
      <c r="X54" s="22">
        <v>1</v>
      </c>
      <c r="Y54" s="23"/>
      <c r="Z54" s="24">
        <v>1</v>
      </c>
      <c r="AA54" s="20">
        <f t="shared" si="18"/>
        <v>28</v>
      </c>
      <c r="AB54" s="25">
        <f t="shared" si="18"/>
        <v>37</v>
      </c>
      <c r="AC54" s="24">
        <f t="shared" si="16"/>
        <v>65</v>
      </c>
    </row>
    <row r="55" spans="1:29" ht="13.5" thickBot="1" x14ac:dyDescent="0.25">
      <c r="A55" s="31" t="s">
        <v>51</v>
      </c>
      <c r="B55" s="14"/>
      <c r="C55" s="31">
        <f t="shared" ref="C55:AB55" si="19">SUM(C49:C54)</f>
        <v>258</v>
      </c>
      <c r="D55" s="13">
        <f t="shared" si="19"/>
        <v>123</v>
      </c>
      <c r="E55" s="32">
        <f t="shared" si="19"/>
        <v>381</v>
      </c>
      <c r="F55" s="31">
        <f t="shared" si="19"/>
        <v>18</v>
      </c>
      <c r="G55" s="13">
        <f t="shared" si="19"/>
        <v>12</v>
      </c>
      <c r="H55" s="32">
        <f t="shared" si="19"/>
        <v>30</v>
      </c>
      <c r="I55" s="31">
        <f t="shared" si="19"/>
        <v>2</v>
      </c>
      <c r="J55" s="13">
        <f t="shared" si="19"/>
        <v>2</v>
      </c>
      <c r="K55" s="32">
        <f t="shared" si="19"/>
        <v>4</v>
      </c>
      <c r="L55" s="31">
        <f t="shared" si="19"/>
        <v>2</v>
      </c>
      <c r="M55" s="13">
        <f t="shared" si="19"/>
        <v>3</v>
      </c>
      <c r="N55" s="32">
        <f t="shared" si="19"/>
        <v>5</v>
      </c>
      <c r="O55" s="31">
        <f t="shared" si="19"/>
        <v>9</v>
      </c>
      <c r="P55" s="13">
        <f t="shared" si="19"/>
        <v>5</v>
      </c>
      <c r="Q55" s="13">
        <f t="shared" si="19"/>
        <v>14</v>
      </c>
      <c r="R55" s="31">
        <f t="shared" si="19"/>
        <v>0</v>
      </c>
      <c r="S55" s="13">
        <f t="shared" si="19"/>
        <v>0</v>
      </c>
      <c r="T55" s="13">
        <f t="shared" si="19"/>
        <v>0</v>
      </c>
      <c r="U55" s="13">
        <f t="shared" si="19"/>
        <v>3</v>
      </c>
      <c r="V55" s="13">
        <f t="shared" si="19"/>
        <v>1</v>
      </c>
      <c r="W55" s="32">
        <f t="shared" si="19"/>
        <v>4</v>
      </c>
      <c r="X55" s="31">
        <f t="shared" si="19"/>
        <v>15</v>
      </c>
      <c r="Y55" s="13">
        <f t="shared" si="19"/>
        <v>8</v>
      </c>
      <c r="Z55" s="32">
        <f t="shared" si="19"/>
        <v>23</v>
      </c>
      <c r="AA55" s="31">
        <f>SUM(AA49:AA54)</f>
        <v>307</v>
      </c>
      <c r="AB55" s="33">
        <f t="shared" si="19"/>
        <v>154</v>
      </c>
      <c r="AC55" s="34">
        <f>SUM(AC49:AC54)</f>
        <v>461</v>
      </c>
    </row>
    <row r="56" spans="1:29" x14ac:dyDescent="0.2">
      <c r="C56" s="37"/>
      <c r="D56" s="38"/>
      <c r="E56" s="41" t="str">
        <f>IF(C56+D56=0," ",C56+D56)</f>
        <v xml:space="preserve"> </v>
      </c>
      <c r="F56" s="40"/>
      <c r="G56" s="40"/>
      <c r="H56" s="41" t="str">
        <f>IF(F56+G56=0," ",F56+G56)</f>
        <v xml:space="preserve"> </v>
      </c>
      <c r="I56" s="37"/>
      <c r="J56" s="38"/>
      <c r="K56" s="41" t="str">
        <f>IF(I56+J56=0," ",I56+J56)</f>
        <v xml:space="preserve"> </v>
      </c>
      <c r="L56" s="37"/>
      <c r="M56" s="40"/>
      <c r="N56" s="63" t="str">
        <f>IF(L56+M56=0," ",L56+M56)</f>
        <v xml:space="preserve"> </v>
      </c>
      <c r="O56" s="37"/>
      <c r="P56" s="38"/>
      <c r="Q56" s="59" t="str">
        <f>IF(O56+P56=0," ",O56+P56)</f>
        <v xml:space="preserve"> </v>
      </c>
      <c r="R56" s="37"/>
      <c r="S56" s="38"/>
      <c r="T56" s="39"/>
      <c r="U56" s="40"/>
      <c r="V56" s="40"/>
      <c r="W56" s="60" t="str">
        <f>IF(U56+V56=0," ",U56+V56)</f>
        <v xml:space="preserve"> </v>
      </c>
      <c r="X56" s="37"/>
      <c r="Y56" s="38"/>
      <c r="Z56" s="41" t="str">
        <f>IF(X56+Y56=0," ",X56+Y56)</f>
        <v xml:space="preserve"> </v>
      </c>
      <c r="AA56" s="37"/>
      <c r="AB56" s="45"/>
      <c r="AC56" s="46"/>
    </row>
    <row r="57" spans="1:29" ht="13.5" customHeight="1" x14ac:dyDescent="0.2">
      <c r="A57" s="35" t="s">
        <v>52</v>
      </c>
      <c r="B57" s="36">
        <v>1505</v>
      </c>
      <c r="C57" s="22">
        <v>59</v>
      </c>
      <c r="D57" s="23">
        <v>81</v>
      </c>
      <c r="E57" s="24">
        <v>140</v>
      </c>
      <c r="F57" s="47">
        <v>2</v>
      </c>
      <c r="G57" s="47">
        <v>4</v>
      </c>
      <c r="H57" s="24">
        <v>6</v>
      </c>
      <c r="I57" s="22">
        <v>2</v>
      </c>
      <c r="J57" s="23">
        <v>1</v>
      </c>
      <c r="K57" s="24">
        <v>3</v>
      </c>
      <c r="L57" s="20">
        <v>2</v>
      </c>
      <c r="N57" s="24">
        <v>2</v>
      </c>
      <c r="O57" s="22">
        <v>3</v>
      </c>
      <c r="P57" s="23">
        <v>2</v>
      </c>
      <c r="Q57" s="24">
        <v>5</v>
      </c>
      <c r="R57" s="20"/>
      <c r="T57" s="24"/>
      <c r="U57" s="47"/>
      <c r="V57" s="47">
        <v>1</v>
      </c>
      <c r="W57" s="24">
        <v>1</v>
      </c>
      <c r="X57" s="22">
        <v>4</v>
      </c>
      <c r="Y57" s="23">
        <v>7</v>
      </c>
      <c r="Z57" s="24">
        <v>11</v>
      </c>
      <c r="AA57" s="20">
        <f>SUM(C57,F57,I57,L57,O57,R57,U57,X57)</f>
        <v>72</v>
      </c>
      <c r="AB57" s="25">
        <f>SUM(D57,G57,J57,M57,P57,S57,V57,Y57)</f>
        <v>96</v>
      </c>
      <c r="AC57" s="24">
        <f>SUM(AA57:AB57)</f>
        <v>168</v>
      </c>
    </row>
    <row r="58" spans="1:29" ht="13.5" customHeight="1" x14ac:dyDescent="0.2">
      <c r="A58" s="35" t="s">
        <v>53</v>
      </c>
      <c r="B58" s="36">
        <v>1515</v>
      </c>
      <c r="C58" s="22">
        <v>53</v>
      </c>
      <c r="D58" s="23">
        <v>67</v>
      </c>
      <c r="E58" s="24">
        <v>120</v>
      </c>
      <c r="F58" s="47">
        <v>1</v>
      </c>
      <c r="G58" s="47">
        <v>1</v>
      </c>
      <c r="H58" s="24">
        <v>2</v>
      </c>
      <c r="I58" s="22"/>
      <c r="J58" s="23">
        <v>1</v>
      </c>
      <c r="K58" s="24">
        <v>1</v>
      </c>
      <c r="L58" s="20">
        <v>1</v>
      </c>
      <c r="M58" s="35">
        <v>2</v>
      </c>
      <c r="N58" s="24">
        <v>3</v>
      </c>
      <c r="O58" s="22"/>
      <c r="P58" s="23">
        <v>2</v>
      </c>
      <c r="Q58" s="24">
        <v>2</v>
      </c>
      <c r="R58" s="20"/>
      <c r="T58" s="24"/>
      <c r="U58" s="47"/>
      <c r="V58" s="47"/>
      <c r="W58" s="24"/>
      <c r="X58" s="22">
        <v>3</v>
      </c>
      <c r="Y58" s="23">
        <v>4</v>
      </c>
      <c r="Z58" s="24">
        <v>7</v>
      </c>
      <c r="AA58" s="20">
        <f t="shared" ref="AA58:AB59" si="20">SUM(C58,F58,I58,L58,O58,R58,U58,X58)</f>
        <v>58</v>
      </c>
      <c r="AB58" s="25">
        <f t="shared" si="20"/>
        <v>77</v>
      </c>
      <c r="AC58" s="24">
        <f>SUM(AA58:AB58)</f>
        <v>135</v>
      </c>
    </row>
    <row r="59" spans="1:29" ht="15" customHeight="1" thickBot="1" x14ac:dyDescent="0.25">
      <c r="A59" s="35" t="s">
        <v>54</v>
      </c>
      <c r="B59" s="36">
        <v>1516</v>
      </c>
      <c r="C59" s="22">
        <v>5</v>
      </c>
      <c r="D59" s="23">
        <v>2</v>
      </c>
      <c r="E59" s="24">
        <v>7</v>
      </c>
      <c r="F59" s="47"/>
      <c r="G59" s="47"/>
      <c r="H59" s="24"/>
      <c r="I59" s="22"/>
      <c r="J59" s="23"/>
      <c r="N59" s="24"/>
      <c r="O59" s="22"/>
      <c r="P59" s="23"/>
      <c r="R59" s="20"/>
      <c r="T59" s="24"/>
      <c r="U59" s="47"/>
      <c r="V59" s="47"/>
      <c r="W59" s="24"/>
      <c r="X59" s="22">
        <v>1</v>
      </c>
      <c r="Y59" s="23">
        <v>2</v>
      </c>
      <c r="Z59" s="24">
        <v>3</v>
      </c>
      <c r="AA59" s="20">
        <f t="shared" si="20"/>
        <v>6</v>
      </c>
      <c r="AB59" s="25">
        <f t="shared" si="20"/>
        <v>4</v>
      </c>
      <c r="AC59" s="24">
        <f t="shared" ref="AC59" si="21">SUM(AA59:AB59)</f>
        <v>10</v>
      </c>
    </row>
    <row r="60" spans="1:29" ht="13.5" thickBot="1" x14ac:dyDescent="0.25">
      <c r="A60" s="31" t="s">
        <v>55</v>
      </c>
      <c r="B60" s="14"/>
      <c r="C60" s="31">
        <f>SUM(C57:C59)</f>
        <v>117</v>
      </c>
      <c r="D60" s="13">
        <f t="shared" ref="D60:Z60" si="22">SUM(D57:D59)</f>
        <v>150</v>
      </c>
      <c r="E60" s="32">
        <f t="shared" si="22"/>
        <v>267</v>
      </c>
      <c r="F60" s="13">
        <f t="shared" si="22"/>
        <v>3</v>
      </c>
      <c r="G60" s="13">
        <f t="shared" si="22"/>
        <v>5</v>
      </c>
      <c r="H60" s="13">
        <f t="shared" si="22"/>
        <v>8</v>
      </c>
      <c r="I60" s="31">
        <f t="shared" si="22"/>
        <v>2</v>
      </c>
      <c r="J60" s="13">
        <f t="shared" si="22"/>
        <v>2</v>
      </c>
      <c r="K60" s="32">
        <f t="shared" si="22"/>
        <v>4</v>
      </c>
      <c r="L60" s="31">
        <f t="shared" si="22"/>
        <v>3</v>
      </c>
      <c r="M60" s="13">
        <f t="shared" si="22"/>
        <v>2</v>
      </c>
      <c r="N60" s="13">
        <f t="shared" si="22"/>
        <v>5</v>
      </c>
      <c r="O60" s="31">
        <f t="shared" si="22"/>
        <v>3</v>
      </c>
      <c r="P60" s="13">
        <f t="shared" si="22"/>
        <v>4</v>
      </c>
      <c r="Q60" s="13">
        <f t="shared" si="22"/>
        <v>7</v>
      </c>
      <c r="R60" s="31">
        <f t="shared" si="22"/>
        <v>0</v>
      </c>
      <c r="S60" s="13">
        <f t="shared" si="22"/>
        <v>0</v>
      </c>
      <c r="T60" s="13">
        <f t="shared" si="22"/>
        <v>0</v>
      </c>
      <c r="U60" s="13">
        <f t="shared" si="22"/>
        <v>0</v>
      </c>
      <c r="V60" s="13">
        <f t="shared" si="22"/>
        <v>1</v>
      </c>
      <c r="W60" s="13">
        <f t="shared" si="22"/>
        <v>1</v>
      </c>
      <c r="X60" s="31">
        <f t="shared" si="22"/>
        <v>8</v>
      </c>
      <c r="Y60" s="13">
        <f t="shared" si="22"/>
        <v>13</v>
      </c>
      <c r="Z60" s="32">
        <f t="shared" si="22"/>
        <v>21</v>
      </c>
      <c r="AA60" s="31">
        <f>SUM(AA57:AA59)</f>
        <v>136</v>
      </c>
      <c r="AB60" s="33">
        <f>SUM(AB57:AB59)</f>
        <v>177</v>
      </c>
      <c r="AC60" s="34">
        <f>SUM(AC57:AC59)</f>
        <v>313</v>
      </c>
    </row>
    <row r="61" spans="1:29" ht="12" customHeight="1" x14ac:dyDescent="0.2">
      <c r="C61" s="37"/>
      <c r="D61" s="38"/>
      <c r="E61" s="41" t="str">
        <f>IF(C61+D61=0," ",C61+D61)</f>
        <v xml:space="preserve"> </v>
      </c>
      <c r="F61" s="40"/>
      <c r="G61" s="40"/>
      <c r="H61" s="41" t="str">
        <f>IF(F61+G61=0," ",F61+G61)</f>
        <v xml:space="preserve"> </v>
      </c>
      <c r="I61" s="37"/>
      <c r="J61" s="38"/>
      <c r="K61" s="41" t="str">
        <f>IF(I61+J61=0," ",I61+J61)</f>
        <v xml:space="preserve"> </v>
      </c>
      <c r="L61" s="37"/>
      <c r="M61" s="40"/>
      <c r="N61" s="60" t="str">
        <f>IF(L61+M61=0," ",L61+M61)</f>
        <v xml:space="preserve"> </v>
      </c>
      <c r="O61" s="37"/>
      <c r="P61" s="38"/>
      <c r="Q61" s="59" t="str">
        <f>IF(O61+P61=0," ",O61+P61)</f>
        <v xml:space="preserve"> </v>
      </c>
      <c r="R61" s="62"/>
      <c r="S61" s="59"/>
      <c r="T61" s="41"/>
      <c r="U61" s="40"/>
      <c r="V61" s="40"/>
      <c r="W61" s="60" t="str">
        <f>IF(U61+V61=0," ",U61+V61)</f>
        <v xml:space="preserve"> </v>
      </c>
      <c r="X61" s="37"/>
      <c r="Y61" s="38"/>
      <c r="Z61" s="41" t="str">
        <f>IF(X61+Y61=0," ",X61+Y61)</f>
        <v xml:space="preserve"> </v>
      </c>
      <c r="AA61" s="37"/>
      <c r="AB61" s="45"/>
      <c r="AC61" s="46"/>
    </row>
    <row r="62" spans="1:29" x14ac:dyDescent="0.2">
      <c r="A62" s="35" t="s">
        <v>56</v>
      </c>
      <c r="B62" s="36">
        <v>1600</v>
      </c>
      <c r="C62" s="22">
        <v>1</v>
      </c>
      <c r="D62" s="23"/>
      <c r="E62" s="24">
        <v>1</v>
      </c>
      <c r="F62" s="47"/>
      <c r="G62" s="47"/>
      <c r="H62" s="24"/>
      <c r="I62" s="22"/>
      <c r="J62" s="23"/>
      <c r="N62" s="24"/>
      <c r="O62" s="22"/>
      <c r="P62" s="23"/>
      <c r="R62" s="20"/>
      <c r="T62" s="24"/>
      <c r="U62" s="47"/>
      <c r="V62" s="47"/>
      <c r="W62" s="24"/>
      <c r="X62" s="22"/>
      <c r="Y62" s="23"/>
      <c r="AA62" s="20">
        <f>SUM(C62,F62,I62,L62,O62,R62,U62,X62)</f>
        <v>1</v>
      </c>
      <c r="AB62" s="25">
        <f>SUM(D62,G62,J62,M62,P62,S62,V62,Y62)</f>
        <v>0</v>
      </c>
      <c r="AC62" s="24">
        <f t="shared" ref="AC62:AC65" si="23">SUM(AA62:AB62)</f>
        <v>1</v>
      </c>
    </row>
    <row r="63" spans="1:29" x14ac:dyDescent="0.2">
      <c r="A63" s="35" t="s">
        <v>57</v>
      </c>
      <c r="B63" s="36">
        <v>1610</v>
      </c>
      <c r="C63" s="22"/>
      <c r="D63" s="23">
        <v>1</v>
      </c>
      <c r="E63" s="24">
        <v>1</v>
      </c>
      <c r="F63" s="47"/>
      <c r="G63" s="47"/>
      <c r="H63" s="24"/>
      <c r="I63" s="22">
        <v>1</v>
      </c>
      <c r="J63" s="23"/>
      <c r="K63" s="24">
        <v>1</v>
      </c>
      <c r="N63" s="24"/>
      <c r="O63" s="22"/>
      <c r="P63" s="23"/>
      <c r="R63" s="20"/>
      <c r="T63" s="24"/>
      <c r="U63" s="47"/>
      <c r="V63" s="47"/>
      <c r="W63" s="24"/>
      <c r="X63" s="22"/>
      <c r="Y63" s="23"/>
      <c r="AA63" s="20">
        <f t="shared" ref="AA63:AB65" si="24">SUM(C63,F63,I63,L63,O63,R63,U63,X63)</f>
        <v>1</v>
      </c>
      <c r="AB63" s="25">
        <f t="shared" si="24"/>
        <v>1</v>
      </c>
      <c r="AC63" s="24">
        <f t="shared" si="23"/>
        <v>2</v>
      </c>
    </row>
    <row r="64" spans="1:29" ht="13.5" customHeight="1" x14ac:dyDescent="0.2">
      <c r="A64" s="35" t="s">
        <v>58</v>
      </c>
      <c r="B64" s="36">
        <v>1615</v>
      </c>
      <c r="C64" s="22">
        <v>3</v>
      </c>
      <c r="D64" s="23">
        <v>4</v>
      </c>
      <c r="E64" s="24">
        <v>7</v>
      </c>
      <c r="F64" s="47">
        <v>2</v>
      </c>
      <c r="G64" s="47">
        <v>1</v>
      </c>
      <c r="H64" s="24">
        <v>3</v>
      </c>
      <c r="I64" s="22"/>
      <c r="J64" s="23"/>
      <c r="N64" s="24"/>
      <c r="O64" s="22"/>
      <c r="P64" s="23"/>
      <c r="R64" s="20"/>
      <c r="T64" s="24"/>
      <c r="U64" s="47"/>
      <c r="V64" s="47"/>
      <c r="W64" s="24"/>
      <c r="X64" s="22"/>
      <c r="Y64" s="23"/>
      <c r="AA64" s="20">
        <f t="shared" si="24"/>
        <v>5</v>
      </c>
      <c r="AB64" s="25">
        <f t="shared" si="24"/>
        <v>5</v>
      </c>
      <c r="AC64" s="24">
        <f t="shared" si="23"/>
        <v>10</v>
      </c>
    </row>
    <row r="65" spans="1:29" ht="13.5" customHeight="1" thickBot="1" x14ac:dyDescent="0.25">
      <c r="A65" s="35" t="s">
        <v>59</v>
      </c>
      <c r="B65" s="36">
        <v>1625</v>
      </c>
      <c r="C65" s="22">
        <v>0</v>
      </c>
      <c r="D65" s="23">
        <v>0</v>
      </c>
      <c r="E65" s="24">
        <f t="shared" ref="E65" si="25">SUM(C65:D65)</f>
        <v>0</v>
      </c>
      <c r="F65" s="47">
        <v>0</v>
      </c>
      <c r="G65" s="47">
        <v>0</v>
      </c>
      <c r="H65" s="24">
        <f t="shared" ref="H65" si="26">SUM(F65:G65)</f>
        <v>0</v>
      </c>
      <c r="I65" s="22">
        <v>0</v>
      </c>
      <c r="J65" s="23">
        <v>0</v>
      </c>
      <c r="K65" s="24">
        <f t="shared" ref="K65" si="27">SUM(I65:J65)</f>
        <v>0</v>
      </c>
      <c r="L65" s="20">
        <v>0</v>
      </c>
      <c r="M65" s="35">
        <v>0</v>
      </c>
      <c r="N65" s="24">
        <f t="shared" ref="N65" si="28">SUM(L65:M65)</f>
        <v>0</v>
      </c>
      <c r="O65" s="22">
        <v>0</v>
      </c>
      <c r="P65" s="23">
        <v>0</v>
      </c>
      <c r="Q65" s="24">
        <f t="shared" ref="Q65" si="29">SUM(O65:P65)</f>
        <v>0</v>
      </c>
      <c r="R65" s="20">
        <v>0</v>
      </c>
      <c r="S65" s="25">
        <v>0</v>
      </c>
      <c r="T65" s="24">
        <f t="shared" ref="T65" si="30">SUM(R65:S65)</f>
        <v>0</v>
      </c>
      <c r="U65" s="47">
        <v>0</v>
      </c>
      <c r="V65" s="47">
        <v>0</v>
      </c>
      <c r="W65" s="24">
        <f t="shared" ref="W65" si="31">SUM(U65:V65)</f>
        <v>0</v>
      </c>
      <c r="X65" s="22">
        <v>0</v>
      </c>
      <c r="Y65" s="23">
        <v>0</v>
      </c>
      <c r="Z65" s="24">
        <f t="shared" ref="Z65" si="32">SUM(X65:Y65)</f>
        <v>0</v>
      </c>
      <c r="AA65" s="20">
        <f t="shared" si="24"/>
        <v>0</v>
      </c>
      <c r="AB65" s="25">
        <f t="shared" si="24"/>
        <v>0</v>
      </c>
      <c r="AC65" s="24">
        <f t="shared" si="23"/>
        <v>0</v>
      </c>
    </row>
    <row r="66" spans="1:29" ht="13.5" thickBot="1" x14ac:dyDescent="0.25">
      <c r="A66" s="31" t="s">
        <v>60</v>
      </c>
      <c r="B66" s="14"/>
      <c r="C66" s="31">
        <f t="shared" ref="C66:AB66" si="33">SUM(C62:C65)</f>
        <v>4</v>
      </c>
      <c r="D66" s="13">
        <f t="shared" si="33"/>
        <v>5</v>
      </c>
      <c r="E66" s="32">
        <f t="shared" si="33"/>
        <v>9</v>
      </c>
      <c r="F66" s="13">
        <f t="shared" si="33"/>
        <v>2</v>
      </c>
      <c r="G66" s="13">
        <f t="shared" si="33"/>
        <v>1</v>
      </c>
      <c r="H66" s="13">
        <f t="shared" si="33"/>
        <v>3</v>
      </c>
      <c r="I66" s="31">
        <f t="shared" si="33"/>
        <v>1</v>
      </c>
      <c r="J66" s="13">
        <f t="shared" si="33"/>
        <v>0</v>
      </c>
      <c r="K66" s="32">
        <f t="shared" si="33"/>
        <v>1</v>
      </c>
      <c r="L66" s="31">
        <f t="shared" si="33"/>
        <v>0</v>
      </c>
      <c r="M66" s="13">
        <f t="shared" si="33"/>
        <v>0</v>
      </c>
      <c r="N66" s="13">
        <f t="shared" si="33"/>
        <v>0</v>
      </c>
      <c r="O66" s="31">
        <f t="shared" si="33"/>
        <v>0</v>
      </c>
      <c r="P66" s="13">
        <f t="shared" si="33"/>
        <v>0</v>
      </c>
      <c r="Q66" s="13">
        <f t="shared" si="33"/>
        <v>0</v>
      </c>
      <c r="R66" s="31">
        <f t="shared" si="33"/>
        <v>0</v>
      </c>
      <c r="S66" s="13">
        <f t="shared" si="33"/>
        <v>0</v>
      </c>
      <c r="T66" s="13">
        <f t="shared" si="33"/>
        <v>0</v>
      </c>
      <c r="U66" s="13">
        <f t="shared" si="33"/>
        <v>0</v>
      </c>
      <c r="V66" s="13">
        <f t="shared" si="33"/>
        <v>0</v>
      </c>
      <c r="W66" s="13">
        <f t="shared" si="33"/>
        <v>0</v>
      </c>
      <c r="X66" s="31">
        <f t="shared" si="33"/>
        <v>0</v>
      </c>
      <c r="Y66" s="13">
        <f t="shared" si="33"/>
        <v>0</v>
      </c>
      <c r="Z66" s="32">
        <f t="shared" si="33"/>
        <v>0</v>
      </c>
      <c r="AA66" s="31">
        <f t="shared" si="33"/>
        <v>7</v>
      </c>
      <c r="AB66" s="33">
        <f t="shared" si="33"/>
        <v>6</v>
      </c>
      <c r="AC66" s="34">
        <f>SUM(AC62:AC65)</f>
        <v>13</v>
      </c>
    </row>
    <row r="67" spans="1:29" ht="13.5" customHeight="1" x14ac:dyDescent="0.2">
      <c r="A67" s="66"/>
      <c r="B67" s="67"/>
      <c r="C67" s="42"/>
      <c r="D67" s="43"/>
      <c r="E67" s="63" t="str">
        <f>IF(C67+D67=0," ",C67+D67)</f>
        <v xml:space="preserve"> </v>
      </c>
      <c r="F67" s="43"/>
      <c r="G67" s="43"/>
      <c r="H67" s="41" t="str">
        <f>IF(F67+G67=0," ",F67+G67)</f>
        <v xml:space="preserve"> </v>
      </c>
      <c r="I67" s="42"/>
      <c r="J67" s="43"/>
      <c r="K67" s="63" t="str">
        <f>IF(I67+J67=0," ",I67+J67)</f>
        <v xml:space="preserve"> </v>
      </c>
      <c r="L67" s="42"/>
      <c r="M67" s="43"/>
      <c r="N67" s="61" t="str">
        <f>IF(L67+M67=0," ",L67+M67)</f>
        <v xml:space="preserve"> </v>
      </c>
      <c r="O67" s="42"/>
      <c r="P67" s="43"/>
      <c r="Q67" s="61" t="str">
        <f>IF(O67+P67=0," ",O67+P67)</f>
        <v xml:space="preserve"> </v>
      </c>
      <c r="R67" s="42"/>
      <c r="S67" s="43"/>
      <c r="T67" s="44"/>
      <c r="U67" s="43"/>
      <c r="V67" s="43"/>
      <c r="W67" s="61" t="str">
        <f>IF(U67+V67=0," ",U67+V67)</f>
        <v xml:space="preserve"> </v>
      </c>
      <c r="X67" s="42"/>
      <c r="Y67" s="43"/>
      <c r="Z67" s="63" t="str">
        <f>IF(X67+Y67=0," ",X67+Y67)</f>
        <v xml:space="preserve"> </v>
      </c>
      <c r="AA67" s="42"/>
      <c r="AB67" s="68"/>
      <c r="AC67" s="69"/>
    </row>
    <row r="68" spans="1:29" ht="13.5" customHeight="1" thickBot="1" x14ac:dyDescent="0.25">
      <c r="A68" s="25" t="s">
        <v>61</v>
      </c>
      <c r="B68" s="49">
        <v>1705</v>
      </c>
      <c r="C68" s="20">
        <v>23</v>
      </c>
      <c r="D68" s="25">
        <v>1</v>
      </c>
      <c r="E68" s="24">
        <v>24</v>
      </c>
      <c r="F68" s="25">
        <v>2</v>
      </c>
      <c r="G68" s="25"/>
      <c r="H68" s="24">
        <v>2</v>
      </c>
      <c r="L68" s="20">
        <v>3</v>
      </c>
      <c r="M68" s="25"/>
      <c r="N68" s="24">
        <v>3</v>
      </c>
      <c r="P68" s="25">
        <v>1</v>
      </c>
      <c r="Q68" s="24">
        <v>1</v>
      </c>
      <c r="R68" s="20"/>
      <c r="T68" s="24"/>
      <c r="U68" s="25">
        <v>2</v>
      </c>
      <c r="V68" s="25"/>
      <c r="W68" s="24">
        <v>2</v>
      </c>
      <c r="X68" s="20">
        <v>2</v>
      </c>
      <c r="Z68" s="24">
        <v>2</v>
      </c>
      <c r="AA68" s="20">
        <f>SUM(C68,F68,I68,L68,O68,R68,U68,X68)</f>
        <v>32</v>
      </c>
      <c r="AB68" s="80">
        <f>SUM(D68,G68,J68,M68,P68,S68,V68,Y68)</f>
        <v>2</v>
      </c>
      <c r="AC68" s="24">
        <f t="shared" ref="AC68" si="34">SUM(AA68:AB68)</f>
        <v>34</v>
      </c>
    </row>
    <row r="69" spans="1:29" ht="13.5" thickBot="1" x14ac:dyDescent="0.25">
      <c r="A69" s="31" t="s">
        <v>62</v>
      </c>
      <c r="B69" s="14"/>
      <c r="C69" s="72">
        <f t="shared" ref="C69:AB69" si="35">SUM(C68:C68)</f>
        <v>23</v>
      </c>
      <c r="D69" s="73">
        <f t="shared" si="35"/>
        <v>1</v>
      </c>
      <c r="E69" s="73">
        <f t="shared" si="35"/>
        <v>24</v>
      </c>
      <c r="F69" s="72">
        <f t="shared" si="35"/>
        <v>2</v>
      </c>
      <c r="G69" s="73">
        <f t="shared" si="35"/>
        <v>0</v>
      </c>
      <c r="H69" s="73">
        <f t="shared" si="35"/>
        <v>2</v>
      </c>
      <c r="I69" s="72">
        <f t="shared" si="35"/>
        <v>0</v>
      </c>
      <c r="J69" s="73">
        <f t="shared" si="35"/>
        <v>0</v>
      </c>
      <c r="K69" s="73">
        <f t="shared" si="35"/>
        <v>0</v>
      </c>
      <c r="L69" s="72">
        <f t="shared" si="35"/>
        <v>3</v>
      </c>
      <c r="M69" s="73">
        <f t="shared" si="35"/>
        <v>0</v>
      </c>
      <c r="N69" s="73">
        <f t="shared" si="35"/>
        <v>3</v>
      </c>
      <c r="O69" s="72">
        <f t="shared" si="35"/>
        <v>0</v>
      </c>
      <c r="P69" s="73">
        <f t="shared" si="35"/>
        <v>1</v>
      </c>
      <c r="Q69" s="73">
        <f t="shared" si="35"/>
        <v>1</v>
      </c>
      <c r="R69" s="72">
        <f t="shared" si="35"/>
        <v>0</v>
      </c>
      <c r="S69" s="73">
        <f t="shared" si="35"/>
        <v>0</v>
      </c>
      <c r="T69" s="74">
        <f t="shared" si="35"/>
        <v>0</v>
      </c>
      <c r="U69" s="73">
        <f t="shared" si="35"/>
        <v>2</v>
      </c>
      <c r="V69" s="73">
        <f t="shared" si="35"/>
        <v>0</v>
      </c>
      <c r="W69" s="73">
        <f t="shared" si="35"/>
        <v>2</v>
      </c>
      <c r="X69" s="72">
        <f t="shared" si="35"/>
        <v>2</v>
      </c>
      <c r="Y69" s="73">
        <f t="shared" si="35"/>
        <v>0</v>
      </c>
      <c r="Z69" s="74">
        <f t="shared" si="35"/>
        <v>2</v>
      </c>
      <c r="AA69" s="31">
        <f t="shared" si="35"/>
        <v>32</v>
      </c>
      <c r="AB69" s="33">
        <f t="shared" si="35"/>
        <v>2</v>
      </c>
      <c r="AC69" s="74">
        <f>SUM(AC68:AC68)</f>
        <v>34</v>
      </c>
    </row>
    <row r="70" spans="1:29" ht="13.5" thickBot="1" x14ac:dyDescent="0.25">
      <c r="C70" s="37"/>
      <c r="D70" s="38"/>
      <c r="E70" s="41" t="str">
        <f>IF(C70+D70=0," ",C70+D70)</f>
        <v xml:space="preserve"> </v>
      </c>
      <c r="F70" s="40"/>
      <c r="G70" s="40"/>
      <c r="H70" s="41" t="str">
        <f>IF(F70+G70=0," ",F70+G70)</f>
        <v xml:space="preserve"> </v>
      </c>
      <c r="I70" s="37"/>
      <c r="J70" s="38"/>
      <c r="K70" s="41" t="str">
        <f>IF(I70+J70=0," ",I70+J70)</f>
        <v xml:space="preserve"> </v>
      </c>
      <c r="L70" s="37"/>
      <c r="M70" s="40"/>
      <c r="N70" s="60" t="str">
        <f>IF(L70+M70=0," ",L70+M70)</f>
        <v xml:space="preserve"> </v>
      </c>
      <c r="O70" s="37"/>
      <c r="P70" s="38"/>
      <c r="Q70" s="59" t="str">
        <f>IF(O70+P70=0," ",O70+P70)</f>
        <v xml:space="preserve"> </v>
      </c>
      <c r="R70" s="37"/>
      <c r="S70" s="38"/>
      <c r="T70" s="39"/>
      <c r="U70" s="40"/>
      <c r="V70" s="40"/>
      <c r="W70" s="60" t="str">
        <f>IF(U70+V70=0," ",U70+V70)</f>
        <v xml:space="preserve"> </v>
      </c>
      <c r="X70" s="37"/>
      <c r="Y70" s="38"/>
      <c r="Z70" s="41" t="str">
        <f>IF(X70+Y70=0," ",X70+Y70)</f>
        <v xml:space="preserve"> </v>
      </c>
      <c r="AA70" s="37"/>
      <c r="AB70" s="45"/>
      <c r="AC70" s="46"/>
    </row>
    <row r="71" spans="1:29" ht="13.5" thickBot="1" x14ac:dyDescent="0.25">
      <c r="A71" s="13" t="s">
        <v>223</v>
      </c>
      <c r="B71" s="14">
        <v>1700</v>
      </c>
      <c r="C71" s="31">
        <v>10</v>
      </c>
      <c r="D71" s="13">
        <v>4</v>
      </c>
      <c r="E71" s="32">
        <v>14</v>
      </c>
      <c r="F71" s="13"/>
      <c r="G71" s="13">
        <v>6</v>
      </c>
      <c r="H71" s="32">
        <v>6</v>
      </c>
      <c r="I71" s="31"/>
      <c r="J71" s="13"/>
      <c r="K71" s="32"/>
      <c r="L71" s="31"/>
      <c r="M71" s="13"/>
      <c r="N71" s="13"/>
      <c r="O71" s="31"/>
      <c r="P71" s="13"/>
      <c r="Q71" s="13"/>
      <c r="R71" s="31"/>
      <c r="S71" s="13"/>
      <c r="T71" s="32"/>
      <c r="U71" s="13"/>
      <c r="V71" s="13"/>
      <c r="W71" s="13"/>
      <c r="X71" s="31"/>
      <c r="Y71" s="13"/>
      <c r="Z71" s="32"/>
      <c r="AA71" s="31">
        <f>SUM(C71,F71,I71,L71,O71,R71,U71,X71)</f>
        <v>10</v>
      </c>
      <c r="AB71" s="33">
        <f>SUM(D71,G71,J71,M71,P71,S71,V71,Y71)</f>
        <v>10</v>
      </c>
      <c r="AC71" s="34">
        <f>SUM(AA71:AB71)</f>
        <v>20</v>
      </c>
    </row>
    <row r="72" spans="1:29" x14ac:dyDescent="0.2">
      <c r="C72" s="37"/>
      <c r="D72" s="38"/>
      <c r="E72" s="41"/>
      <c r="F72" s="40"/>
      <c r="G72" s="40"/>
      <c r="H72" s="41"/>
      <c r="I72" s="37"/>
      <c r="J72" s="38"/>
      <c r="K72" s="41"/>
      <c r="L72" s="37"/>
      <c r="M72" s="40"/>
      <c r="N72" s="60"/>
      <c r="O72" s="37"/>
      <c r="P72" s="38"/>
      <c r="Q72" s="59"/>
      <c r="R72" s="37"/>
      <c r="S72" s="38"/>
      <c r="T72" s="39"/>
      <c r="U72" s="40"/>
      <c r="V72" s="40"/>
      <c r="W72" s="60"/>
      <c r="X72" s="37"/>
      <c r="Y72" s="38"/>
      <c r="Z72" s="41"/>
      <c r="AA72" s="37"/>
      <c r="AB72" s="45"/>
      <c r="AC72" s="46"/>
    </row>
    <row r="73" spans="1:29" x14ac:dyDescent="0.2">
      <c r="A73" s="35" t="s">
        <v>63</v>
      </c>
      <c r="B73" s="36">
        <v>1805</v>
      </c>
      <c r="C73" s="22">
        <v>21</v>
      </c>
      <c r="D73" s="23">
        <v>19</v>
      </c>
      <c r="E73" s="24">
        <v>40</v>
      </c>
      <c r="F73" s="47">
        <v>2</v>
      </c>
      <c r="G73" s="47">
        <v>1</v>
      </c>
      <c r="H73" s="24">
        <v>3</v>
      </c>
      <c r="I73" s="22"/>
      <c r="J73" s="23">
        <v>1</v>
      </c>
      <c r="K73" s="24">
        <v>1</v>
      </c>
      <c r="M73" s="35">
        <v>2</v>
      </c>
      <c r="N73" s="24">
        <v>2</v>
      </c>
      <c r="O73" s="22">
        <v>2</v>
      </c>
      <c r="P73" s="23">
        <v>1</v>
      </c>
      <c r="Q73" s="24">
        <v>3</v>
      </c>
      <c r="R73" s="20"/>
      <c r="T73" s="24"/>
      <c r="U73" s="47"/>
      <c r="V73" s="47"/>
      <c r="W73" s="24"/>
      <c r="X73" s="22"/>
      <c r="Y73" s="23">
        <v>3</v>
      </c>
      <c r="Z73" s="24">
        <v>3</v>
      </c>
      <c r="AA73" s="20">
        <f>SUM(C73,F73,I73,L73,O73,R73,U73,X73)</f>
        <v>25</v>
      </c>
      <c r="AB73" s="25">
        <f>SUM(D73,G73,J73,M73,P73,S73,V73,Y73)</f>
        <v>27</v>
      </c>
      <c r="AC73" s="24">
        <f t="shared" ref="AC73:AC77" si="36">SUM(AA73:AB73)</f>
        <v>52</v>
      </c>
    </row>
    <row r="74" spans="1:29" ht="12.75" customHeight="1" x14ac:dyDescent="0.2">
      <c r="A74" s="35" t="s">
        <v>64</v>
      </c>
      <c r="B74" s="36">
        <v>1825</v>
      </c>
      <c r="C74" s="22">
        <v>34</v>
      </c>
      <c r="D74" s="23">
        <v>15</v>
      </c>
      <c r="E74" s="24">
        <v>49</v>
      </c>
      <c r="F74" s="47">
        <v>1</v>
      </c>
      <c r="G74" s="47"/>
      <c r="H74" s="24">
        <v>1</v>
      </c>
      <c r="I74" s="22"/>
      <c r="J74" s="23">
        <v>1</v>
      </c>
      <c r="K74" s="24">
        <v>1</v>
      </c>
      <c r="L74" s="20">
        <v>1</v>
      </c>
      <c r="N74" s="24">
        <v>1</v>
      </c>
      <c r="O74" s="22">
        <v>1</v>
      </c>
      <c r="P74" s="23">
        <v>1</v>
      </c>
      <c r="Q74" s="24">
        <v>2</v>
      </c>
      <c r="R74" s="20"/>
      <c r="T74" s="24"/>
      <c r="U74" s="47"/>
      <c r="V74" s="47"/>
      <c r="W74" s="24"/>
      <c r="X74" s="22">
        <v>1</v>
      </c>
      <c r="Y74" s="23">
        <v>1</v>
      </c>
      <c r="Z74" s="24">
        <v>2</v>
      </c>
      <c r="AA74" s="20">
        <f t="shared" ref="AA74:AB77" si="37">SUM(C74,F74,I74,L74,O74,R74,U74,X74)</f>
        <v>38</v>
      </c>
      <c r="AB74" s="25">
        <f t="shared" si="37"/>
        <v>18</v>
      </c>
      <c r="AC74" s="24">
        <f t="shared" si="36"/>
        <v>56</v>
      </c>
    </row>
    <row r="75" spans="1:29" ht="12.75" customHeight="1" x14ac:dyDescent="0.2">
      <c r="A75" s="35" t="s">
        <v>65</v>
      </c>
      <c r="B75" s="36">
        <v>1826</v>
      </c>
      <c r="C75" s="22">
        <v>3</v>
      </c>
      <c r="D75" s="23">
        <v>2</v>
      </c>
      <c r="E75" s="24">
        <v>5</v>
      </c>
      <c r="F75" s="47"/>
      <c r="G75" s="47"/>
      <c r="H75" s="24"/>
      <c r="I75" s="22"/>
      <c r="J75" s="23"/>
      <c r="N75" s="24"/>
      <c r="O75" s="22"/>
      <c r="P75" s="23"/>
      <c r="R75" s="20"/>
      <c r="T75" s="24"/>
      <c r="U75" s="47"/>
      <c r="V75" s="47"/>
      <c r="W75" s="24"/>
      <c r="X75" s="22"/>
      <c r="Y75" s="23"/>
      <c r="AA75" s="20">
        <f t="shared" si="37"/>
        <v>3</v>
      </c>
      <c r="AB75" s="25">
        <f t="shared" si="37"/>
        <v>2</v>
      </c>
      <c r="AC75" s="24">
        <f t="shared" si="36"/>
        <v>5</v>
      </c>
    </row>
    <row r="76" spans="1:29" x14ac:dyDescent="0.2">
      <c r="A76" s="35" t="s">
        <v>66</v>
      </c>
      <c r="B76" s="36">
        <v>1835</v>
      </c>
      <c r="C76" s="22">
        <v>1</v>
      </c>
      <c r="D76" s="23"/>
      <c r="E76" s="24">
        <v>1</v>
      </c>
      <c r="F76" s="47"/>
      <c r="G76" s="47">
        <v>1</v>
      </c>
      <c r="H76" s="24">
        <v>1</v>
      </c>
      <c r="I76" s="22"/>
      <c r="J76" s="23"/>
      <c r="L76" s="20">
        <v>1</v>
      </c>
      <c r="N76" s="24">
        <v>1</v>
      </c>
      <c r="O76" s="22"/>
      <c r="P76" s="23"/>
      <c r="R76" s="20"/>
      <c r="T76" s="24"/>
      <c r="U76" s="47"/>
      <c r="V76" s="47"/>
      <c r="W76" s="24"/>
      <c r="X76" s="22"/>
      <c r="Y76" s="23"/>
      <c r="AA76" s="20">
        <f t="shared" si="37"/>
        <v>2</v>
      </c>
      <c r="AB76" s="25">
        <f t="shared" si="37"/>
        <v>1</v>
      </c>
      <c r="AC76" s="24">
        <f t="shared" si="36"/>
        <v>3</v>
      </c>
    </row>
    <row r="77" spans="1:29" ht="13.5" thickBot="1" x14ac:dyDescent="0.25">
      <c r="A77" s="35" t="s">
        <v>67</v>
      </c>
      <c r="B77" s="36">
        <v>1905</v>
      </c>
      <c r="C77" s="22">
        <v>10</v>
      </c>
      <c r="D77" s="23">
        <v>20</v>
      </c>
      <c r="E77" s="24">
        <v>30</v>
      </c>
      <c r="F77" s="47"/>
      <c r="G77" s="47">
        <v>1</v>
      </c>
      <c r="H77" s="24">
        <v>1</v>
      </c>
      <c r="I77" s="22"/>
      <c r="J77" s="23"/>
      <c r="L77" s="20">
        <v>3</v>
      </c>
      <c r="M77" s="35">
        <v>1</v>
      </c>
      <c r="N77" s="24">
        <v>4</v>
      </c>
      <c r="O77" s="22"/>
      <c r="P77" s="23"/>
      <c r="R77" s="20"/>
      <c r="S77" s="25">
        <v>1</v>
      </c>
      <c r="T77" s="24">
        <v>1</v>
      </c>
      <c r="U77" s="47"/>
      <c r="V77" s="47"/>
      <c r="W77" s="24"/>
      <c r="X77" s="22"/>
      <c r="Y77" s="23"/>
      <c r="AA77" s="20">
        <f t="shared" si="37"/>
        <v>13</v>
      </c>
      <c r="AB77" s="25">
        <f t="shared" si="37"/>
        <v>23</v>
      </c>
      <c r="AC77" s="24">
        <f t="shared" si="36"/>
        <v>36</v>
      </c>
    </row>
    <row r="78" spans="1:29" ht="13.5" thickBot="1" x14ac:dyDescent="0.25">
      <c r="A78" s="31" t="s">
        <v>68</v>
      </c>
      <c r="B78" s="14"/>
      <c r="C78" s="13">
        <f>SUM(C73:C77)</f>
        <v>69</v>
      </c>
      <c r="D78" s="13">
        <f t="shared" ref="D78:AB78" si="38">SUM(D73:D77)</f>
        <v>56</v>
      </c>
      <c r="E78" s="32">
        <f t="shared" si="38"/>
        <v>125</v>
      </c>
      <c r="F78" s="13">
        <f t="shared" si="38"/>
        <v>3</v>
      </c>
      <c r="G78" s="13">
        <f t="shared" si="38"/>
        <v>3</v>
      </c>
      <c r="H78" s="32">
        <f t="shared" si="38"/>
        <v>6</v>
      </c>
      <c r="I78" s="13">
        <f t="shared" si="38"/>
        <v>0</v>
      </c>
      <c r="J78" s="13">
        <f t="shared" si="38"/>
        <v>2</v>
      </c>
      <c r="K78" s="32">
        <f t="shared" si="38"/>
        <v>2</v>
      </c>
      <c r="L78" s="13">
        <f t="shared" si="38"/>
        <v>5</v>
      </c>
      <c r="M78" s="13">
        <f t="shared" si="38"/>
        <v>3</v>
      </c>
      <c r="N78" s="32">
        <f t="shared" si="38"/>
        <v>8</v>
      </c>
      <c r="O78" s="13">
        <f t="shared" si="38"/>
        <v>3</v>
      </c>
      <c r="P78" s="13">
        <f t="shared" si="38"/>
        <v>2</v>
      </c>
      <c r="Q78" s="32">
        <f t="shared" si="38"/>
        <v>5</v>
      </c>
      <c r="R78" s="13">
        <f t="shared" si="38"/>
        <v>0</v>
      </c>
      <c r="S78" s="13">
        <f t="shared" si="38"/>
        <v>1</v>
      </c>
      <c r="T78" s="32">
        <f t="shared" si="38"/>
        <v>1</v>
      </c>
      <c r="U78" s="13">
        <f t="shared" si="38"/>
        <v>0</v>
      </c>
      <c r="V78" s="13">
        <f t="shared" si="38"/>
        <v>0</v>
      </c>
      <c r="W78" s="32">
        <f t="shared" si="38"/>
        <v>0</v>
      </c>
      <c r="X78" s="13">
        <f t="shared" si="38"/>
        <v>1</v>
      </c>
      <c r="Y78" s="13">
        <f t="shared" si="38"/>
        <v>4</v>
      </c>
      <c r="Z78" s="32">
        <f t="shared" si="38"/>
        <v>5</v>
      </c>
      <c r="AA78" s="31">
        <f t="shared" si="38"/>
        <v>81</v>
      </c>
      <c r="AB78" s="33">
        <f t="shared" si="38"/>
        <v>71</v>
      </c>
      <c r="AC78" s="34">
        <f>SUM(AC73:AC77)</f>
        <v>152</v>
      </c>
    </row>
    <row r="79" spans="1:29" x14ac:dyDescent="0.2">
      <c r="C79" s="37"/>
      <c r="D79" s="38"/>
      <c r="E79" s="41" t="str">
        <f>IF(C79+D79=0," ",C79+D79)</f>
        <v xml:space="preserve"> </v>
      </c>
      <c r="F79" s="40"/>
      <c r="G79" s="40"/>
      <c r="H79" s="41" t="str">
        <f>IF(F79+G79=0," ",F79+G79)</f>
        <v xml:space="preserve"> </v>
      </c>
      <c r="I79" s="37"/>
      <c r="J79" s="38"/>
      <c r="K79" s="41" t="str">
        <f>IF(I79+J79=0," ",I79+J79)</f>
        <v xml:space="preserve"> </v>
      </c>
      <c r="L79" s="37"/>
      <c r="M79" s="40"/>
      <c r="N79" s="60" t="str">
        <f>IF(L79+M79=0," ",L79+M79)</f>
        <v xml:space="preserve"> </v>
      </c>
      <c r="O79" s="37"/>
      <c r="P79" s="38"/>
      <c r="Q79" s="59" t="str">
        <f>IF(O79+P79=0," ",O79+P79)</f>
        <v xml:space="preserve"> </v>
      </c>
      <c r="R79" s="37"/>
      <c r="S79" s="38"/>
      <c r="T79" s="39"/>
      <c r="U79" s="40"/>
      <c r="V79" s="40"/>
      <c r="W79" s="60" t="str">
        <f>IF(U79+V79=0," ",U79+V79)</f>
        <v xml:space="preserve"> </v>
      </c>
      <c r="X79" s="37"/>
      <c r="Y79" s="38"/>
      <c r="Z79" s="41" t="str">
        <f>IF(X79+Y79=0," ",X79+Y79)</f>
        <v xml:space="preserve"> </v>
      </c>
      <c r="AA79" s="37"/>
      <c r="AB79" s="45"/>
      <c r="AC79" s="46"/>
    </row>
    <row r="80" spans="1:29" x14ac:dyDescent="0.2">
      <c r="A80" s="35" t="s">
        <v>69</v>
      </c>
      <c r="B80" s="36">
        <v>1955</v>
      </c>
      <c r="C80" s="22">
        <v>0</v>
      </c>
      <c r="D80" s="23">
        <v>0</v>
      </c>
      <c r="E80" s="24">
        <f t="shared" ref="E80:E88" si="39">SUM(C80:D80)</f>
        <v>0</v>
      </c>
      <c r="F80" s="47">
        <v>0</v>
      </c>
      <c r="G80" s="47">
        <v>0</v>
      </c>
      <c r="H80" s="24">
        <f t="shared" ref="H80:H88" si="40">SUM(F80:G80)</f>
        <v>0</v>
      </c>
      <c r="I80" s="22">
        <v>0</v>
      </c>
      <c r="J80" s="23">
        <v>0</v>
      </c>
      <c r="K80" s="24">
        <f t="shared" ref="K80:K88" si="41">SUM(I80:J80)</f>
        <v>0</v>
      </c>
      <c r="L80" s="20">
        <v>0</v>
      </c>
      <c r="M80" s="35">
        <v>0</v>
      </c>
      <c r="N80" s="24">
        <f t="shared" ref="N80:N88" si="42">SUM(L80:M80)</f>
        <v>0</v>
      </c>
      <c r="O80" s="22">
        <v>0</v>
      </c>
      <c r="P80" s="23">
        <v>0</v>
      </c>
      <c r="Q80" s="24">
        <f t="shared" ref="Q80:Q88" si="43">SUM(O80:P80)</f>
        <v>0</v>
      </c>
      <c r="R80" s="20">
        <v>0</v>
      </c>
      <c r="S80" s="25">
        <v>0</v>
      </c>
      <c r="T80" s="24">
        <f t="shared" ref="T80:T88" si="44">SUM(R80:S80)</f>
        <v>0</v>
      </c>
      <c r="U80" s="47">
        <v>0</v>
      </c>
      <c r="V80" s="47">
        <v>0</v>
      </c>
      <c r="W80" s="24">
        <f t="shared" ref="W80:W88" si="45">SUM(U80:V80)</f>
        <v>0</v>
      </c>
      <c r="X80" s="22">
        <v>0</v>
      </c>
      <c r="Y80" s="23">
        <v>0</v>
      </c>
      <c r="Z80" s="24">
        <f t="shared" ref="Z80:Z88" si="46">SUM(X80:Y80)</f>
        <v>0</v>
      </c>
      <c r="AA80" s="20">
        <f>SUM(C80,F80,I80,L80,O80,R80,U80,X80)</f>
        <v>0</v>
      </c>
      <c r="AB80" s="25">
        <f>SUM(D80,G80,J80,M80,P80,S80,V80,Y80)</f>
        <v>0</v>
      </c>
      <c r="AC80" s="24">
        <f t="shared" ref="AC80:AC96" si="47">SUM(AA80:AB80)</f>
        <v>0</v>
      </c>
    </row>
    <row r="81" spans="1:29" ht="13.5" customHeight="1" x14ac:dyDescent="0.2">
      <c r="A81" s="25" t="s">
        <v>70</v>
      </c>
      <c r="B81" s="36">
        <v>1980</v>
      </c>
      <c r="C81" s="22">
        <v>12</v>
      </c>
      <c r="D81" s="23">
        <v>5</v>
      </c>
      <c r="E81" s="24">
        <v>17</v>
      </c>
      <c r="F81" s="47">
        <v>1</v>
      </c>
      <c r="G81" s="47"/>
      <c r="H81" s="24">
        <v>1</v>
      </c>
      <c r="I81" s="22"/>
      <c r="J81" s="23"/>
      <c r="M81" s="35">
        <v>1</v>
      </c>
      <c r="N81" s="24">
        <v>1</v>
      </c>
      <c r="O81" s="22">
        <v>1</v>
      </c>
      <c r="P81" s="23"/>
      <c r="Q81" s="24">
        <v>1</v>
      </c>
      <c r="R81" s="20"/>
      <c r="T81" s="24"/>
      <c r="U81" s="47"/>
      <c r="V81" s="47"/>
      <c r="W81" s="24"/>
      <c r="X81" s="22"/>
      <c r="Y81" s="23">
        <v>1</v>
      </c>
      <c r="Z81" s="24">
        <v>1</v>
      </c>
      <c r="AA81" s="20">
        <f t="shared" ref="AA81:AB96" si="48">SUM(C81,F81,I81,L81,O81,R81,U81,X81)</f>
        <v>14</v>
      </c>
      <c r="AB81" s="25">
        <f t="shared" si="48"/>
        <v>7</v>
      </c>
      <c r="AC81" s="24">
        <f t="shared" si="47"/>
        <v>21</v>
      </c>
    </row>
    <row r="82" spans="1:29" ht="12.75" customHeight="1" x14ac:dyDescent="0.2">
      <c r="A82" s="25" t="s">
        <v>71</v>
      </c>
      <c r="B82" s="36">
        <v>1992</v>
      </c>
      <c r="C82" s="22">
        <v>4</v>
      </c>
      <c r="D82" s="23">
        <v>1</v>
      </c>
      <c r="E82" s="24">
        <v>5</v>
      </c>
      <c r="F82" s="47"/>
      <c r="G82" s="47"/>
      <c r="H82" s="24"/>
      <c r="I82" s="22"/>
      <c r="J82" s="23"/>
      <c r="N82" s="24"/>
      <c r="O82" s="22"/>
      <c r="P82" s="23"/>
      <c r="R82" s="20"/>
      <c r="T82" s="24"/>
      <c r="U82" s="47"/>
      <c r="V82" s="47"/>
      <c r="W82" s="24"/>
      <c r="X82" s="22"/>
      <c r="Y82" s="23"/>
      <c r="AA82" s="20">
        <f t="shared" si="48"/>
        <v>4</v>
      </c>
      <c r="AB82" s="25">
        <f t="shared" si="48"/>
        <v>1</v>
      </c>
      <c r="AC82" s="24">
        <f t="shared" si="47"/>
        <v>5</v>
      </c>
    </row>
    <row r="83" spans="1:29" ht="12.75" customHeight="1" x14ac:dyDescent="0.2">
      <c r="A83" s="25" t="s">
        <v>224</v>
      </c>
      <c r="B83" s="36">
        <v>1993</v>
      </c>
      <c r="C83" s="22">
        <v>0</v>
      </c>
      <c r="D83" s="23">
        <v>0</v>
      </c>
      <c r="E83" s="24">
        <f t="shared" si="39"/>
        <v>0</v>
      </c>
      <c r="F83" s="47">
        <v>0</v>
      </c>
      <c r="G83" s="47">
        <v>0</v>
      </c>
      <c r="H83" s="24">
        <f t="shared" si="40"/>
        <v>0</v>
      </c>
      <c r="I83" s="22">
        <v>0</v>
      </c>
      <c r="J83" s="23">
        <v>0</v>
      </c>
      <c r="K83" s="24">
        <f t="shared" si="41"/>
        <v>0</v>
      </c>
      <c r="L83" s="20">
        <v>0</v>
      </c>
      <c r="M83" s="35">
        <v>0</v>
      </c>
      <c r="N83" s="24">
        <f t="shared" si="42"/>
        <v>0</v>
      </c>
      <c r="O83" s="22">
        <v>0</v>
      </c>
      <c r="P83" s="23">
        <v>0</v>
      </c>
      <c r="Q83" s="24">
        <f t="shared" si="43"/>
        <v>0</v>
      </c>
      <c r="R83" s="20">
        <v>0</v>
      </c>
      <c r="S83" s="25">
        <v>0</v>
      </c>
      <c r="T83" s="24">
        <f t="shared" si="44"/>
        <v>0</v>
      </c>
      <c r="U83" s="47">
        <v>0</v>
      </c>
      <c r="V83" s="47">
        <v>0</v>
      </c>
      <c r="W83" s="24">
        <f t="shared" si="45"/>
        <v>0</v>
      </c>
      <c r="X83" s="22">
        <v>0</v>
      </c>
      <c r="Y83" s="23">
        <v>0</v>
      </c>
      <c r="Z83" s="24">
        <f t="shared" si="46"/>
        <v>0</v>
      </c>
      <c r="AA83" s="20">
        <f t="shared" si="48"/>
        <v>0</v>
      </c>
      <c r="AB83" s="25">
        <f t="shared" si="48"/>
        <v>0</v>
      </c>
      <c r="AC83" s="24">
        <f t="shared" si="47"/>
        <v>0</v>
      </c>
    </row>
    <row r="84" spans="1:29" x14ac:dyDescent="0.2">
      <c r="A84" s="25" t="s">
        <v>72</v>
      </c>
      <c r="B84" s="36">
        <v>2010</v>
      </c>
      <c r="C84" s="22">
        <v>9</v>
      </c>
      <c r="D84" s="23">
        <v>4</v>
      </c>
      <c r="E84" s="24">
        <v>13</v>
      </c>
      <c r="F84" s="47"/>
      <c r="G84" s="47">
        <v>1</v>
      </c>
      <c r="H84" s="24">
        <v>1</v>
      </c>
      <c r="I84" s="22"/>
      <c r="J84" s="23"/>
      <c r="N84" s="24"/>
      <c r="O84" s="22"/>
      <c r="P84" s="23"/>
      <c r="R84" s="20"/>
      <c r="T84" s="24"/>
      <c r="U84" s="47"/>
      <c r="V84" s="47"/>
      <c r="W84" s="24"/>
      <c r="X84" s="22"/>
      <c r="Y84" s="23"/>
      <c r="AA84" s="20">
        <f t="shared" si="48"/>
        <v>9</v>
      </c>
      <c r="AB84" s="25">
        <f t="shared" si="48"/>
        <v>5</v>
      </c>
      <c r="AC84" s="24">
        <f t="shared" si="47"/>
        <v>14</v>
      </c>
    </row>
    <row r="85" spans="1:29" x14ac:dyDescent="0.2">
      <c r="A85" s="25" t="s">
        <v>264</v>
      </c>
      <c r="B85" s="36">
        <v>2015</v>
      </c>
      <c r="C85" s="22"/>
      <c r="D85" s="23">
        <v>1</v>
      </c>
      <c r="E85" s="24">
        <v>1</v>
      </c>
      <c r="F85" s="47"/>
      <c r="G85" s="47"/>
      <c r="H85" s="24"/>
      <c r="I85" s="22"/>
      <c r="J85" s="23"/>
      <c r="N85" s="24"/>
      <c r="O85" s="22"/>
      <c r="P85" s="23"/>
      <c r="R85" s="20"/>
      <c r="T85" s="24"/>
      <c r="U85" s="47"/>
      <c r="V85" s="47"/>
      <c r="W85" s="24"/>
      <c r="X85" s="22"/>
      <c r="Y85" s="23"/>
      <c r="AA85" s="20">
        <f t="shared" si="48"/>
        <v>0</v>
      </c>
      <c r="AB85" s="25">
        <f t="shared" si="48"/>
        <v>1</v>
      </c>
      <c r="AC85" s="24">
        <f t="shared" si="47"/>
        <v>1</v>
      </c>
    </row>
    <row r="86" spans="1:29" x14ac:dyDescent="0.2">
      <c r="A86" s="25" t="s">
        <v>73</v>
      </c>
      <c r="B86" s="36">
        <v>2025</v>
      </c>
      <c r="C86" s="22">
        <v>0</v>
      </c>
      <c r="D86" s="23">
        <v>0</v>
      </c>
      <c r="E86" s="24">
        <f t="shared" si="39"/>
        <v>0</v>
      </c>
      <c r="F86" s="47">
        <v>0</v>
      </c>
      <c r="G86" s="47">
        <v>0</v>
      </c>
      <c r="H86" s="24">
        <f t="shared" si="40"/>
        <v>0</v>
      </c>
      <c r="I86" s="22">
        <v>0</v>
      </c>
      <c r="J86" s="23">
        <v>0</v>
      </c>
      <c r="K86" s="24">
        <f t="shared" si="41"/>
        <v>0</v>
      </c>
      <c r="L86" s="20">
        <v>0</v>
      </c>
      <c r="M86" s="35">
        <v>0</v>
      </c>
      <c r="N86" s="24">
        <f t="shared" si="42"/>
        <v>0</v>
      </c>
      <c r="O86" s="22">
        <v>0</v>
      </c>
      <c r="P86" s="23">
        <v>0</v>
      </c>
      <c r="Q86" s="24">
        <f t="shared" si="43"/>
        <v>0</v>
      </c>
      <c r="R86" s="20">
        <v>0</v>
      </c>
      <c r="S86" s="25">
        <v>0</v>
      </c>
      <c r="T86" s="24">
        <f t="shared" si="44"/>
        <v>0</v>
      </c>
      <c r="U86" s="47">
        <v>0</v>
      </c>
      <c r="V86" s="47">
        <v>0</v>
      </c>
      <c r="W86" s="24">
        <f t="shared" si="45"/>
        <v>0</v>
      </c>
      <c r="X86" s="22">
        <v>0</v>
      </c>
      <c r="Y86" s="23">
        <v>0</v>
      </c>
      <c r="Z86" s="24">
        <f t="shared" si="46"/>
        <v>0</v>
      </c>
      <c r="AA86" s="20">
        <f t="shared" si="48"/>
        <v>0</v>
      </c>
      <c r="AB86" s="25">
        <f t="shared" si="48"/>
        <v>0</v>
      </c>
      <c r="AC86" s="24">
        <f t="shared" si="47"/>
        <v>0</v>
      </c>
    </row>
    <row r="87" spans="1:29" x14ac:dyDescent="0.2">
      <c r="A87" s="25" t="s">
        <v>225</v>
      </c>
      <c r="B87" s="36">
        <v>2027</v>
      </c>
      <c r="C87" s="22">
        <v>3</v>
      </c>
      <c r="D87" s="23">
        <v>1</v>
      </c>
      <c r="E87" s="24">
        <v>4</v>
      </c>
      <c r="F87" s="47"/>
      <c r="G87" s="47"/>
      <c r="H87" s="24"/>
      <c r="I87" s="22"/>
      <c r="J87" s="23"/>
      <c r="N87" s="24"/>
      <c r="O87" s="22"/>
      <c r="P87" s="23"/>
      <c r="R87" s="20"/>
      <c r="T87" s="24"/>
      <c r="U87" s="47"/>
      <c r="V87" s="47"/>
      <c r="W87" s="24"/>
      <c r="X87" s="22"/>
      <c r="Y87" s="23"/>
      <c r="AA87" s="20">
        <f t="shared" si="48"/>
        <v>3</v>
      </c>
      <c r="AB87" s="25">
        <f t="shared" si="48"/>
        <v>1</v>
      </c>
      <c r="AC87" s="24">
        <f t="shared" si="47"/>
        <v>4</v>
      </c>
    </row>
    <row r="88" spans="1:29" x14ac:dyDescent="0.2">
      <c r="A88" s="25" t="s">
        <v>226</v>
      </c>
      <c r="B88" s="36">
        <v>2028</v>
      </c>
      <c r="C88" s="22">
        <v>0</v>
      </c>
      <c r="D88" s="23">
        <v>0</v>
      </c>
      <c r="E88" s="24">
        <f t="shared" si="39"/>
        <v>0</v>
      </c>
      <c r="F88" s="47">
        <v>0</v>
      </c>
      <c r="G88" s="47">
        <v>0</v>
      </c>
      <c r="H88" s="24">
        <f t="shared" si="40"/>
        <v>0</v>
      </c>
      <c r="I88" s="22">
        <v>0</v>
      </c>
      <c r="J88" s="23">
        <v>0</v>
      </c>
      <c r="K88" s="24">
        <f t="shared" si="41"/>
        <v>0</v>
      </c>
      <c r="L88" s="20">
        <v>0</v>
      </c>
      <c r="M88" s="35">
        <v>0</v>
      </c>
      <c r="N88" s="24">
        <f t="shared" si="42"/>
        <v>0</v>
      </c>
      <c r="O88" s="22">
        <v>0</v>
      </c>
      <c r="P88" s="23">
        <v>0</v>
      </c>
      <c r="Q88" s="24">
        <f t="shared" si="43"/>
        <v>0</v>
      </c>
      <c r="R88" s="20">
        <v>0</v>
      </c>
      <c r="S88" s="25">
        <v>0</v>
      </c>
      <c r="T88" s="24">
        <f t="shared" si="44"/>
        <v>0</v>
      </c>
      <c r="U88" s="47">
        <v>0</v>
      </c>
      <c r="V88" s="47">
        <v>0</v>
      </c>
      <c r="W88" s="24">
        <f t="shared" si="45"/>
        <v>0</v>
      </c>
      <c r="X88" s="22">
        <v>0</v>
      </c>
      <c r="Y88" s="23">
        <v>0</v>
      </c>
      <c r="Z88" s="24">
        <f t="shared" si="46"/>
        <v>0</v>
      </c>
      <c r="AA88" s="20">
        <f t="shared" si="48"/>
        <v>0</v>
      </c>
      <c r="AB88" s="25">
        <f t="shared" si="48"/>
        <v>0</v>
      </c>
      <c r="AC88" s="24">
        <f t="shared" si="47"/>
        <v>0</v>
      </c>
    </row>
    <row r="89" spans="1:29" x14ac:dyDescent="0.2">
      <c r="A89" s="25" t="s">
        <v>74</v>
      </c>
      <c r="B89" s="36">
        <v>2040</v>
      </c>
      <c r="C89" s="22">
        <v>21</v>
      </c>
      <c r="D89" s="23">
        <v>14</v>
      </c>
      <c r="E89" s="24">
        <v>35</v>
      </c>
      <c r="F89" s="47">
        <v>4</v>
      </c>
      <c r="G89" s="47">
        <v>1</v>
      </c>
      <c r="H89" s="24">
        <v>5</v>
      </c>
      <c r="I89" s="22"/>
      <c r="J89" s="23"/>
      <c r="L89" s="20">
        <v>1</v>
      </c>
      <c r="N89" s="24">
        <v>1</v>
      </c>
      <c r="O89" s="22"/>
      <c r="P89" s="23">
        <v>1</v>
      </c>
      <c r="Q89" s="24">
        <v>1</v>
      </c>
      <c r="R89" s="20"/>
      <c r="T89" s="24"/>
      <c r="U89" s="47"/>
      <c r="V89" s="47"/>
      <c r="W89" s="24"/>
      <c r="X89" s="22">
        <v>2</v>
      </c>
      <c r="Y89" s="23">
        <v>2</v>
      </c>
      <c r="Z89" s="24">
        <v>4</v>
      </c>
      <c r="AA89" s="20">
        <f t="shared" si="48"/>
        <v>28</v>
      </c>
      <c r="AB89" s="25">
        <f t="shared" si="48"/>
        <v>18</v>
      </c>
      <c r="AC89" s="24">
        <f t="shared" si="47"/>
        <v>46</v>
      </c>
    </row>
    <row r="90" spans="1:29" x14ac:dyDescent="0.2">
      <c r="A90" s="25" t="s">
        <v>246</v>
      </c>
      <c r="B90" s="36">
        <v>2047</v>
      </c>
      <c r="C90" s="22"/>
      <c r="D90" s="23"/>
      <c r="F90" s="47"/>
      <c r="G90" s="47"/>
      <c r="H90" s="24"/>
      <c r="I90" s="22"/>
      <c r="J90" s="23"/>
      <c r="N90" s="24"/>
      <c r="O90" s="22"/>
      <c r="P90" s="23"/>
      <c r="R90" s="20"/>
      <c r="T90" s="24"/>
      <c r="U90" s="47"/>
      <c r="V90" s="47"/>
      <c r="W90" s="24"/>
      <c r="X90" s="22">
        <v>1</v>
      </c>
      <c r="Y90" s="23"/>
      <c r="Z90" s="24">
        <v>1</v>
      </c>
      <c r="AA90" s="20">
        <f t="shared" si="48"/>
        <v>1</v>
      </c>
      <c r="AB90" s="25">
        <f t="shared" si="48"/>
        <v>0</v>
      </c>
      <c r="AC90" s="24">
        <f t="shared" si="47"/>
        <v>1</v>
      </c>
    </row>
    <row r="91" spans="1:29" x14ac:dyDescent="0.2">
      <c r="A91" s="25" t="s">
        <v>75</v>
      </c>
      <c r="B91" s="36">
        <v>2060</v>
      </c>
      <c r="C91" s="22"/>
      <c r="D91" s="23"/>
      <c r="F91" s="47"/>
      <c r="G91" s="47"/>
      <c r="H91" s="24"/>
      <c r="I91" s="22"/>
      <c r="J91" s="23"/>
      <c r="N91" s="24"/>
      <c r="O91" s="22"/>
      <c r="P91" s="23"/>
      <c r="R91" s="20"/>
      <c r="T91" s="24"/>
      <c r="U91" s="47"/>
      <c r="V91" s="47"/>
      <c r="W91" s="24"/>
      <c r="X91" s="22">
        <v>1</v>
      </c>
      <c r="Y91" s="23"/>
      <c r="Z91" s="24">
        <v>1</v>
      </c>
      <c r="AA91" s="20">
        <f t="shared" si="48"/>
        <v>1</v>
      </c>
      <c r="AB91" s="25">
        <f t="shared" si="48"/>
        <v>0</v>
      </c>
      <c r="AC91" s="24">
        <f t="shared" si="47"/>
        <v>1</v>
      </c>
    </row>
    <row r="92" spans="1:29" x14ac:dyDescent="0.2">
      <c r="A92" s="25" t="s">
        <v>76</v>
      </c>
      <c r="B92" s="36">
        <v>2100</v>
      </c>
      <c r="C92" s="22">
        <v>15</v>
      </c>
      <c r="D92" s="23">
        <v>4</v>
      </c>
      <c r="E92" s="24">
        <v>19</v>
      </c>
      <c r="F92" s="47">
        <v>4</v>
      </c>
      <c r="G92" s="47"/>
      <c r="H92" s="24">
        <v>4</v>
      </c>
      <c r="I92" s="22"/>
      <c r="J92" s="23">
        <v>1</v>
      </c>
      <c r="K92" s="24">
        <v>1</v>
      </c>
      <c r="N92" s="24"/>
      <c r="O92" s="22">
        <v>6</v>
      </c>
      <c r="P92" s="23"/>
      <c r="Q92" s="24">
        <v>6</v>
      </c>
      <c r="R92" s="20"/>
      <c r="T92" s="24"/>
      <c r="U92" s="47"/>
      <c r="V92" s="47"/>
      <c r="W92" s="24"/>
      <c r="X92" s="22">
        <v>1</v>
      </c>
      <c r="Y92" s="23">
        <v>1</v>
      </c>
      <c r="Z92" s="24">
        <v>2</v>
      </c>
      <c r="AA92" s="20">
        <f t="shared" si="48"/>
        <v>26</v>
      </c>
      <c r="AB92" s="25">
        <f t="shared" si="48"/>
        <v>6</v>
      </c>
      <c r="AC92" s="24">
        <f t="shared" si="47"/>
        <v>32</v>
      </c>
    </row>
    <row r="93" spans="1:29" ht="12.75" customHeight="1" x14ac:dyDescent="0.2">
      <c r="A93" s="25" t="s">
        <v>77</v>
      </c>
      <c r="B93" s="36">
        <v>2120</v>
      </c>
      <c r="C93" s="22">
        <v>2</v>
      </c>
      <c r="D93" s="23">
        <v>1</v>
      </c>
      <c r="E93" s="24">
        <v>3</v>
      </c>
      <c r="F93" s="47"/>
      <c r="G93" s="47"/>
      <c r="H93" s="24"/>
      <c r="I93" s="22"/>
      <c r="J93" s="23"/>
      <c r="N93" s="24"/>
      <c r="O93" s="22"/>
      <c r="P93" s="23"/>
      <c r="R93" s="20"/>
      <c r="T93" s="24"/>
      <c r="U93" s="47"/>
      <c r="V93" s="47"/>
      <c r="W93" s="24"/>
      <c r="X93" s="22"/>
      <c r="Y93" s="23"/>
      <c r="AA93" s="20">
        <f t="shared" si="48"/>
        <v>2</v>
      </c>
      <c r="AB93" s="25">
        <f t="shared" si="48"/>
        <v>1</v>
      </c>
      <c r="AC93" s="24">
        <f t="shared" si="47"/>
        <v>3</v>
      </c>
    </row>
    <row r="94" spans="1:29" ht="12.75" customHeight="1" x14ac:dyDescent="0.2">
      <c r="A94" s="25" t="s">
        <v>78</v>
      </c>
      <c r="B94" s="36">
        <v>2122</v>
      </c>
      <c r="C94" s="22">
        <v>17</v>
      </c>
      <c r="D94" s="23">
        <v>1</v>
      </c>
      <c r="E94" s="24">
        <v>18</v>
      </c>
      <c r="F94" s="47">
        <v>2</v>
      </c>
      <c r="G94" s="47"/>
      <c r="H94" s="24">
        <v>2</v>
      </c>
      <c r="I94" s="22"/>
      <c r="J94" s="23"/>
      <c r="L94" s="20">
        <v>1</v>
      </c>
      <c r="N94" s="24">
        <v>1</v>
      </c>
      <c r="O94" s="22">
        <v>4</v>
      </c>
      <c r="P94" s="23">
        <v>2</v>
      </c>
      <c r="Q94" s="24">
        <v>6</v>
      </c>
      <c r="R94" s="20"/>
      <c r="T94" s="24"/>
      <c r="U94" s="47">
        <v>1</v>
      </c>
      <c r="V94" s="47"/>
      <c r="W94" s="24">
        <v>1</v>
      </c>
      <c r="X94" s="22">
        <v>1</v>
      </c>
      <c r="Y94" s="23"/>
      <c r="Z94" s="24">
        <v>1</v>
      </c>
      <c r="AA94" s="20">
        <f t="shared" si="48"/>
        <v>26</v>
      </c>
      <c r="AB94" s="25">
        <f t="shared" si="48"/>
        <v>3</v>
      </c>
      <c r="AC94" s="24">
        <f t="shared" si="47"/>
        <v>29</v>
      </c>
    </row>
    <row r="95" spans="1:29" ht="12.75" customHeight="1" x14ac:dyDescent="0.2">
      <c r="A95" s="25" t="s">
        <v>227</v>
      </c>
      <c r="B95" s="36">
        <v>2123</v>
      </c>
      <c r="C95" s="22">
        <v>2</v>
      </c>
      <c r="D95" s="23"/>
      <c r="E95" s="24">
        <v>2</v>
      </c>
      <c r="F95" s="47"/>
      <c r="G95" s="47"/>
      <c r="H95" s="24"/>
      <c r="I95" s="22"/>
      <c r="J95" s="23"/>
      <c r="N95" s="24"/>
      <c r="O95" s="22"/>
      <c r="P95" s="23"/>
      <c r="R95" s="20"/>
      <c r="T95" s="24"/>
      <c r="U95" s="47"/>
      <c r="V95" s="47"/>
      <c r="W95" s="24"/>
      <c r="X95" s="22"/>
      <c r="Y95" s="23"/>
      <c r="AA95" s="20">
        <f t="shared" si="48"/>
        <v>2</v>
      </c>
      <c r="AB95" s="25">
        <f t="shared" si="48"/>
        <v>0</v>
      </c>
      <c r="AC95" s="24">
        <f t="shared" si="47"/>
        <v>2</v>
      </c>
    </row>
    <row r="96" spans="1:29" ht="13.5" thickBot="1" x14ac:dyDescent="0.25">
      <c r="A96" s="25" t="s">
        <v>79</v>
      </c>
      <c r="B96" s="36">
        <v>2130</v>
      </c>
      <c r="C96" s="22">
        <v>1</v>
      </c>
      <c r="D96" s="23"/>
      <c r="E96" s="24">
        <v>1</v>
      </c>
      <c r="F96" s="47"/>
      <c r="G96" s="47"/>
      <c r="H96" s="24"/>
      <c r="I96" s="22"/>
      <c r="J96" s="23"/>
      <c r="N96" s="24"/>
      <c r="O96" s="22"/>
      <c r="P96" s="23"/>
      <c r="R96" s="20"/>
      <c r="T96" s="24"/>
      <c r="U96" s="22"/>
      <c r="V96" s="47"/>
      <c r="W96" s="24"/>
      <c r="X96" s="22"/>
      <c r="Y96" s="23"/>
      <c r="AA96" s="20">
        <f t="shared" si="48"/>
        <v>1</v>
      </c>
      <c r="AB96" s="25">
        <f t="shared" si="48"/>
        <v>0</v>
      </c>
      <c r="AC96" s="24">
        <f t="shared" si="47"/>
        <v>1</v>
      </c>
    </row>
    <row r="97" spans="1:29" ht="13.5" thickBot="1" x14ac:dyDescent="0.25">
      <c r="A97" s="31" t="s">
        <v>80</v>
      </c>
      <c r="B97" s="14"/>
      <c r="C97" s="31">
        <f t="shared" ref="C97:AB97" si="49">SUM(C80:C96)</f>
        <v>86</v>
      </c>
      <c r="D97" s="13">
        <f t="shared" si="49"/>
        <v>32</v>
      </c>
      <c r="E97" s="32">
        <f t="shared" si="49"/>
        <v>118</v>
      </c>
      <c r="F97" s="13">
        <f t="shared" si="49"/>
        <v>11</v>
      </c>
      <c r="G97" s="13">
        <f t="shared" si="49"/>
        <v>2</v>
      </c>
      <c r="H97" s="13">
        <f t="shared" si="49"/>
        <v>13</v>
      </c>
      <c r="I97" s="31">
        <f t="shared" si="49"/>
        <v>0</v>
      </c>
      <c r="J97" s="13">
        <f t="shared" si="49"/>
        <v>1</v>
      </c>
      <c r="K97" s="32">
        <f t="shared" si="49"/>
        <v>1</v>
      </c>
      <c r="L97" s="13">
        <f t="shared" si="49"/>
        <v>2</v>
      </c>
      <c r="M97" s="13">
        <f t="shared" si="49"/>
        <v>1</v>
      </c>
      <c r="N97" s="13">
        <f t="shared" si="49"/>
        <v>3</v>
      </c>
      <c r="O97" s="31">
        <f t="shared" si="49"/>
        <v>11</v>
      </c>
      <c r="P97" s="13">
        <f t="shared" si="49"/>
        <v>3</v>
      </c>
      <c r="Q97" s="13">
        <f t="shared" si="49"/>
        <v>14</v>
      </c>
      <c r="R97" s="31">
        <f t="shared" si="49"/>
        <v>0</v>
      </c>
      <c r="S97" s="13">
        <f t="shared" si="49"/>
        <v>0</v>
      </c>
      <c r="T97" s="13">
        <f t="shared" si="49"/>
        <v>0</v>
      </c>
      <c r="U97" s="31">
        <f t="shared" si="49"/>
        <v>1</v>
      </c>
      <c r="V97" s="13">
        <f t="shared" si="49"/>
        <v>0</v>
      </c>
      <c r="W97" s="13">
        <f t="shared" si="49"/>
        <v>1</v>
      </c>
      <c r="X97" s="31">
        <f t="shared" si="49"/>
        <v>6</v>
      </c>
      <c r="Y97" s="13">
        <f t="shared" si="49"/>
        <v>4</v>
      </c>
      <c r="Z97" s="13">
        <f t="shared" si="49"/>
        <v>10</v>
      </c>
      <c r="AA97" s="31">
        <f t="shared" si="49"/>
        <v>117</v>
      </c>
      <c r="AB97" s="33">
        <f t="shared" si="49"/>
        <v>43</v>
      </c>
      <c r="AC97" s="34">
        <f>SUM(AC80:AC96)</f>
        <v>160</v>
      </c>
    </row>
    <row r="98" spans="1:29" x14ac:dyDescent="0.2">
      <c r="C98" s="37"/>
      <c r="D98" s="38"/>
      <c r="E98" s="41" t="str">
        <f>IF(C98+D98=0," ",C98+D98)</f>
        <v xml:space="preserve"> </v>
      </c>
      <c r="F98" s="40"/>
      <c r="G98" s="40"/>
      <c r="H98" s="41" t="str">
        <f>IF(F98+G98=0," ",F98+G98)</f>
        <v xml:space="preserve"> </v>
      </c>
      <c r="I98" s="37"/>
      <c r="J98" s="38"/>
      <c r="K98" s="41" t="str">
        <f>IF(I98+J98=0," ",I98+J98)</f>
        <v xml:space="preserve"> </v>
      </c>
      <c r="L98" s="37"/>
      <c r="M98" s="40"/>
      <c r="N98" s="60" t="str">
        <f>IF(L98+M98=0," ",L98+M98)</f>
        <v xml:space="preserve"> </v>
      </c>
      <c r="O98" s="37"/>
      <c r="P98" s="38"/>
      <c r="Q98" s="59" t="str">
        <f>IF(O98+P98=0," ",O98+P98)</f>
        <v xml:space="preserve"> </v>
      </c>
      <c r="R98" s="37"/>
      <c r="S98" s="38"/>
      <c r="T98" s="38"/>
      <c r="U98" s="37"/>
      <c r="V98" s="40"/>
      <c r="W98" s="60" t="str">
        <f>IF(U98+V98=0," ",U98+V98)</f>
        <v xml:space="preserve"> </v>
      </c>
      <c r="X98" s="37"/>
      <c r="Y98" s="38"/>
      <c r="Z98" s="41" t="str">
        <f>IF(X98+Y98=0," ",X98+Y98)</f>
        <v xml:space="preserve"> </v>
      </c>
      <c r="AA98" s="37"/>
      <c r="AB98" s="45"/>
      <c r="AC98" s="46"/>
    </row>
    <row r="99" spans="1:29" x14ac:dyDescent="0.2">
      <c r="A99" s="35" t="s">
        <v>81</v>
      </c>
      <c r="B99" s="36">
        <v>2201</v>
      </c>
      <c r="C99" s="22">
        <v>3</v>
      </c>
      <c r="D99" s="23">
        <v>5</v>
      </c>
      <c r="E99" s="24">
        <v>8</v>
      </c>
      <c r="F99" s="47">
        <v>1</v>
      </c>
      <c r="G99" s="47">
        <v>2</v>
      </c>
      <c r="H99" s="24">
        <v>3</v>
      </c>
      <c r="I99" s="22"/>
      <c r="J99" s="23"/>
      <c r="N99" s="24"/>
      <c r="O99" s="22">
        <v>1</v>
      </c>
      <c r="P99" s="23"/>
      <c r="Q99" s="24">
        <v>1</v>
      </c>
      <c r="R99" s="20"/>
      <c r="T99" s="24"/>
      <c r="U99" s="47"/>
      <c r="V99" s="47"/>
      <c r="W99" s="24"/>
      <c r="X99" s="22">
        <v>1</v>
      </c>
      <c r="Y99" s="23">
        <v>1</v>
      </c>
      <c r="Z99" s="24">
        <v>2</v>
      </c>
      <c r="AA99" s="20">
        <f t="shared" ref="AA99:AB100" si="50">SUM(C99,F99,I99,L99,O99,R99,U99,X99)</f>
        <v>6</v>
      </c>
      <c r="AB99" s="25">
        <f t="shared" si="50"/>
        <v>8</v>
      </c>
      <c r="AC99" s="24">
        <f t="shared" ref="AC99:AC117" si="51">SUM(AA99:AB99)</f>
        <v>14</v>
      </c>
    </row>
    <row r="100" spans="1:29" x14ac:dyDescent="0.2">
      <c r="A100" s="35" t="s">
        <v>82</v>
      </c>
      <c r="B100" s="36">
        <v>2202</v>
      </c>
      <c r="C100" s="22">
        <v>25</v>
      </c>
      <c r="D100" s="23">
        <v>15</v>
      </c>
      <c r="E100" s="24">
        <v>40</v>
      </c>
      <c r="F100" s="47"/>
      <c r="G100" s="47">
        <v>1</v>
      </c>
      <c r="H100" s="24">
        <v>1</v>
      </c>
      <c r="I100" s="22"/>
      <c r="J100" s="23">
        <v>1</v>
      </c>
      <c r="K100" s="24">
        <v>1</v>
      </c>
      <c r="N100" s="24"/>
      <c r="O100" s="22">
        <v>1</v>
      </c>
      <c r="P100" s="23"/>
      <c r="Q100" s="24">
        <v>1</v>
      </c>
      <c r="R100" s="20"/>
      <c r="T100" s="24"/>
      <c r="U100" s="47"/>
      <c r="V100" s="47"/>
      <c r="W100" s="24"/>
      <c r="X100" s="22"/>
      <c r="Y100" s="23">
        <v>1</v>
      </c>
      <c r="Z100" s="24">
        <v>1</v>
      </c>
      <c r="AA100" s="20">
        <f t="shared" si="50"/>
        <v>26</v>
      </c>
      <c r="AB100" s="25">
        <f t="shared" si="50"/>
        <v>18</v>
      </c>
      <c r="AC100" s="24">
        <f t="shared" si="51"/>
        <v>44</v>
      </c>
    </row>
    <row r="101" spans="1:29" x14ac:dyDescent="0.2">
      <c r="A101" s="35" t="s">
        <v>83</v>
      </c>
      <c r="B101" s="36">
        <v>2205</v>
      </c>
      <c r="C101" s="22">
        <v>17</v>
      </c>
      <c r="D101" s="23">
        <v>17</v>
      </c>
      <c r="E101" s="24">
        <v>34</v>
      </c>
      <c r="F101" s="47"/>
      <c r="G101" s="47">
        <v>2</v>
      </c>
      <c r="H101" s="24">
        <v>2</v>
      </c>
      <c r="I101" s="22"/>
      <c r="J101" s="23">
        <v>1</v>
      </c>
      <c r="K101" s="24">
        <v>1</v>
      </c>
      <c r="N101" s="24"/>
      <c r="O101" s="22"/>
      <c r="P101" s="23"/>
      <c r="R101" s="20"/>
      <c r="T101" s="24"/>
      <c r="U101" s="47"/>
      <c r="V101" s="47"/>
      <c r="W101" s="24"/>
      <c r="X101" s="22">
        <v>3</v>
      </c>
      <c r="Y101" s="23"/>
      <c r="Z101" s="24">
        <v>3</v>
      </c>
      <c r="AA101" s="20">
        <f>SUM(C101,F101,I101,L101,O101,R101,U101,X101)</f>
        <v>20</v>
      </c>
      <c r="AB101" s="25">
        <f>SUM(D101,G101,J101,M101,P101,S101,V101,Y101)</f>
        <v>20</v>
      </c>
      <c r="AC101" s="24">
        <f t="shared" si="51"/>
        <v>40</v>
      </c>
    </row>
    <row r="102" spans="1:29" x14ac:dyDescent="0.2">
      <c r="A102" s="35" t="s">
        <v>247</v>
      </c>
      <c r="B102" s="36">
        <v>2239</v>
      </c>
      <c r="C102" s="22">
        <v>3</v>
      </c>
      <c r="D102" s="23">
        <v>1</v>
      </c>
      <c r="E102" s="24">
        <v>4</v>
      </c>
      <c r="F102" s="47">
        <v>1</v>
      </c>
      <c r="G102" s="47"/>
      <c r="H102" s="24">
        <v>1</v>
      </c>
      <c r="I102" s="22"/>
      <c r="J102" s="23"/>
      <c r="N102" s="24"/>
      <c r="O102" s="22"/>
      <c r="P102" s="23">
        <v>2</v>
      </c>
      <c r="Q102" s="24">
        <v>2</v>
      </c>
      <c r="R102" s="20"/>
      <c r="T102" s="24"/>
      <c r="U102" s="47"/>
      <c r="V102" s="47"/>
      <c r="W102" s="24"/>
      <c r="X102" s="22"/>
      <c r="Y102" s="23"/>
      <c r="AA102" s="20">
        <f t="shared" ref="AA102:AB117" si="52">SUM(C102,F102,I102,L102,O102,R102,U102,X102)</f>
        <v>4</v>
      </c>
      <c r="AB102" s="25">
        <f t="shared" si="52"/>
        <v>3</v>
      </c>
      <c r="AC102" s="24">
        <f t="shared" si="51"/>
        <v>7</v>
      </c>
    </row>
    <row r="103" spans="1:29" x14ac:dyDescent="0.2">
      <c r="A103" s="35" t="s">
        <v>84</v>
      </c>
      <c r="B103" s="36">
        <v>2240</v>
      </c>
      <c r="C103" s="22">
        <v>6</v>
      </c>
      <c r="D103" s="23">
        <v>2</v>
      </c>
      <c r="E103" s="24">
        <v>8</v>
      </c>
      <c r="F103" s="47"/>
      <c r="G103" s="47"/>
      <c r="H103" s="24"/>
      <c r="I103" s="22"/>
      <c r="J103" s="23"/>
      <c r="N103" s="24"/>
      <c r="O103" s="22"/>
      <c r="P103" s="23"/>
      <c r="R103" s="20"/>
      <c r="T103" s="24"/>
      <c r="U103" s="47"/>
      <c r="V103" s="47"/>
      <c r="W103" s="24"/>
      <c r="X103" s="22"/>
      <c r="Y103" s="23"/>
      <c r="AA103" s="20">
        <f t="shared" si="52"/>
        <v>6</v>
      </c>
      <c r="AB103" s="25">
        <f t="shared" si="52"/>
        <v>2</v>
      </c>
      <c r="AC103" s="24">
        <f t="shared" si="51"/>
        <v>8</v>
      </c>
    </row>
    <row r="104" spans="1:29" x14ac:dyDescent="0.2">
      <c r="A104" s="35" t="s">
        <v>248</v>
      </c>
      <c r="B104" s="36">
        <v>2244</v>
      </c>
      <c r="C104" s="22"/>
      <c r="D104" s="23"/>
      <c r="F104" s="47"/>
      <c r="G104" s="47"/>
      <c r="H104" s="24"/>
      <c r="I104" s="22"/>
      <c r="J104" s="23"/>
      <c r="L104" s="20">
        <v>4</v>
      </c>
      <c r="N104" s="24">
        <v>4</v>
      </c>
      <c r="O104" s="22"/>
      <c r="P104" s="23"/>
      <c r="R104" s="20"/>
      <c r="T104" s="24"/>
      <c r="U104" s="47"/>
      <c r="V104" s="47"/>
      <c r="W104" s="24"/>
      <c r="X104" s="22"/>
      <c r="Y104" s="23"/>
      <c r="AA104" s="20">
        <f t="shared" si="52"/>
        <v>4</v>
      </c>
      <c r="AB104" s="25">
        <f t="shared" si="52"/>
        <v>0</v>
      </c>
      <c r="AC104" s="24">
        <f t="shared" si="51"/>
        <v>4</v>
      </c>
    </row>
    <row r="105" spans="1:29" x14ac:dyDescent="0.2">
      <c r="A105" s="35" t="s">
        <v>85</v>
      </c>
      <c r="B105" s="36">
        <v>2245</v>
      </c>
      <c r="C105" s="22"/>
      <c r="D105" s="23">
        <v>1</v>
      </c>
      <c r="E105" s="24">
        <v>1</v>
      </c>
      <c r="F105" s="47"/>
      <c r="G105" s="47"/>
      <c r="H105" s="24"/>
      <c r="I105" s="22"/>
      <c r="J105" s="23"/>
      <c r="N105" s="24"/>
      <c r="O105" s="22"/>
      <c r="P105" s="23"/>
      <c r="R105" s="20"/>
      <c r="T105" s="24"/>
      <c r="U105" s="47"/>
      <c r="V105" s="47"/>
      <c r="W105" s="24"/>
      <c r="X105" s="22"/>
      <c r="Y105" s="23">
        <v>1</v>
      </c>
      <c r="Z105" s="24">
        <v>1</v>
      </c>
      <c r="AA105" s="20">
        <f t="shared" si="52"/>
        <v>0</v>
      </c>
      <c r="AB105" s="25">
        <f t="shared" si="52"/>
        <v>2</v>
      </c>
      <c r="AC105" s="24">
        <f t="shared" si="51"/>
        <v>2</v>
      </c>
    </row>
    <row r="106" spans="1:29" x14ac:dyDescent="0.2">
      <c r="A106" s="35" t="s">
        <v>249</v>
      </c>
      <c r="B106" s="36">
        <v>2250</v>
      </c>
      <c r="C106" s="22"/>
      <c r="D106" s="23"/>
      <c r="F106" s="47"/>
      <c r="G106" s="47"/>
      <c r="H106" s="24"/>
      <c r="I106" s="22"/>
      <c r="J106" s="23"/>
      <c r="N106" s="24"/>
      <c r="O106" s="22"/>
      <c r="P106" s="23"/>
      <c r="R106" s="20"/>
      <c r="T106" s="24"/>
      <c r="U106" s="47"/>
      <c r="V106" s="47"/>
      <c r="W106" s="24"/>
      <c r="X106" s="22"/>
      <c r="Y106" s="23">
        <v>1</v>
      </c>
      <c r="Z106" s="24">
        <v>1</v>
      </c>
      <c r="AA106" s="20">
        <f t="shared" si="52"/>
        <v>0</v>
      </c>
      <c r="AB106" s="25">
        <f t="shared" si="52"/>
        <v>1</v>
      </c>
      <c r="AC106" s="24">
        <f t="shared" si="51"/>
        <v>1</v>
      </c>
    </row>
    <row r="107" spans="1:29" x14ac:dyDescent="0.2">
      <c r="A107" s="35" t="s">
        <v>250</v>
      </c>
      <c r="B107" s="36">
        <v>2264</v>
      </c>
      <c r="C107" s="22">
        <v>6</v>
      </c>
      <c r="D107" s="23">
        <v>2</v>
      </c>
      <c r="E107" s="24">
        <v>8</v>
      </c>
      <c r="F107" s="47"/>
      <c r="G107" s="47"/>
      <c r="H107" s="24"/>
      <c r="I107" s="22"/>
      <c r="J107" s="23"/>
      <c r="N107" s="24"/>
      <c r="O107" s="22"/>
      <c r="P107" s="23"/>
      <c r="R107" s="20"/>
      <c r="T107" s="24"/>
      <c r="U107" s="47"/>
      <c r="V107" s="47"/>
      <c r="W107" s="24"/>
      <c r="X107" s="22"/>
      <c r="Y107" s="23"/>
      <c r="AA107" s="20">
        <f t="shared" si="52"/>
        <v>6</v>
      </c>
      <c r="AB107" s="25">
        <f t="shared" si="52"/>
        <v>2</v>
      </c>
      <c r="AC107" s="24">
        <f t="shared" si="51"/>
        <v>8</v>
      </c>
    </row>
    <row r="108" spans="1:29" x14ac:dyDescent="0.2">
      <c r="A108" s="35" t="s">
        <v>86</v>
      </c>
      <c r="B108" s="36">
        <v>2265</v>
      </c>
      <c r="C108" s="22"/>
      <c r="D108" s="23">
        <v>4</v>
      </c>
      <c r="E108" s="24">
        <v>4</v>
      </c>
      <c r="F108" s="47"/>
      <c r="G108" s="47"/>
      <c r="H108" s="24"/>
      <c r="I108" s="22"/>
      <c r="J108" s="23"/>
      <c r="N108" s="24"/>
      <c r="O108" s="22"/>
      <c r="P108" s="23"/>
      <c r="R108" s="20"/>
      <c r="T108" s="24"/>
      <c r="U108" s="47"/>
      <c r="V108" s="47"/>
      <c r="W108" s="24"/>
      <c r="X108" s="22"/>
      <c r="Y108" s="23"/>
      <c r="AA108" s="20">
        <f t="shared" si="52"/>
        <v>0</v>
      </c>
      <c r="AB108" s="25">
        <f t="shared" si="52"/>
        <v>4</v>
      </c>
      <c r="AC108" s="24">
        <f t="shared" si="51"/>
        <v>4</v>
      </c>
    </row>
    <row r="109" spans="1:29" x14ac:dyDescent="0.2">
      <c r="A109" s="35" t="s">
        <v>87</v>
      </c>
      <c r="B109" s="36">
        <v>2270</v>
      </c>
      <c r="C109" s="22">
        <v>5</v>
      </c>
      <c r="D109" s="23">
        <v>2</v>
      </c>
      <c r="E109" s="24">
        <v>7</v>
      </c>
      <c r="F109" s="47"/>
      <c r="G109" s="47"/>
      <c r="H109" s="24"/>
      <c r="I109" s="22"/>
      <c r="J109" s="23"/>
      <c r="N109" s="24"/>
      <c r="O109" s="22">
        <v>1</v>
      </c>
      <c r="P109" s="23"/>
      <c r="Q109" s="24">
        <v>1</v>
      </c>
      <c r="R109" s="20"/>
      <c r="T109" s="24"/>
      <c r="U109" s="47"/>
      <c r="V109" s="47"/>
      <c r="W109" s="24"/>
      <c r="X109" s="22"/>
      <c r="Y109" s="23"/>
      <c r="AA109" s="20">
        <f t="shared" si="52"/>
        <v>6</v>
      </c>
      <c r="AB109" s="25">
        <f t="shared" si="52"/>
        <v>2</v>
      </c>
      <c r="AC109" s="24">
        <f t="shared" si="51"/>
        <v>8</v>
      </c>
    </row>
    <row r="110" spans="1:29" x14ac:dyDescent="0.2">
      <c r="A110" s="35" t="s">
        <v>88</v>
      </c>
      <c r="B110" s="36">
        <v>2272</v>
      </c>
      <c r="C110" s="22">
        <v>1</v>
      </c>
      <c r="D110" s="23">
        <v>2</v>
      </c>
      <c r="E110" s="24">
        <v>3</v>
      </c>
      <c r="F110" s="47"/>
      <c r="G110" s="47"/>
      <c r="H110" s="24"/>
      <c r="I110" s="22"/>
      <c r="J110" s="23"/>
      <c r="N110" s="24"/>
      <c r="O110" s="22"/>
      <c r="P110" s="23"/>
      <c r="R110" s="20"/>
      <c r="T110" s="24"/>
      <c r="U110" s="47"/>
      <c r="V110" s="47"/>
      <c r="W110" s="24"/>
      <c r="X110" s="22"/>
      <c r="Y110" s="23"/>
      <c r="AA110" s="20">
        <f t="shared" si="52"/>
        <v>1</v>
      </c>
      <c r="AB110" s="25">
        <f t="shared" si="52"/>
        <v>2</v>
      </c>
      <c r="AC110" s="24">
        <f t="shared" si="51"/>
        <v>3</v>
      </c>
    </row>
    <row r="111" spans="1:29" x14ac:dyDescent="0.2">
      <c r="A111" s="35" t="s">
        <v>89</v>
      </c>
      <c r="B111" s="36">
        <v>2275</v>
      </c>
      <c r="C111" s="20">
        <v>0</v>
      </c>
      <c r="D111" s="25">
        <v>0</v>
      </c>
      <c r="E111" s="24">
        <f t="shared" ref="E111" si="53">SUM(C111:D111)</f>
        <v>0</v>
      </c>
      <c r="F111" s="35">
        <v>0</v>
      </c>
      <c r="G111" s="35">
        <v>0</v>
      </c>
      <c r="H111" s="24">
        <f t="shared" ref="H111" si="54">SUM(F111:G111)</f>
        <v>0</v>
      </c>
      <c r="I111" s="20">
        <v>0</v>
      </c>
      <c r="J111" s="25">
        <v>0</v>
      </c>
      <c r="K111" s="24">
        <f t="shared" ref="K111" si="55">SUM(I111:J111)</f>
        <v>0</v>
      </c>
      <c r="L111" s="20">
        <v>0</v>
      </c>
      <c r="M111" s="35">
        <v>0</v>
      </c>
      <c r="N111" s="24">
        <f t="shared" ref="N111" si="56">SUM(L111:M111)</f>
        <v>0</v>
      </c>
      <c r="O111" s="20">
        <v>0</v>
      </c>
      <c r="P111" s="25">
        <v>0</v>
      </c>
      <c r="Q111" s="24">
        <f t="shared" ref="Q111" si="57">SUM(O111:P111)</f>
        <v>0</v>
      </c>
      <c r="R111" s="20">
        <v>0</v>
      </c>
      <c r="S111" s="25">
        <v>0</v>
      </c>
      <c r="T111" s="24">
        <f t="shared" ref="T111" si="58">SUM(R111:S111)</f>
        <v>0</v>
      </c>
      <c r="U111" s="35">
        <v>0</v>
      </c>
      <c r="V111" s="35">
        <v>0</v>
      </c>
      <c r="W111" s="24">
        <f t="shared" ref="W111" si="59">SUM(U111:V111)</f>
        <v>0</v>
      </c>
      <c r="X111" s="20">
        <v>0</v>
      </c>
      <c r="Y111" s="25">
        <v>0</v>
      </c>
      <c r="Z111" s="24">
        <f t="shared" ref="Z111" si="60">SUM(X111:Y111)</f>
        <v>0</v>
      </c>
      <c r="AA111" s="20">
        <f t="shared" si="52"/>
        <v>0</v>
      </c>
      <c r="AB111" s="25">
        <f t="shared" si="52"/>
        <v>0</v>
      </c>
      <c r="AC111" s="24">
        <f t="shared" si="51"/>
        <v>0</v>
      </c>
    </row>
    <row r="112" spans="1:29" x14ac:dyDescent="0.2">
      <c r="A112" s="35" t="s">
        <v>90</v>
      </c>
      <c r="B112" s="36">
        <v>2278</v>
      </c>
      <c r="C112" s="20">
        <v>1</v>
      </c>
      <c r="D112" s="25">
        <v>1</v>
      </c>
      <c r="E112" s="24">
        <v>2</v>
      </c>
      <c r="H112" s="24"/>
      <c r="N112" s="24"/>
      <c r="R112" s="20"/>
      <c r="T112" s="24"/>
      <c r="W112" s="24"/>
      <c r="AA112" s="20">
        <f t="shared" si="52"/>
        <v>1</v>
      </c>
      <c r="AB112" s="25">
        <f t="shared" si="52"/>
        <v>1</v>
      </c>
      <c r="AC112" s="24">
        <f t="shared" si="51"/>
        <v>2</v>
      </c>
    </row>
    <row r="113" spans="1:29" x14ac:dyDescent="0.2">
      <c r="A113" s="35" t="s">
        <v>91</v>
      </c>
      <c r="B113" s="36">
        <v>2279</v>
      </c>
      <c r="C113" s="20">
        <v>1</v>
      </c>
      <c r="D113" s="25">
        <v>2</v>
      </c>
      <c r="E113" s="24">
        <v>3</v>
      </c>
      <c r="H113" s="24"/>
      <c r="N113" s="24"/>
      <c r="R113" s="20"/>
      <c r="T113" s="24"/>
      <c r="W113" s="24"/>
      <c r="AA113" s="20">
        <f t="shared" si="52"/>
        <v>1</v>
      </c>
      <c r="AB113" s="25">
        <f t="shared" si="52"/>
        <v>2</v>
      </c>
      <c r="AC113" s="24">
        <f t="shared" si="51"/>
        <v>3</v>
      </c>
    </row>
    <row r="114" spans="1:29" x14ac:dyDescent="0.2">
      <c r="A114" s="35" t="s">
        <v>251</v>
      </c>
      <c r="B114" s="36">
        <v>2359</v>
      </c>
      <c r="C114" s="20">
        <v>3</v>
      </c>
      <c r="D114" s="25">
        <v>3</v>
      </c>
      <c r="E114" s="24">
        <v>6</v>
      </c>
      <c r="F114" s="35">
        <v>1</v>
      </c>
      <c r="H114" s="24">
        <v>1</v>
      </c>
      <c r="N114" s="24"/>
      <c r="O114" s="20">
        <v>1</v>
      </c>
      <c r="Q114" s="24">
        <v>1</v>
      </c>
      <c r="R114" s="20"/>
      <c r="T114" s="24"/>
      <c r="W114" s="24"/>
      <c r="AA114" s="20">
        <f t="shared" si="52"/>
        <v>5</v>
      </c>
      <c r="AB114" s="25">
        <f t="shared" si="52"/>
        <v>3</v>
      </c>
      <c r="AC114" s="24">
        <f t="shared" si="51"/>
        <v>8</v>
      </c>
    </row>
    <row r="115" spans="1:29" x14ac:dyDescent="0.2">
      <c r="A115" s="35" t="s">
        <v>252</v>
      </c>
      <c r="B115" s="36">
        <v>2360</v>
      </c>
      <c r="C115" s="20">
        <v>4</v>
      </c>
      <c r="E115" s="24">
        <v>4</v>
      </c>
      <c r="H115" s="24"/>
      <c r="N115" s="24"/>
      <c r="R115" s="20"/>
      <c r="T115" s="24"/>
      <c r="W115" s="24"/>
      <c r="AA115" s="20">
        <f t="shared" si="52"/>
        <v>4</v>
      </c>
      <c r="AB115" s="25">
        <f t="shared" si="52"/>
        <v>0</v>
      </c>
      <c r="AC115" s="24">
        <f t="shared" si="51"/>
        <v>4</v>
      </c>
    </row>
    <row r="116" spans="1:29" x14ac:dyDescent="0.2">
      <c r="A116" s="35" t="s">
        <v>253</v>
      </c>
      <c r="B116" s="36">
        <v>2361</v>
      </c>
      <c r="C116" s="20">
        <v>7</v>
      </c>
      <c r="D116" s="25">
        <v>8</v>
      </c>
      <c r="E116" s="24">
        <v>15</v>
      </c>
      <c r="H116" s="24"/>
      <c r="N116" s="24"/>
      <c r="P116" s="25">
        <v>1</v>
      </c>
      <c r="Q116" s="24">
        <v>1</v>
      </c>
      <c r="R116" s="20"/>
      <c r="T116" s="24"/>
      <c r="W116" s="24"/>
      <c r="X116" s="20">
        <v>1</v>
      </c>
      <c r="Z116" s="24">
        <v>1</v>
      </c>
      <c r="AA116" s="20">
        <f t="shared" si="52"/>
        <v>8</v>
      </c>
      <c r="AB116" s="25">
        <f t="shared" si="52"/>
        <v>9</v>
      </c>
      <c r="AC116" s="24">
        <f t="shared" si="51"/>
        <v>17</v>
      </c>
    </row>
    <row r="117" spans="1:29" ht="13.5" thickBot="1" x14ac:dyDescent="0.25">
      <c r="A117" s="35" t="s">
        <v>254</v>
      </c>
      <c r="B117" s="36">
        <v>2362</v>
      </c>
      <c r="D117" s="25">
        <v>3</v>
      </c>
      <c r="E117" s="24">
        <v>3</v>
      </c>
      <c r="H117" s="24"/>
      <c r="N117" s="24"/>
      <c r="P117" s="25">
        <v>1</v>
      </c>
      <c r="Q117" s="24">
        <v>1</v>
      </c>
      <c r="R117" s="20"/>
      <c r="T117" s="24"/>
      <c r="W117" s="24"/>
      <c r="AA117" s="20">
        <f t="shared" si="52"/>
        <v>0</v>
      </c>
      <c r="AB117" s="25">
        <f t="shared" si="52"/>
        <v>4</v>
      </c>
      <c r="AC117" s="24">
        <f t="shared" si="51"/>
        <v>4</v>
      </c>
    </row>
    <row r="118" spans="1:29" s="75" customFormat="1" ht="13.5" thickBot="1" x14ac:dyDescent="0.25">
      <c r="A118" s="13" t="s">
        <v>92</v>
      </c>
      <c r="B118" s="14"/>
      <c r="C118" s="31">
        <f>SUM(C99:C117)</f>
        <v>82</v>
      </c>
      <c r="D118" s="13">
        <f>SUM(D99:D117)</f>
        <v>68</v>
      </c>
      <c r="E118" s="13">
        <f>SUBTOTAL(9,E99:E117)</f>
        <v>150</v>
      </c>
      <c r="F118" s="31">
        <f>SUM(F99:F117)</f>
        <v>3</v>
      </c>
      <c r="G118" s="13">
        <f>SUM(G99:G117)</f>
        <v>5</v>
      </c>
      <c r="H118" s="13">
        <f>SUBTOTAL(9,H99:H117)</f>
        <v>8</v>
      </c>
      <c r="I118" s="31">
        <f>SUM(I99:I117)</f>
        <v>0</v>
      </c>
      <c r="J118" s="13">
        <f>SUM(J99:J117)</f>
        <v>2</v>
      </c>
      <c r="K118" s="13">
        <f>SUBTOTAL(9,K99:K117)</f>
        <v>2</v>
      </c>
      <c r="L118" s="31">
        <f>SUM(L99:L117)</f>
        <v>4</v>
      </c>
      <c r="M118" s="13">
        <f>SUM(M99:M117)</f>
        <v>0</v>
      </c>
      <c r="N118" s="13">
        <f>SUBTOTAL(9,N99:N117)</f>
        <v>4</v>
      </c>
      <c r="O118" s="31">
        <f>SUM(O99:O117)</f>
        <v>4</v>
      </c>
      <c r="P118" s="13">
        <f>SUM(P99:P117)</f>
        <v>4</v>
      </c>
      <c r="Q118" s="13">
        <f>SUBTOTAL(9,Q99:Q117)</f>
        <v>8</v>
      </c>
      <c r="R118" s="31">
        <f>SUM(R99:R117)</f>
        <v>0</v>
      </c>
      <c r="S118" s="13">
        <f>SUM(S99:S117)</f>
        <v>0</v>
      </c>
      <c r="T118" s="32">
        <f>SUBTOTAL(9,T99:T117)</f>
        <v>0</v>
      </c>
      <c r="U118" s="13">
        <f>SUM(U99:U117)</f>
        <v>0</v>
      </c>
      <c r="V118" s="13">
        <f>SUM(V99:V117)</f>
        <v>0</v>
      </c>
      <c r="W118" s="13">
        <f>SUBTOTAL(9,W99:W117)</f>
        <v>0</v>
      </c>
      <c r="X118" s="31">
        <f>SUM(X99:X117)</f>
        <v>5</v>
      </c>
      <c r="Y118" s="13">
        <f>SUM(Y99:Y117)</f>
        <v>4</v>
      </c>
      <c r="Z118" s="13">
        <f>SUBTOTAL(9,Z99:Z117)</f>
        <v>9</v>
      </c>
      <c r="AA118" s="31">
        <f>SUM(AA99:AA117)</f>
        <v>98</v>
      </c>
      <c r="AB118" s="13">
        <f>SUM(AB99:AB117)</f>
        <v>83</v>
      </c>
      <c r="AC118" s="32">
        <f>SUBTOTAL(9,AC99:AC117)</f>
        <v>181</v>
      </c>
    </row>
    <row r="119" spans="1:29" x14ac:dyDescent="0.2">
      <c r="C119" s="37"/>
      <c r="D119" s="38"/>
      <c r="E119" s="41"/>
      <c r="F119" s="40"/>
      <c r="G119" s="40"/>
      <c r="H119" s="41"/>
      <c r="I119" s="37"/>
      <c r="J119" s="38"/>
      <c r="K119" s="41"/>
      <c r="L119" s="37"/>
      <c r="M119" s="40"/>
      <c r="N119" s="60"/>
      <c r="O119" s="37"/>
      <c r="P119" s="38"/>
      <c r="Q119" s="59"/>
      <c r="R119" s="62"/>
      <c r="S119" s="59"/>
      <c r="T119" s="41"/>
      <c r="U119" s="40"/>
      <c r="V119" s="40"/>
      <c r="W119" s="60"/>
      <c r="X119" s="37"/>
      <c r="Y119" s="38"/>
      <c r="Z119" s="41"/>
      <c r="AA119" s="37"/>
      <c r="AB119" s="45"/>
      <c r="AC119" s="64"/>
    </row>
    <row r="120" spans="1:29" x14ac:dyDescent="0.2">
      <c r="A120" s="35" t="s">
        <v>93</v>
      </c>
      <c r="B120" s="36">
        <v>2209</v>
      </c>
      <c r="C120" s="22">
        <v>13</v>
      </c>
      <c r="D120" s="23">
        <v>3</v>
      </c>
      <c r="E120" s="24">
        <v>16</v>
      </c>
      <c r="F120" s="47">
        <v>1</v>
      </c>
      <c r="G120" s="47">
        <v>1</v>
      </c>
      <c r="H120" s="24">
        <v>2</v>
      </c>
      <c r="I120" s="22"/>
      <c r="J120" s="23"/>
      <c r="L120" s="20">
        <v>1</v>
      </c>
      <c r="N120" s="24">
        <v>1</v>
      </c>
      <c r="O120" s="22"/>
      <c r="P120" s="23"/>
      <c r="R120" s="20">
        <v>1</v>
      </c>
      <c r="T120" s="24">
        <v>1</v>
      </c>
      <c r="U120" s="47"/>
      <c r="V120" s="47"/>
      <c r="W120" s="24"/>
      <c r="X120" s="22"/>
      <c r="Y120" s="23"/>
      <c r="AA120" s="20">
        <f>SUM(C120,F120,I120,L120,O120,R120,U120,X120)</f>
        <v>16</v>
      </c>
      <c r="AB120" s="80">
        <f>SUM(D120,G120,J120,M120,P120,S120,V120,Y120)</f>
        <v>4</v>
      </c>
      <c r="AC120" s="24">
        <f t="shared" ref="AC120:AC121" si="61">SUM(AA120:AB120)</f>
        <v>20</v>
      </c>
    </row>
    <row r="121" spans="1:29" ht="13.5" thickBot="1" x14ac:dyDescent="0.25">
      <c r="A121" s="35" t="s">
        <v>94</v>
      </c>
      <c r="B121" s="36">
        <v>2290</v>
      </c>
      <c r="C121" s="22">
        <v>20</v>
      </c>
      <c r="D121" s="23">
        <v>2</v>
      </c>
      <c r="E121" s="24">
        <v>22</v>
      </c>
      <c r="F121" s="47">
        <v>1</v>
      </c>
      <c r="G121" s="47"/>
      <c r="H121" s="24">
        <v>1</v>
      </c>
      <c r="I121" s="22"/>
      <c r="J121" s="23"/>
      <c r="N121" s="24"/>
      <c r="O121" s="22"/>
      <c r="P121" s="23"/>
      <c r="R121" s="20"/>
      <c r="T121" s="24"/>
      <c r="U121" s="47"/>
      <c r="V121" s="47"/>
      <c r="W121" s="24"/>
      <c r="X121" s="22">
        <v>1</v>
      </c>
      <c r="Y121" s="23"/>
      <c r="Z121" s="24">
        <v>1</v>
      </c>
      <c r="AA121" s="20">
        <f>SUM(C121,F121,I121,L121,O121,R121,U121,X121)</f>
        <v>22</v>
      </c>
      <c r="AB121" s="80">
        <f>SUM(D121,G121,J121,M121,P121,S121,V121,Y121)</f>
        <v>2</v>
      </c>
      <c r="AC121" s="24">
        <f t="shared" si="61"/>
        <v>24</v>
      </c>
    </row>
    <row r="122" spans="1:29" s="75" customFormat="1" ht="13.5" thickBot="1" x14ac:dyDescent="0.25">
      <c r="A122" s="31" t="s">
        <v>95</v>
      </c>
      <c r="B122" s="14"/>
      <c r="C122" s="53">
        <f t="shared" ref="C122:AB122" si="62">SUM(C120:C121)</f>
        <v>33</v>
      </c>
      <c r="D122" s="54">
        <f t="shared" si="62"/>
        <v>5</v>
      </c>
      <c r="E122" s="32">
        <f t="shared" si="62"/>
        <v>38</v>
      </c>
      <c r="F122" s="53">
        <f t="shared" si="62"/>
        <v>2</v>
      </c>
      <c r="G122" s="54">
        <f t="shared" si="62"/>
        <v>1</v>
      </c>
      <c r="H122" s="32">
        <f t="shared" si="62"/>
        <v>3</v>
      </c>
      <c r="I122" s="53">
        <f t="shared" si="62"/>
        <v>0</v>
      </c>
      <c r="J122" s="54">
        <f t="shared" si="62"/>
        <v>0</v>
      </c>
      <c r="K122" s="32">
        <f t="shared" si="62"/>
        <v>0</v>
      </c>
      <c r="L122" s="72">
        <f t="shared" si="62"/>
        <v>1</v>
      </c>
      <c r="M122" s="73">
        <f t="shared" si="62"/>
        <v>0</v>
      </c>
      <c r="N122" s="32">
        <f t="shared" si="62"/>
        <v>1</v>
      </c>
      <c r="O122" s="72">
        <f t="shared" si="62"/>
        <v>0</v>
      </c>
      <c r="P122" s="73">
        <f t="shared" si="62"/>
        <v>0</v>
      </c>
      <c r="Q122" s="13">
        <f t="shared" si="62"/>
        <v>0</v>
      </c>
      <c r="R122" s="72">
        <f t="shared" si="62"/>
        <v>1</v>
      </c>
      <c r="S122" s="73">
        <f t="shared" si="62"/>
        <v>0</v>
      </c>
      <c r="T122" s="13">
        <f t="shared" si="62"/>
        <v>1</v>
      </c>
      <c r="U122" s="72">
        <f t="shared" si="62"/>
        <v>0</v>
      </c>
      <c r="V122" s="73">
        <f t="shared" si="62"/>
        <v>0</v>
      </c>
      <c r="W122" s="32">
        <f t="shared" si="62"/>
        <v>0</v>
      </c>
      <c r="X122" s="72">
        <f t="shared" si="62"/>
        <v>1</v>
      </c>
      <c r="Y122" s="73">
        <f>SUM(Y120:Y121)</f>
        <v>0</v>
      </c>
      <c r="Z122" s="32">
        <f t="shared" si="62"/>
        <v>1</v>
      </c>
      <c r="AA122" s="72">
        <f>SUM(AA120:AA121)</f>
        <v>38</v>
      </c>
      <c r="AB122" s="73">
        <f t="shared" si="62"/>
        <v>6</v>
      </c>
      <c r="AC122" s="32">
        <f>SUM(AC120:AC121)</f>
        <v>44</v>
      </c>
    </row>
    <row r="123" spans="1:29" s="75" customFormat="1" x14ac:dyDescent="0.2">
      <c r="A123" s="26"/>
      <c r="B123" s="21"/>
      <c r="C123" s="77"/>
      <c r="D123" s="78"/>
      <c r="E123" s="41"/>
      <c r="F123" s="78"/>
      <c r="G123" s="78"/>
      <c r="H123" s="41"/>
      <c r="I123" s="77"/>
      <c r="J123" s="78"/>
      <c r="K123" s="41"/>
      <c r="L123" s="62"/>
      <c r="M123" s="59"/>
      <c r="N123" s="59"/>
      <c r="O123" s="77"/>
      <c r="P123" s="78"/>
      <c r="Q123" s="59"/>
      <c r="R123" s="62"/>
      <c r="S123" s="59"/>
      <c r="T123" s="41"/>
      <c r="U123" s="78"/>
      <c r="V123" s="78"/>
      <c r="W123" s="59"/>
      <c r="X123" s="77"/>
      <c r="Y123" s="78"/>
      <c r="Z123" s="41"/>
      <c r="AA123" s="62"/>
      <c r="AB123" s="79"/>
      <c r="AC123" s="64"/>
    </row>
    <row r="124" spans="1:29" x14ac:dyDescent="0.2">
      <c r="A124" s="35" t="s">
        <v>96</v>
      </c>
      <c r="B124" s="36">
        <v>2214</v>
      </c>
      <c r="C124" s="22"/>
      <c r="D124" s="23"/>
      <c r="F124" s="47"/>
      <c r="G124" s="47"/>
      <c r="H124" s="24"/>
      <c r="I124" s="22"/>
      <c r="J124" s="23"/>
      <c r="N124" s="24"/>
      <c r="O124" s="22"/>
      <c r="P124" s="23"/>
      <c r="R124" s="20"/>
      <c r="T124" s="24"/>
      <c r="U124" s="47"/>
      <c r="V124" s="47"/>
      <c r="W124" s="24"/>
      <c r="X124" s="22"/>
      <c r="Y124" s="23">
        <v>1</v>
      </c>
      <c r="Z124" s="24">
        <v>1</v>
      </c>
      <c r="AA124" s="20">
        <f>SUM(C124,F124,I124,L124,O124,R124,U124,X124)</f>
        <v>0</v>
      </c>
      <c r="AB124" s="25">
        <f>SUM(D124,G124,J124,M124,P124,S124,V124,Y124)</f>
        <v>1</v>
      </c>
      <c r="AC124" s="24">
        <f>SUM(AA124:AB124)</f>
        <v>1</v>
      </c>
    </row>
    <row r="125" spans="1:29" x14ac:dyDescent="0.2">
      <c r="A125" s="35" t="s">
        <v>97</v>
      </c>
      <c r="B125" s="36">
        <v>2282</v>
      </c>
      <c r="C125" s="22">
        <v>5</v>
      </c>
      <c r="D125" s="23">
        <v>5</v>
      </c>
      <c r="E125" s="24">
        <v>10</v>
      </c>
      <c r="F125" s="47"/>
      <c r="G125" s="47">
        <v>1</v>
      </c>
      <c r="H125" s="24">
        <v>1</v>
      </c>
      <c r="I125" s="22">
        <v>1</v>
      </c>
      <c r="J125" s="23"/>
      <c r="K125" s="24">
        <v>1</v>
      </c>
      <c r="M125" s="35">
        <v>1</v>
      </c>
      <c r="N125" s="24">
        <v>1</v>
      </c>
      <c r="O125" s="22"/>
      <c r="P125" s="23"/>
      <c r="R125" s="20">
        <v>1</v>
      </c>
      <c r="T125" s="24">
        <v>1</v>
      </c>
      <c r="U125" s="47"/>
      <c r="V125" s="47"/>
      <c r="W125" s="24"/>
      <c r="X125" s="22"/>
      <c r="Y125" s="23"/>
      <c r="AA125" s="20">
        <f t="shared" ref="AA125:AB131" si="63">SUM(C125,F125,I125,L125,O125,R125,U125,X125)</f>
        <v>7</v>
      </c>
      <c r="AB125" s="25">
        <f t="shared" si="63"/>
        <v>7</v>
      </c>
      <c r="AC125" s="24">
        <f t="shared" ref="AC125:AC131" si="64">SUM(AA125:AB125)</f>
        <v>14</v>
      </c>
    </row>
    <row r="126" spans="1:29" x14ac:dyDescent="0.2">
      <c r="A126" s="35" t="s">
        <v>98</v>
      </c>
      <c r="B126" s="36">
        <v>2283</v>
      </c>
      <c r="C126" s="22">
        <v>3</v>
      </c>
      <c r="D126" s="23">
        <v>5</v>
      </c>
      <c r="E126" s="24">
        <v>8</v>
      </c>
      <c r="F126" s="47"/>
      <c r="G126" s="47">
        <v>1</v>
      </c>
      <c r="H126" s="24">
        <v>1</v>
      </c>
      <c r="I126" s="22"/>
      <c r="J126" s="23"/>
      <c r="N126" s="24"/>
      <c r="O126" s="22"/>
      <c r="P126" s="23"/>
      <c r="R126" s="20"/>
      <c r="T126" s="24"/>
      <c r="U126" s="47"/>
      <c r="V126" s="47"/>
      <c r="W126" s="24"/>
      <c r="X126" s="22">
        <v>1</v>
      </c>
      <c r="Y126" s="23"/>
      <c r="Z126" s="24">
        <v>1</v>
      </c>
      <c r="AA126" s="20">
        <f t="shared" si="63"/>
        <v>4</v>
      </c>
      <c r="AB126" s="25">
        <f t="shared" si="63"/>
        <v>6</v>
      </c>
      <c r="AC126" s="24">
        <f t="shared" si="64"/>
        <v>10</v>
      </c>
    </row>
    <row r="127" spans="1:29" x14ac:dyDescent="0.2">
      <c r="A127" s="35" t="s">
        <v>99</v>
      </c>
      <c r="B127" s="36">
        <v>2284</v>
      </c>
      <c r="C127" s="22">
        <v>15</v>
      </c>
      <c r="D127" s="23">
        <v>7</v>
      </c>
      <c r="E127" s="24">
        <v>22</v>
      </c>
      <c r="F127" s="47">
        <v>1</v>
      </c>
      <c r="G127" s="47"/>
      <c r="H127" s="24">
        <v>1</v>
      </c>
      <c r="I127" s="22"/>
      <c r="J127" s="23"/>
      <c r="M127" s="35">
        <v>1</v>
      </c>
      <c r="N127" s="24">
        <v>1</v>
      </c>
      <c r="O127" s="22"/>
      <c r="P127" s="23"/>
      <c r="R127" s="20"/>
      <c r="T127" s="24"/>
      <c r="U127" s="47"/>
      <c r="V127" s="47"/>
      <c r="W127" s="24"/>
      <c r="X127" s="22"/>
      <c r="Y127" s="23"/>
      <c r="AA127" s="20">
        <f t="shared" si="63"/>
        <v>16</v>
      </c>
      <c r="AB127" s="25">
        <f t="shared" si="63"/>
        <v>8</v>
      </c>
      <c r="AC127" s="24">
        <f t="shared" si="64"/>
        <v>24</v>
      </c>
    </row>
    <row r="128" spans="1:29" x14ac:dyDescent="0.2">
      <c r="A128" s="35" t="s">
        <v>100</v>
      </c>
      <c r="B128" s="36">
        <v>2285</v>
      </c>
      <c r="C128" s="22">
        <v>16</v>
      </c>
      <c r="D128" s="23">
        <v>8</v>
      </c>
      <c r="E128" s="24">
        <v>24</v>
      </c>
      <c r="F128" s="47"/>
      <c r="G128" s="47">
        <v>2</v>
      </c>
      <c r="H128" s="24">
        <v>2</v>
      </c>
      <c r="I128" s="22"/>
      <c r="J128" s="23"/>
      <c r="N128" s="24"/>
      <c r="O128" s="22"/>
      <c r="P128" s="23">
        <v>1</v>
      </c>
      <c r="Q128" s="24">
        <v>1</v>
      </c>
      <c r="R128" s="20"/>
      <c r="T128" s="24"/>
      <c r="U128" s="47"/>
      <c r="V128" s="47"/>
      <c r="W128" s="24"/>
      <c r="X128" s="22">
        <v>2</v>
      </c>
      <c r="Y128" s="23"/>
      <c r="Z128" s="24">
        <v>2</v>
      </c>
      <c r="AA128" s="20">
        <f t="shared" si="63"/>
        <v>18</v>
      </c>
      <c r="AB128" s="25">
        <f t="shared" si="63"/>
        <v>11</v>
      </c>
      <c r="AC128" s="24">
        <f t="shared" si="64"/>
        <v>29</v>
      </c>
    </row>
    <row r="129" spans="1:29" x14ac:dyDescent="0.2">
      <c r="A129" s="35" t="s">
        <v>101</v>
      </c>
      <c r="B129" s="36">
        <v>2294</v>
      </c>
      <c r="C129" s="22">
        <v>4</v>
      </c>
      <c r="D129" s="23">
        <v>2</v>
      </c>
      <c r="E129" s="24">
        <v>6</v>
      </c>
      <c r="F129" s="47"/>
      <c r="G129" s="47">
        <v>1</v>
      </c>
      <c r="H129" s="24">
        <v>1</v>
      </c>
      <c r="I129" s="22"/>
      <c r="J129" s="23"/>
      <c r="N129" s="24"/>
      <c r="O129" s="22"/>
      <c r="P129" s="23"/>
      <c r="R129" s="20"/>
      <c r="T129" s="24"/>
      <c r="U129" s="47"/>
      <c r="V129" s="47"/>
      <c r="W129" s="24"/>
      <c r="X129" s="22">
        <v>1</v>
      </c>
      <c r="Y129" s="23">
        <v>1</v>
      </c>
      <c r="Z129" s="24">
        <v>2</v>
      </c>
      <c r="AA129" s="20">
        <f t="shared" si="63"/>
        <v>5</v>
      </c>
      <c r="AB129" s="25">
        <f t="shared" si="63"/>
        <v>4</v>
      </c>
      <c r="AC129" s="24">
        <f t="shared" si="64"/>
        <v>9</v>
      </c>
    </row>
    <row r="130" spans="1:29" x14ac:dyDescent="0.2">
      <c r="A130" s="35" t="s">
        <v>102</v>
      </c>
      <c r="B130" s="36">
        <v>2295</v>
      </c>
      <c r="C130" s="22">
        <v>1</v>
      </c>
      <c r="D130" s="23">
        <v>4</v>
      </c>
      <c r="E130" s="24">
        <v>5</v>
      </c>
      <c r="F130" s="47"/>
      <c r="G130" s="47"/>
      <c r="H130" s="24"/>
      <c r="I130" s="22"/>
      <c r="J130" s="23"/>
      <c r="N130" s="24"/>
      <c r="O130" s="22"/>
      <c r="P130" s="23"/>
      <c r="R130" s="20"/>
      <c r="T130" s="24"/>
      <c r="U130" s="47"/>
      <c r="V130" s="47"/>
      <c r="W130" s="24"/>
      <c r="X130" s="22"/>
      <c r="Y130" s="23"/>
      <c r="AA130" s="20">
        <f t="shared" si="63"/>
        <v>1</v>
      </c>
      <c r="AB130" s="25">
        <f t="shared" si="63"/>
        <v>4</v>
      </c>
      <c r="AC130" s="24">
        <f t="shared" si="64"/>
        <v>5</v>
      </c>
    </row>
    <row r="131" spans="1:29" ht="13.5" thickBot="1" x14ac:dyDescent="0.25">
      <c r="A131" s="35" t="s">
        <v>103</v>
      </c>
      <c r="B131" s="36">
        <v>2296</v>
      </c>
      <c r="C131" s="22">
        <v>9</v>
      </c>
      <c r="D131" s="23">
        <v>5</v>
      </c>
      <c r="E131" s="24">
        <v>14</v>
      </c>
      <c r="F131" s="47"/>
      <c r="G131" s="47"/>
      <c r="H131" s="24"/>
      <c r="I131" s="22"/>
      <c r="J131" s="23"/>
      <c r="N131" s="24"/>
      <c r="O131" s="22"/>
      <c r="P131" s="23"/>
      <c r="R131" s="20"/>
      <c r="T131" s="24"/>
      <c r="U131" s="47"/>
      <c r="V131" s="47"/>
      <c r="W131" s="24"/>
      <c r="X131" s="22"/>
      <c r="Y131" s="23"/>
      <c r="AA131" s="20">
        <f t="shared" si="63"/>
        <v>9</v>
      </c>
      <c r="AB131" s="25">
        <f t="shared" si="63"/>
        <v>5</v>
      </c>
      <c r="AC131" s="24">
        <f t="shared" si="64"/>
        <v>14</v>
      </c>
    </row>
    <row r="132" spans="1:29" s="75" customFormat="1" ht="13.5" thickBot="1" x14ac:dyDescent="0.25">
      <c r="A132" s="31" t="s">
        <v>104</v>
      </c>
      <c r="B132" s="14"/>
      <c r="C132" s="53">
        <f t="shared" ref="C132:AA132" si="65">SUM(C124:C131)</f>
        <v>53</v>
      </c>
      <c r="D132" s="54">
        <f t="shared" si="65"/>
        <v>36</v>
      </c>
      <c r="E132" s="32">
        <f t="shared" si="65"/>
        <v>89</v>
      </c>
      <c r="F132" s="53">
        <f t="shared" si="65"/>
        <v>1</v>
      </c>
      <c r="G132" s="54">
        <f t="shared" si="65"/>
        <v>5</v>
      </c>
      <c r="H132" s="32">
        <f t="shared" si="65"/>
        <v>6</v>
      </c>
      <c r="I132" s="53">
        <f t="shared" si="65"/>
        <v>1</v>
      </c>
      <c r="J132" s="54">
        <f t="shared" si="65"/>
        <v>0</v>
      </c>
      <c r="K132" s="32">
        <f t="shared" si="65"/>
        <v>1</v>
      </c>
      <c r="L132" s="53">
        <f t="shared" si="65"/>
        <v>0</v>
      </c>
      <c r="M132" s="54">
        <f t="shared" si="65"/>
        <v>2</v>
      </c>
      <c r="N132" s="32">
        <f t="shared" si="65"/>
        <v>2</v>
      </c>
      <c r="O132" s="53">
        <f t="shared" si="65"/>
        <v>0</v>
      </c>
      <c r="P132" s="54">
        <f t="shared" si="65"/>
        <v>1</v>
      </c>
      <c r="Q132" s="13">
        <f t="shared" si="65"/>
        <v>1</v>
      </c>
      <c r="R132" s="53">
        <f t="shared" si="65"/>
        <v>1</v>
      </c>
      <c r="S132" s="54">
        <f t="shared" si="65"/>
        <v>0</v>
      </c>
      <c r="T132" s="32">
        <f t="shared" si="65"/>
        <v>1</v>
      </c>
      <c r="U132" s="54">
        <f t="shared" si="65"/>
        <v>0</v>
      </c>
      <c r="V132" s="54">
        <f t="shared" si="65"/>
        <v>0</v>
      </c>
      <c r="W132" s="32">
        <f t="shared" si="65"/>
        <v>0</v>
      </c>
      <c r="X132" s="53">
        <f t="shared" si="65"/>
        <v>4</v>
      </c>
      <c r="Y132" s="54">
        <f t="shared" si="65"/>
        <v>2</v>
      </c>
      <c r="Z132" s="32">
        <f t="shared" si="65"/>
        <v>6</v>
      </c>
      <c r="AA132" s="72">
        <f t="shared" si="65"/>
        <v>60</v>
      </c>
      <c r="AB132" s="73">
        <f>SUM(AB124:AB131)</f>
        <v>46</v>
      </c>
      <c r="AC132" s="32">
        <f>SUM(AC124:AC131)</f>
        <v>106</v>
      </c>
    </row>
    <row r="133" spans="1:29" ht="13.5" thickBot="1" x14ac:dyDescent="0.25">
      <c r="A133" s="15"/>
      <c r="B133" s="14"/>
      <c r="C133" s="82"/>
      <c r="D133" s="83"/>
      <c r="E133" s="84"/>
      <c r="F133" s="83"/>
      <c r="G133" s="83"/>
      <c r="H133" s="85"/>
      <c r="I133" s="82"/>
      <c r="J133" s="83"/>
      <c r="K133" s="84"/>
      <c r="L133" s="86"/>
      <c r="M133" s="87"/>
      <c r="N133" s="85"/>
      <c r="O133" s="82"/>
      <c r="P133" s="83"/>
      <c r="Q133" s="85"/>
      <c r="R133" s="88"/>
      <c r="S133" s="85"/>
      <c r="T133" s="84"/>
      <c r="U133" s="83"/>
      <c r="V133" s="83"/>
      <c r="W133" s="85"/>
      <c r="X133" s="82"/>
      <c r="Y133" s="83"/>
      <c r="Z133" s="84"/>
      <c r="AA133" s="86"/>
      <c r="AB133" s="89"/>
      <c r="AC133" s="90"/>
    </row>
    <row r="134" spans="1:29" ht="13.5" thickBot="1" x14ac:dyDescent="0.25">
      <c r="A134" s="31" t="s">
        <v>105</v>
      </c>
      <c r="B134" s="14"/>
      <c r="C134" s="31">
        <f t="shared" ref="C134:AB134" si="66">C132+C122+C118</f>
        <v>168</v>
      </c>
      <c r="D134" s="13">
        <f t="shared" si="66"/>
        <v>109</v>
      </c>
      <c r="E134" s="32">
        <f>SUM(C134:D134)</f>
        <v>277</v>
      </c>
      <c r="F134" s="31">
        <f t="shared" si="66"/>
        <v>6</v>
      </c>
      <c r="G134" s="13">
        <f t="shared" si="66"/>
        <v>11</v>
      </c>
      <c r="H134" s="32">
        <f>SUM(F134:G134)</f>
        <v>17</v>
      </c>
      <c r="I134" s="31">
        <f t="shared" si="66"/>
        <v>1</v>
      </c>
      <c r="J134" s="13">
        <f t="shared" si="66"/>
        <v>2</v>
      </c>
      <c r="K134" s="32">
        <f>SUM(I134:J134)</f>
        <v>3</v>
      </c>
      <c r="L134" s="31">
        <f t="shared" si="66"/>
        <v>5</v>
      </c>
      <c r="M134" s="13">
        <f t="shared" si="66"/>
        <v>2</v>
      </c>
      <c r="N134" s="32">
        <f>SUM(L134:M134)</f>
        <v>7</v>
      </c>
      <c r="O134" s="31">
        <f t="shared" si="66"/>
        <v>4</v>
      </c>
      <c r="P134" s="13">
        <f t="shared" si="66"/>
        <v>5</v>
      </c>
      <c r="Q134" s="13">
        <f>SUM(O134:P134)</f>
        <v>9</v>
      </c>
      <c r="R134" s="31">
        <f t="shared" si="66"/>
        <v>2</v>
      </c>
      <c r="S134" s="13">
        <f t="shared" si="66"/>
        <v>0</v>
      </c>
      <c r="T134" s="32">
        <f>SUM(R134:S134)</f>
        <v>2</v>
      </c>
      <c r="U134" s="13">
        <f t="shared" si="66"/>
        <v>0</v>
      </c>
      <c r="V134" s="13">
        <f t="shared" si="66"/>
        <v>0</v>
      </c>
      <c r="W134" s="32">
        <f>SUM(U134:V134)</f>
        <v>0</v>
      </c>
      <c r="X134" s="31">
        <f t="shared" si="66"/>
        <v>10</v>
      </c>
      <c r="Y134" s="13">
        <f t="shared" si="66"/>
        <v>6</v>
      </c>
      <c r="Z134" s="32">
        <f>SUM(X134:Y134)</f>
        <v>16</v>
      </c>
      <c r="AA134" s="31">
        <f t="shared" si="66"/>
        <v>196</v>
      </c>
      <c r="AB134" s="13">
        <f t="shared" si="66"/>
        <v>135</v>
      </c>
      <c r="AC134" s="32">
        <f>SUM(AA134:AB134)</f>
        <v>331</v>
      </c>
    </row>
    <row r="135" spans="1:29" x14ac:dyDescent="0.2">
      <c r="C135" s="37"/>
      <c r="D135" s="38"/>
      <c r="E135" s="41"/>
      <c r="F135" s="40"/>
      <c r="G135" s="40"/>
      <c r="H135" s="60"/>
      <c r="I135" s="37"/>
      <c r="J135" s="38"/>
      <c r="K135" s="41"/>
      <c r="L135" s="37"/>
      <c r="M135" s="40"/>
      <c r="N135" s="60"/>
      <c r="O135" s="37"/>
      <c r="P135" s="38"/>
      <c r="Q135" s="59"/>
      <c r="R135" s="37"/>
      <c r="S135" s="38"/>
      <c r="T135" s="39"/>
      <c r="U135" s="40"/>
      <c r="V135" s="40"/>
      <c r="W135" s="60" t="str">
        <f>IF(U135+V135=0," ",U135+V135)</f>
        <v xml:space="preserve"> </v>
      </c>
      <c r="X135" s="37"/>
      <c r="Y135" s="38"/>
      <c r="Z135" s="41"/>
      <c r="AA135" s="37"/>
      <c r="AB135" s="45"/>
      <c r="AC135" s="46"/>
    </row>
    <row r="136" spans="1:29" x14ac:dyDescent="0.2">
      <c r="A136" s="27" t="s">
        <v>106</v>
      </c>
      <c r="B136" s="21">
        <v>2375</v>
      </c>
      <c r="C136" s="22">
        <v>8</v>
      </c>
      <c r="D136" s="23">
        <v>22</v>
      </c>
      <c r="E136" s="24">
        <v>30</v>
      </c>
      <c r="F136" s="22">
        <v>1</v>
      </c>
      <c r="G136" s="23"/>
      <c r="H136" s="24">
        <v>1</v>
      </c>
      <c r="I136" s="22"/>
      <c r="J136" s="23"/>
      <c r="L136" s="22"/>
      <c r="M136" s="23">
        <v>2</v>
      </c>
      <c r="N136" s="24">
        <v>2</v>
      </c>
      <c r="O136" s="22"/>
      <c r="P136" s="23">
        <v>2</v>
      </c>
      <c r="Q136" s="24">
        <v>2</v>
      </c>
      <c r="R136" s="20"/>
      <c r="T136" s="24"/>
      <c r="U136" s="20"/>
      <c r="V136" s="25"/>
      <c r="W136" s="24"/>
      <c r="X136" s="20">
        <v>2</v>
      </c>
      <c r="Y136" s="25">
        <v>1</v>
      </c>
      <c r="Z136" s="24">
        <v>3</v>
      </c>
      <c r="AA136" s="20">
        <f t="shared" ref="AA136:AB138" si="67">SUM(C136,F136,I136,L136,O136,R136,U136,X136)</f>
        <v>11</v>
      </c>
      <c r="AB136" s="25">
        <f t="shared" si="67"/>
        <v>27</v>
      </c>
      <c r="AC136" s="24">
        <f t="shared" ref="AC136:AC138" si="68">SUM(AA136:AB136)</f>
        <v>38</v>
      </c>
    </row>
    <row r="137" spans="1:29" x14ac:dyDescent="0.2">
      <c r="A137" s="26" t="s">
        <v>107</v>
      </c>
      <c r="B137" s="21">
        <v>2380</v>
      </c>
      <c r="C137" s="22"/>
      <c r="D137" s="23">
        <v>1</v>
      </c>
      <c r="E137" s="24">
        <v>1</v>
      </c>
      <c r="F137" s="22"/>
      <c r="G137" s="23"/>
      <c r="H137" s="24"/>
      <c r="I137" s="22"/>
      <c r="J137" s="23"/>
      <c r="L137" s="22"/>
      <c r="M137" s="23"/>
      <c r="N137" s="24"/>
      <c r="O137" s="22"/>
      <c r="P137" s="23"/>
      <c r="R137" s="20"/>
      <c r="T137" s="24"/>
      <c r="U137" s="20"/>
      <c r="V137" s="25"/>
      <c r="W137" s="24"/>
      <c r="AA137" s="20">
        <f t="shared" si="67"/>
        <v>0</v>
      </c>
      <c r="AB137" s="25">
        <f t="shared" si="67"/>
        <v>1</v>
      </c>
      <c r="AC137" s="24">
        <f t="shared" si="68"/>
        <v>1</v>
      </c>
    </row>
    <row r="138" spans="1:29" ht="13.5" thickBot="1" x14ac:dyDescent="0.25">
      <c r="A138" s="26" t="s">
        <v>228</v>
      </c>
      <c r="B138" s="21">
        <v>2385</v>
      </c>
      <c r="C138" s="22"/>
      <c r="D138" s="23">
        <v>1</v>
      </c>
      <c r="E138" s="24">
        <v>1</v>
      </c>
      <c r="F138" s="22"/>
      <c r="G138" s="23"/>
      <c r="H138" s="24"/>
      <c r="I138" s="22"/>
      <c r="J138" s="23"/>
      <c r="L138" s="22"/>
      <c r="M138" s="23"/>
      <c r="N138" s="24"/>
      <c r="O138" s="22"/>
      <c r="P138" s="23"/>
      <c r="R138" s="20"/>
      <c r="T138" s="24"/>
      <c r="U138" s="20"/>
      <c r="V138" s="25"/>
      <c r="W138" s="24"/>
      <c r="AA138" s="20">
        <f t="shared" si="67"/>
        <v>0</v>
      </c>
      <c r="AB138" s="25">
        <f t="shared" si="67"/>
        <v>1</v>
      </c>
      <c r="AC138" s="24">
        <f t="shared" si="68"/>
        <v>1</v>
      </c>
    </row>
    <row r="139" spans="1:29" ht="13.5" thickBot="1" x14ac:dyDescent="0.25">
      <c r="A139" s="31" t="s">
        <v>108</v>
      </c>
      <c r="B139" s="14"/>
      <c r="C139" s="53">
        <f>SUM(C136:C138)</f>
        <v>8</v>
      </c>
      <c r="D139" s="54">
        <f>SUM(D136:D138)</f>
        <v>24</v>
      </c>
      <c r="E139" s="32">
        <f>SUM(E136:E138)</f>
        <v>32</v>
      </c>
      <c r="F139" s="53">
        <f t="shared" ref="F139:Z139" si="69">SUM(F136:F138)</f>
        <v>1</v>
      </c>
      <c r="G139" s="54">
        <f t="shared" si="69"/>
        <v>0</v>
      </c>
      <c r="H139" s="32">
        <f t="shared" si="69"/>
        <v>1</v>
      </c>
      <c r="I139" s="53">
        <f t="shared" si="69"/>
        <v>0</v>
      </c>
      <c r="J139" s="54">
        <f t="shared" si="69"/>
        <v>0</v>
      </c>
      <c r="K139" s="32">
        <f t="shared" si="69"/>
        <v>0</v>
      </c>
      <c r="L139" s="53">
        <f t="shared" si="69"/>
        <v>0</v>
      </c>
      <c r="M139" s="54">
        <f t="shared" si="69"/>
        <v>2</v>
      </c>
      <c r="N139" s="32">
        <f t="shared" si="69"/>
        <v>2</v>
      </c>
      <c r="O139" s="53">
        <f t="shared" si="69"/>
        <v>0</v>
      </c>
      <c r="P139" s="54">
        <f t="shared" si="69"/>
        <v>2</v>
      </c>
      <c r="Q139" s="32">
        <f t="shared" si="69"/>
        <v>2</v>
      </c>
      <c r="R139" s="53">
        <f t="shared" si="69"/>
        <v>0</v>
      </c>
      <c r="S139" s="54">
        <f t="shared" si="69"/>
        <v>0</v>
      </c>
      <c r="T139" s="32">
        <f t="shared" si="69"/>
        <v>0</v>
      </c>
      <c r="U139" s="53">
        <f t="shared" si="69"/>
        <v>0</v>
      </c>
      <c r="V139" s="54">
        <f t="shared" si="69"/>
        <v>0</v>
      </c>
      <c r="W139" s="32">
        <f t="shared" si="69"/>
        <v>0</v>
      </c>
      <c r="X139" s="53">
        <f t="shared" si="69"/>
        <v>2</v>
      </c>
      <c r="Y139" s="54">
        <f t="shared" si="69"/>
        <v>1</v>
      </c>
      <c r="Z139" s="32">
        <f t="shared" si="69"/>
        <v>3</v>
      </c>
      <c r="AA139" s="53">
        <f>SUM(AA136:AA138)</f>
        <v>11</v>
      </c>
      <c r="AB139" s="54">
        <f t="shared" ref="AB139" si="70">SUM(AB136:AB138)</f>
        <v>29</v>
      </c>
      <c r="AC139" s="32">
        <f>SUM(AC136:AC138)</f>
        <v>40</v>
      </c>
    </row>
    <row r="140" spans="1:29" x14ac:dyDescent="0.2">
      <c r="C140" s="37"/>
      <c r="D140" s="38"/>
      <c r="E140" s="41" t="str">
        <f>IF(C140+D140=0," ",C140+D140)</f>
        <v xml:space="preserve"> </v>
      </c>
      <c r="F140" s="40"/>
      <c r="G140" s="40"/>
      <c r="H140" s="60" t="str">
        <f>IF(F140+G140=0," ",F140+G140)</f>
        <v xml:space="preserve"> </v>
      </c>
      <c r="I140" s="37"/>
      <c r="J140" s="38"/>
      <c r="K140" s="41" t="str">
        <f>IF(I140+J140=0," ",I140+J140)</f>
        <v xml:space="preserve"> </v>
      </c>
      <c r="L140" s="37"/>
      <c r="M140" s="40"/>
      <c r="N140" s="60" t="str">
        <f>IF(L140+M140=0," ",L140+M140)</f>
        <v xml:space="preserve"> </v>
      </c>
      <c r="O140" s="37"/>
      <c r="P140" s="38"/>
      <c r="Q140" s="59" t="str">
        <f>IF(O140+P140=0," ",O140+P140)</f>
        <v xml:space="preserve"> </v>
      </c>
      <c r="R140" s="37"/>
      <c r="S140" s="38"/>
      <c r="T140" s="39"/>
      <c r="U140" s="40"/>
      <c r="V140" s="40"/>
      <c r="W140" s="60" t="str">
        <f>IF(U140+V140=0," ",U140+V140)</f>
        <v xml:space="preserve"> </v>
      </c>
      <c r="X140" s="37"/>
      <c r="Y140" s="38"/>
      <c r="Z140" s="41" t="str">
        <f>IF(X140+Y140=0," ",X140+Y140)</f>
        <v xml:space="preserve"> </v>
      </c>
      <c r="AA140" s="37"/>
      <c r="AB140" s="45"/>
      <c r="AC140" s="46"/>
    </row>
    <row r="141" spans="1:29" x14ac:dyDescent="0.2">
      <c r="A141" s="25" t="s">
        <v>109</v>
      </c>
      <c r="B141" s="36">
        <v>2405</v>
      </c>
      <c r="C141" s="22">
        <v>4</v>
      </c>
      <c r="D141" s="23">
        <v>25</v>
      </c>
      <c r="E141" s="24">
        <v>29</v>
      </c>
      <c r="F141" s="47"/>
      <c r="G141" s="47"/>
      <c r="H141" s="24"/>
      <c r="I141" s="22"/>
      <c r="J141" s="23">
        <v>1</v>
      </c>
      <c r="K141" s="24">
        <v>1</v>
      </c>
      <c r="N141" s="24"/>
      <c r="O141" s="22"/>
      <c r="P141" s="23"/>
      <c r="R141" s="20"/>
      <c r="T141" s="24"/>
      <c r="U141" s="47"/>
      <c r="V141" s="47">
        <v>2</v>
      </c>
      <c r="W141" s="24">
        <v>2</v>
      </c>
      <c r="X141" s="22">
        <v>1</v>
      </c>
      <c r="Y141" s="23">
        <v>2</v>
      </c>
      <c r="Z141" s="24">
        <v>3</v>
      </c>
      <c r="AA141" s="20">
        <f t="shared" ref="AA141:AB143" si="71">SUM(C141,F141,I141,L141,O141,R141,U141,X141)</f>
        <v>5</v>
      </c>
      <c r="AB141" s="25">
        <f t="shared" si="71"/>
        <v>30</v>
      </c>
      <c r="AC141" s="24">
        <f t="shared" ref="AC141:AC143" si="72">SUM(AA141:AB141)</f>
        <v>35</v>
      </c>
    </row>
    <row r="142" spans="1:29" x14ac:dyDescent="0.2">
      <c r="A142" s="25" t="s">
        <v>110</v>
      </c>
      <c r="B142" s="36">
        <v>2420</v>
      </c>
      <c r="C142" s="22">
        <v>3</v>
      </c>
      <c r="D142" s="23">
        <v>3</v>
      </c>
      <c r="E142" s="24">
        <v>6</v>
      </c>
      <c r="F142" s="47"/>
      <c r="G142" s="47"/>
      <c r="H142" s="24"/>
      <c r="I142" s="22"/>
      <c r="J142" s="23"/>
      <c r="M142" s="35">
        <v>1</v>
      </c>
      <c r="N142" s="24">
        <v>1</v>
      </c>
      <c r="O142" s="22"/>
      <c r="P142" s="23"/>
      <c r="R142" s="20"/>
      <c r="T142" s="24"/>
      <c r="U142" s="47"/>
      <c r="V142" s="47"/>
      <c r="W142" s="24"/>
      <c r="X142" s="22"/>
      <c r="Y142" s="23">
        <v>1</v>
      </c>
      <c r="Z142" s="24">
        <v>1</v>
      </c>
      <c r="AA142" s="20">
        <f t="shared" si="71"/>
        <v>3</v>
      </c>
      <c r="AB142" s="25">
        <f t="shared" si="71"/>
        <v>5</v>
      </c>
      <c r="AC142" s="24">
        <f t="shared" si="72"/>
        <v>8</v>
      </c>
    </row>
    <row r="143" spans="1:29" ht="13.5" thickBot="1" x14ac:dyDescent="0.25">
      <c r="A143" s="25" t="s">
        <v>111</v>
      </c>
      <c r="B143" s="36" t="s">
        <v>112</v>
      </c>
      <c r="C143" s="22"/>
      <c r="D143" s="23">
        <v>5</v>
      </c>
      <c r="E143" s="24">
        <v>5</v>
      </c>
      <c r="F143" s="47"/>
      <c r="G143" s="47"/>
      <c r="H143" s="24"/>
      <c r="I143" s="22"/>
      <c r="J143" s="23"/>
      <c r="N143" s="24"/>
      <c r="O143" s="22"/>
      <c r="P143" s="23"/>
      <c r="R143" s="20"/>
      <c r="T143" s="24"/>
      <c r="U143" s="47"/>
      <c r="V143" s="47"/>
      <c r="W143" s="24"/>
      <c r="X143" s="22"/>
      <c r="Y143" s="23"/>
      <c r="AA143" s="20">
        <f t="shared" si="71"/>
        <v>0</v>
      </c>
      <c r="AB143" s="25">
        <f t="shared" si="71"/>
        <v>5</v>
      </c>
      <c r="AC143" s="24">
        <f t="shared" si="72"/>
        <v>5</v>
      </c>
    </row>
    <row r="144" spans="1:29" ht="13.5" thickBot="1" x14ac:dyDescent="0.25">
      <c r="A144" s="31" t="s">
        <v>113</v>
      </c>
      <c r="B144" s="14"/>
      <c r="C144" s="31">
        <f>SUM(C141:C143)</f>
        <v>7</v>
      </c>
      <c r="D144" s="13">
        <f t="shared" ref="D144:AB144" si="73">SUM(D141:D143)</f>
        <v>33</v>
      </c>
      <c r="E144" s="32">
        <f t="shared" si="73"/>
        <v>40</v>
      </c>
      <c r="F144" s="13">
        <f t="shared" si="73"/>
        <v>0</v>
      </c>
      <c r="G144" s="13">
        <f t="shared" si="73"/>
        <v>0</v>
      </c>
      <c r="H144" s="13">
        <f t="shared" si="73"/>
        <v>0</v>
      </c>
      <c r="I144" s="31">
        <f t="shared" si="73"/>
        <v>0</v>
      </c>
      <c r="J144" s="13">
        <f t="shared" si="73"/>
        <v>1</v>
      </c>
      <c r="K144" s="32">
        <f t="shared" si="73"/>
        <v>1</v>
      </c>
      <c r="L144" s="31">
        <f t="shared" si="73"/>
        <v>0</v>
      </c>
      <c r="M144" s="13">
        <f t="shared" si="73"/>
        <v>1</v>
      </c>
      <c r="N144" s="13">
        <f t="shared" si="73"/>
        <v>1</v>
      </c>
      <c r="O144" s="31">
        <f t="shared" si="73"/>
        <v>0</v>
      </c>
      <c r="P144" s="13">
        <f t="shared" si="73"/>
        <v>0</v>
      </c>
      <c r="Q144" s="13">
        <f t="shared" si="73"/>
        <v>0</v>
      </c>
      <c r="R144" s="31">
        <f t="shared" si="73"/>
        <v>0</v>
      </c>
      <c r="S144" s="13">
        <f t="shared" si="73"/>
        <v>0</v>
      </c>
      <c r="T144" s="13">
        <f t="shared" si="73"/>
        <v>0</v>
      </c>
      <c r="U144" s="31">
        <f t="shared" si="73"/>
        <v>0</v>
      </c>
      <c r="V144" s="13">
        <f t="shared" si="73"/>
        <v>2</v>
      </c>
      <c r="W144" s="13">
        <f t="shared" si="73"/>
        <v>2</v>
      </c>
      <c r="X144" s="31">
        <f t="shared" si="73"/>
        <v>1</v>
      </c>
      <c r="Y144" s="13">
        <f t="shared" si="73"/>
        <v>3</v>
      </c>
      <c r="Z144" s="32">
        <f t="shared" si="73"/>
        <v>4</v>
      </c>
      <c r="AA144" s="31">
        <f t="shared" si="73"/>
        <v>8</v>
      </c>
      <c r="AB144" s="33">
        <f t="shared" si="73"/>
        <v>40</v>
      </c>
      <c r="AC144" s="34">
        <f>SUM(AC141:AC143)</f>
        <v>48</v>
      </c>
    </row>
    <row r="145" spans="1:29" x14ac:dyDescent="0.2">
      <c r="C145" s="37"/>
      <c r="D145" s="38"/>
      <c r="E145" s="41" t="str">
        <f>IF(C145+D145=0," ",C145+D145)</f>
        <v xml:space="preserve"> </v>
      </c>
      <c r="F145" s="40"/>
      <c r="G145" s="40"/>
      <c r="H145" s="60" t="str">
        <f>IF(F145+G145=0," ",F145+G145)</f>
        <v xml:space="preserve"> </v>
      </c>
      <c r="I145" s="37"/>
      <c r="J145" s="38"/>
      <c r="K145" s="41" t="str">
        <f>IF(I145+J145=0," ",I145+J145)</f>
        <v xml:space="preserve"> </v>
      </c>
      <c r="L145" s="37"/>
      <c r="M145" s="40"/>
      <c r="N145" s="60" t="str">
        <f>IF(L145+M145=0," ",L145+M145)</f>
        <v xml:space="preserve"> </v>
      </c>
      <c r="O145" s="37"/>
      <c r="P145" s="38"/>
      <c r="Q145" s="59" t="str">
        <f>IF(O145+P145=0," ",O145+P145)</f>
        <v xml:space="preserve"> </v>
      </c>
      <c r="R145" s="37"/>
      <c r="S145" s="38"/>
      <c r="T145" s="39"/>
      <c r="U145" s="40"/>
      <c r="V145" s="40"/>
      <c r="W145" s="60" t="str">
        <f>IF(U145+V145=0," ",U145+V145)</f>
        <v xml:space="preserve"> </v>
      </c>
      <c r="X145" s="37"/>
      <c r="Y145" s="38"/>
      <c r="Z145" s="41" t="str">
        <f>IF(X145+Y145=0," ",X145+Y145)</f>
        <v xml:space="preserve"> </v>
      </c>
      <c r="AA145" s="37"/>
      <c r="AB145" s="45"/>
      <c r="AC145" s="46"/>
    </row>
    <row r="146" spans="1:29" ht="12" customHeight="1" x14ac:dyDescent="0.2">
      <c r="A146" s="35" t="s">
        <v>114</v>
      </c>
      <c r="B146" s="36">
        <v>2510</v>
      </c>
      <c r="C146" s="20">
        <v>27</v>
      </c>
      <c r="D146" s="25">
        <v>27</v>
      </c>
      <c r="E146" s="24">
        <v>54</v>
      </c>
      <c r="F146" s="25">
        <v>3</v>
      </c>
      <c r="G146" s="25">
        <v>3</v>
      </c>
      <c r="H146" s="24">
        <v>6</v>
      </c>
      <c r="L146" s="20">
        <v>1</v>
      </c>
      <c r="M146" s="25">
        <v>4</v>
      </c>
      <c r="N146" s="24">
        <v>5</v>
      </c>
      <c r="O146" s="20">
        <v>1</v>
      </c>
      <c r="P146" s="25">
        <v>1</v>
      </c>
      <c r="Q146" s="24">
        <v>2</v>
      </c>
      <c r="R146" s="20"/>
      <c r="T146" s="24"/>
      <c r="U146" s="25">
        <v>1</v>
      </c>
      <c r="V146" s="25"/>
      <c r="W146" s="24">
        <v>1</v>
      </c>
      <c r="X146" s="20">
        <v>2</v>
      </c>
      <c r="Z146" s="24">
        <v>2</v>
      </c>
      <c r="AA146" s="20">
        <f t="shared" ref="AA146:AB148" si="74">SUM(C146,F146,I146,L146,O146,R146,U146,X146)</f>
        <v>35</v>
      </c>
      <c r="AB146" s="25">
        <f t="shared" si="74"/>
        <v>35</v>
      </c>
      <c r="AC146" s="24">
        <f t="shared" ref="AC146:AC148" si="75">SUM(AA146:AB146)</f>
        <v>70</v>
      </c>
    </row>
    <row r="147" spans="1:29" x14ac:dyDescent="0.2">
      <c r="A147" s="35" t="s">
        <v>115</v>
      </c>
      <c r="B147" s="36">
        <v>2515</v>
      </c>
      <c r="C147" s="22">
        <v>57</v>
      </c>
      <c r="D147" s="23">
        <v>95</v>
      </c>
      <c r="E147" s="24">
        <v>152</v>
      </c>
      <c r="F147" s="47">
        <v>14</v>
      </c>
      <c r="G147" s="47">
        <v>10</v>
      </c>
      <c r="H147" s="24">
        <v>24</v>
      </c>
      <c r="I147" s="22"/>
      <c r="J147" s="23">
        <v>2</v>
      </c>
      <c r="K147" s="24">
        <v>2</v>
      </c>
      <c r="L147" s="20">
        <v>5</v>
      </c>
      <c r="M147" s="35">
        <v>5</v>
      </c>
      <c r="N147" s="24">
        <v>10</v>
      </c>
      <c r="O147" s="22">
        <v>8</v>
      </c>
      <c r="P147" s="23">
        <v>3</v>
      </c>
      <c r="Q147" s="24">
        <v>11</v>
      </c>
      <c r="R147" s="20"/>
      <c r="T147" s="24"/>
      <c r="U147" s="47">
        <v>3</v>
      </c>
      <c r="V147" s="47">
        <v>2</v>
      </c>
      <c r="W147" s="24">
        <v>5</v>
      </c>
      <c r="X147" s="22">
        <v>5</v>
      </c>
      <c r="Y147" s="23">
        <v>14</v>
      </c>
      <c r="Z147" s="24">
        <v>19</v>
      </c>
      <c r="AA147" s="20">
        <f t="shared" si="74"/>
        <v>92</v>
      </c>
      <c r="AB147" s="25">
        <f t="shared" si="74"/>
        <v>131</v>
      </c>
      <c r="AC147" s="24">
        <f t="shared" si="75"/>
        <v>223</v>
      </c>
    </row>
    <row r="148" spans="1:29" ht="13.5" thickBot="1" x14ac:dyDescent="0.25">
      <c r="A148" s="35" t="s">
        <v>116</v>
      </c>
      <c r="B148" s="36">
        <v>2530</v>
      </c>
      <c r="C148" s="20">
        <v>15</v>
      </c>
      <c r="D148" s="25">
        <v>12</v>
      </c>
      <c r="E148" s="24">
        <v>27</v>
      </c>
      <c r="F148" s="35">
        <v>2</v>
      </c>
      <c r="G148" s="35">
        <v>3</v>
      </c>
      <c r="H148" s="24">
        <v>5</v>
      </c>
      <c r="L148" s="20">
        <v>1</v>
      </c>
      <c r="N148" s="24">
        <v>1</v>
      </c>
      <c r="O148" s="20">
        <v>1</v>
      </c>
      <c r="Q148" s="24">
        <v>1</v>
      </c>
      <c r="R148" s="20"/>
      <c r="T148" s="24"/>
      <c r="W148" s="24"/>
      <c r="X148" s="20">
        <v>1</v>
      </c>
      <c r="Z148" s="24">
        <v>1</v>
      </c>
      <c r="AA148" s="20">
        <f t="shared" si="74"/>
        <v>20</v>
      </c>
      <c r="AB148" s="25">
        <f t="shared" si="74"/>
        <v>15</v>
      </c>
      <c r="AC148" s="24">
        <f t="shared" si="75"/>
        <v>35</v>
      </c>
    </row>
    <row r="149" spans="1:29" ht="13.5" thickBot="1" x14ac:dyDescent="0.25">
      <c r="A149" s="31" t="s">
        <v>117</v>
      </c>
      <c r="B149" s="14"/>
      <c r="C149" s="31">
        <f t="shared" ref="C149:AB149" si="76">SUM(C146:C148)</f>
        <v>99</v>
      </c>
      <c r="D149" s="13">
        <f t="shared" si="76"/>
        <v>134</v>
      </c>
      <c r="E149" s="13">
        <f t="shared" si="76"/>
        <v>233</v>
      </c>
      <c r="F149" s="31">
        <f t="shared" si="76"/>
        <v>19</v>
      </c>
      <c r="G149" s="13">
        <f t="shared" si="76"/>
        <v>16</v>
      </c>
      <c r="H149" s="13">
        <f t="shared" si="76"/>
        <v>35</v>
      </c>
      <c r="I149" s="31">
        <f t="shared" si="76"/>
        <v>0</v>
      </c>
      <c r="J149" s="13">
        <f t="shared" si="76"/>
        <v>2</v>
      </c>
      <c r="K149" s="13">
        <f t="shared" si="76"/>
        <v>2</v>
      </c>
      <c r="L149" s="31">
        <f t="shared" si="76"/>
        <v>7</v>
      </c>
      <c r="M149" s="13">
        <f t="shared" si="76"/>
        <v>9</v>
      </c>
      <c r="N149" s="13">
        <f t="shared" si="76"/>
        <v>16</v>
      </c>
      <c r="O149" s="31">
        <f t="shared" si="76"/>
        <v>10</v>
      </c>
      <c r="P149" s="13">
        <f t="shared" si="76"/>
        <v>4</v>
      </c>
      <c r="Q149" s="13">
        <f t="shared" si="76"/>
        <v>14</v>
      </c>
      <c r="R149" s="31">
        <f t="shared" si="76"/>
        <v>0</v>
      </c>
      <c r="S149" s="13">
        <f t="shared" si="76"/>
        <v>0</v>
      </c>
      <c r="T149" s="13">
        <f t="shared" si="76"/>
        <v>0</v>
      </c>
      <c r="U149" s="31">
        <f t="shared" si="76"/>
        <v>4</v>
      </c>
      <c r="V149" s="13">
        <f t="shared" si="76"/>
        <v>2</v>
      </c>
      <c r="W149" s="13">
        <f t="shared" si="76"/>
        <v>6</v>
      </c>
      <c r="X149" s="31">
        <f t="shared" si="76"/>
        <v>8</v>
      </c>
      <c r="Y149" s="13">
        <f t="shared" si="76"/>
        <v>14</v>
      </c>
      <c r="Z149" s="13">
        <f t="shared" si="76"/>
        <v>22</v>
      </c>
      <c r="AA149" s="31">
        <f t="shared" si="76"/>
        <v>147</v>
      </c>
      <c r="AB149" s="33">
        <f t="shared" si="76"/>
        <v>181</v>
      </c>
      <c r="AC149" s="34">
        <f>SUM(AC146:AC148)</f>
        <v>328</v>
      </c>
    </row>
    <row r="150" spans="1:29" ht="12" customHeight="1" x14ac:dyDescent="0.2">
      <c r="C150" s="37"/>
      <c r="D150" s="38"/>
      <c r="E150" s="41" t="str">
        <f>IF(C150+D150=0," ",C150+D150)</f>
        <v xml:space="preserve"> </v>
      </c>
      <c r="F150" s="40"/>
      <c r="G150" s="40"/>
      <c r="H150" s="60" t="str">
        <f>IF(F150+G150=0," ",F150+G150)</f>
        <v xml:space="preserve"> </v>
      </c>
      <c r="I150" s="37"/>
      <c r="J150" s="38"/>
      <c r="K150" s="41" t="str">
        <f>IF(I150+J150=0," ",I150+J150)</f>
        <v xml:space="preserve"> </v>
      </c>
      <c r="L150" s="37"/>
      <c r="M150" s="40"/>
      <c r="N150" s="60" t="str">
        <f>IF(L150+M150=0," ",L150+M150)</f>
        <v xml:space="preserve"> </v>
      </c>
      <c r="O150" s="37"/>
      <c r="P150" s="38"/>
      <c r="Q150" s="59" t="str">
        <f>IF(O150+P150=0," ",O150+P150)</f>
        <v xml:space="preserve"> </v>
      </c>
      <c r="R150" s="37"/>
      <c r="S150" s="38"/>
      <c r="T150" s="39"/>
      <c r="U150" s="40"/>
      <c r="V150" s="40"/>
      <c r="W150" s="60" t="str">
        <f>IF(U150+V150=0," ",U150+V150)</f>
        <v xml:space="preserve"> </v>
      </c>
      <c r="X150" s="37"/>
      <c r="Y150" s="38"/>
      <c r="Z150" s="41" t="str">
        <f>IF(X150+Y150=0," ",X150+Y150)</f>
        <v xml:space="preserve"> </v>
      </c>
      <c r="AA150" s="37"/>
      <c r="AB150" s="45"/>
      <c r="AC150" s="46"/>
    </row>
    <row r="151" spans="1:29" x14ac:dyDescent="0.2">
      <c r="A151" s="35" t="s">
        <v>118</v>
      </c>
      <c r="B151" s="36">
        <v>2605</v>
      </c>
      <c r="C151" s="22">
        <v>454</v>
      </c>
      <c r="D151" s="23">
        <v>162</v>
      </c>
      <c r="E151" s="24">
        <v>616</v>
      </c>
      <c r="F151" s="47">
        <v>86</v>
      </c>
      <c r="G151" s="47">
        <v>12</v>
      </c>
      <c r="H151" s="24">
        <v>98</v>
      </c>
      <c r="I151" s="22">
        <v>11</v>
      </c>
      <c r="J151" s="23">
        <v>1</v>
      </c>
      <c r="K151" s="24">
        <v>12</v>
      </c>
      <c r="L151" s="20">
        <v>15</v>
      </c>
      <c r="M151" s="35">
        <v>11</v>
      </c>
      <c r="N151" s="24">
        <v>26</v>
      </c>
      <c r="O151" s="22">
        <v>16</v>
      </c>
      <c r="P151" s="23">
        <v>8</v>
      </c>
      <c r="Q151" s="24">
        <v>24</v>
      </c>
      <c r="R151" s="20"/>
      <c r="T151" s="24"/>
      <c r="U151" s="47">
        <v>4</v>
      </c>
      <c r="V151" s="47">
        <v>1</v>
      </c>
      <c r="W151" s="24">
        <v>5</v>
      </c>
      <c r="X151" s="22">
        <v>24</v>
      </c>
      <c r="Y151" s="23">
        <v>13</v>
      </c>
      <c r="Z151" s="24">
        <v>37</v>
      </c>
      <c r="AA151" s="20">
        <f t="shared" ref="AA151:AB152" si="77">SUM(C151,F151,I151,L151,O151,R151,U151,X151)</f>
        <v>610</v>
      </c>
      <c r="AB151" s="25">
        <f t="shared" si="77"/>
        <v>208</v>
      </c>
      <c r="AC151" s="24">
        <f t="shared" ref="AC151:AC152" si="78">SUM(AA151:AB151)</f>
        <v>818</v>
      </c>
    </row>
    <row r="152" spans="1:29" ht="13.5" thickBot="1" x14ac:dyDescent="0.25">
      <c r="A152" s="35" t="s">
        <v>255</v>
      </c>
      <c r="B152" s="36">
        <v>2615</v>
      </c>
      <c r="C152" s="22">
        <v>1</v>
      </c>
      <c r="D152" s="23"/>
      <c r="E152" s="24">
        <v>1</v>
      </c>
      <c r="F152" s="47"/>
      <c r="G152" s="47"/>
      <c r="H152" s="24"/>
      <c r="I152" s="22"/>
      <c r="J152" s="23"/>
      <c r="N152" s="24"/>
      <c r="O152" s="22"/>
      <c r="P152" s="23"/>
      <c r="R152" s="20"/>
      <c r="T152" s="24"/>
      <c r="U152" s="47"/>
      <c r="V152" s="47"/>
      <c r="W152" s="24"/>
      <c r="X152" s="22"/>
      <c r="Y152" s="23"/>
      <c r="AA152" s="20">
        <f t="shared" si="77"/>
        <v>1</v>
      </c>
      <c r="AB152" s="25">
        <f t="shared" si="77"/>
        <v>0</v>
      </c>
      <c r="AC152" s="24">
        <f t="shared" si="78"/>
        <v>1</v>
      </c>
    </row>
    <row r="153" spans="1:29" ht="13.5" thickBot="1" x14ac:dyDescent="0.25">
      <c r="A153" s="31" t="s">
        <v>119</v>
      </c>
      <c r="B153" s="14"/>
      <c r="C153" s="31">
        <f t="shared" ref="C153:AC153" si="79">SUM(C151:C152)</f>
        <v>455</v>
      </c>
      <c r="D153" s="31">
        <f t="shared" si="79"/>
        <v>162</v>
      </c>
      <c r="E153" s="32">
        <f t="shared" si="79"/>
        <v>617</v>
      </c>
      <c r="F153" s="13">
        <f t="shared" si="79"/>
        <v>86</v>
      </c>
      <c r="G153" s="13">
        <f t="shared" si="79"/>
        <v>12</v>
      </c>
      <c r="H153" s="13">
        <f t="shared" si="79"/>
        <v>98</v>
      </c>
      <c r="I153" s="31">
        <f t="shared" si="79"/>
        <v>11</v>
      </c>
      <c r="J153" s="13">
        <f t="shared" si="79"/>
        <v>1</v>
      </c>
      <c r="K153" s="32">
        <f t="shared" si="79"/>
        <v>12</v>
      </c>
      <c r="L153" s="31">
        <f t="shared" si="79"/>
        <v>15</v>
      </c>
      <c r="M153" s="13">
        <f t="shared" si="79"/>
        <v>11</v>
      </c>
      <c r="N153" s="13">
        <f t="shared" si="79"/>
        <v>26</v>
      </c>
      <c r="O153" s="31">
        <f t="shared" si="79"/>
        <v>16</v>
      </c>
      <c r="P153" s="13">
        <f t="shared" si="79"/>
        <v>8</v>
      </c>
      <c r="Q153" s="13">
        <f t="shared" si="79"/>
        <v>24</v>
      </c>
      <c r="R153" s="31">
        <f t="shared" si="79"/>
        <v>0</v>
      </c>
      <c r="S153" s="13">
        <f t="shared" si="79"/>
        <v>0</v>
      </c>
      <c r="T153" s="13">
        <f t="shared" si="79"/>
        <v>0</v>
      </c>
      <c r="U153" s="31">
        <f t="shared" si="79"/>
        <v>4</v>
      </c>
      <c r="V153" s="13">
        <f t="shared" si="79"/>
        <v>1</v>
      </c>
      <c r="W153" s="13">
        <f t="shared" si="79"/>
        <v>5</v>
      </c>
      <c r="X153" s="31">
        <f t="shared" si="79"/>
        <v>24</v>
      </c>
      <c r="Y153" s="13">
        <f t="shared" si="79"/>
        <v>13</v>
      </c>
      <c r="Z153" s="32">
        <f t="shared" si="79"/>
        <v>37</v>
      </c>
      <c r="AA153" s="31">
        <f t="shared" si="79"/>
        <v>611</v>
      </c>
      <c r="AB153" s="13">
        <f t="shared" si="79"/>
        <v>208</v>
      </c>
      <c r="AC153" s="32">
        <f t="shared" si="79"/>
        <v>819</v>
      </c>
    </row>
    <row r="154" spans="1:29" x14ac:dyDescent="0.2">
      <c r="C154" s="37"/>
      <c r="D154" s="38"/>
      <c r="E154" s="41" t="str">
        <f>IF(C154+D154=0," ",C154+D154)</f>
        <v xml:space="preserve"> </v>
      </c>
      <c r="F154" s="40"/>
      <c r="G154" s="40"/>
      <c r="H154" s="60" t="str">
        <f>IF(F154+G154=0," ",F154+G154)</f>
        <v xml:space="preserve"> </v>
      </c>
      <c r="I154" s="37"/>
      <c r="J154" s="38"/>
      <c r="K154" s="41" t="str">
        <f>IF(I154+J154=0," ",I154+J154)</f>
        <v xml:space="preserve"> </v>
      </c>
      <c r="L154" s="37"/>
      <c r="M154" s="40"/>
      <c r="N154" s="60" t="str">
        <f>IF(L154+M154=0," ",L154+M154)</f>
        <v xml:space="preserve"> </v>
      </c>
      <c r="O154" s="37"/>
      <c r="P154" s="38"/>
      <c r="Q154" s="59" t="str">
        <f>IF(O154+P154=0," ",O154+P154)</f>
        <v xml:space="preserve"> </v>
      </c>
      <c r="R154" s="37"/>
      <c r="S154" s="38"/>
      <c r="T154" s="39"/>
      <c r="U154" s="40"/>
      <c r="V154" s="40"/>
      <c r="W154" s="60" t="str">
        <f>IF(U154+V154=0," ",U154+V154)</f>
        <v xml:space="preserve"> </v>
      </c>
      <c r="X154" s="37"/>
      <c r="Y154" s="38"/>
      <c r="Z154" s="41" t="str">
        <f>IF(X154+Y154=0," ",X154+Y154)</f>
        <v xml:space="preserve"> </v>
      </c>
      <c r="AA154" s="37"/>
      <c r="AB154" s="45"/>
      <c r="AC154" s="46"/>
    </row>
    <row r="155" spans="1:29" x14ac:dyDescent="0.2">
      <c r="A155" s="35" t="s">
        <v>120</v>
      </c>
      <c r="B155" s="36">
        <v>2805</v>
      </c>
      <c r="C155" s="20">
        <v>10</v>
      </c>
      <c r="D155" s="35">
        <v>6</v>
      </c>
      <c r="E155" s="24">
        <v>16</v>
      </c>
      <c r="F155" s="22">
        <v>3</v>
      </c>
      <c r="G155" s="23">
        <v>2</v>
      </c>
      <c r="H155" s="24">
        <v>5</v>
      </c>
      <c r="M155" s="35">
        <v>1</v>
      </c>
      <c r="N155" s="65">
        <v>1</v>
      </c>
      <c r="T155" s="180"/>
      <c r="U155" s="47"/>
      <c r="V155" s="47"/>
      <c r="W155" s="24"/>
      <c r="X155" s="22">
        <v>3</v>
      </c>
      <c r="Y155" s="23"/>
      <c r="Z155" s="24">
        <v>3</v>
      </c>
      <c r="AA155" s="20">
        <f t="shared" ref="AA155:AB166" si="80">SUM(C155,F155,I155,L155,O155,R155,U155,X155)</f>
        <v>16</v>
      </c>
      <c r="AB155" s="25">
        <f t="shared" si="80"/>
        <v>9</v>
      </c>
      <c r="AC155" s="24">
        <f t="shared" ref="AC155:AC166" si="81">SUM(AA155:AB155)</f>
        <v>25</v>
      </c>
    </row>
    <row r="156" spans="1:29" x14ac:dyDescent="0.2">
      <c r="A156" s="35" t="s">
        <v>121</v>
      </c>
      <c r="B156" s="36">
        <v>2810</v>
      </c>
      <c r="C156" s="20">
        <v>28</v>
      </c>
      <c r="D156" s="35">
        <v>19</v>
      </c>
      <c r="E156" s="24">
        <v>47</v>
      </c>
      <c r="F156" s="22">
        <v>2</v>
      </c>
      <c r="G156" s="23"/>
      <c r="H156" s="24">
        <v>2</v>
      </c>
      <c r="J156" s="25">
        <v>1</v>
      </c>
      <c r="K156" s="24">
        <v>1</v>
      </c>
      <c r="L156" s="20">
        <v>1</v>
      </c>
      <c r="N156" s="65">
        <v>1</v>
      </c>
      <c r="O156" s="20">
        <v>1</v>
      </c>
      <c r="Q156" s="24">
        <v>1</v>
      </c>
      <c r="T156" s="180"/>
      <c r="U156" s="47"/>
      <c r="V156" s="47"/>
      <c r="W156" s="24"/>
      <c r="X156" s="22">
        <v>1</v>
      </c>
      <c r="Y156" s="23">
        <v>4</v>
      </c>
      <c r="Z156" s="24">
        <v>5</v>
      </c>
      <c r="AA156" s="20">
        <f t="shared" si="80"/>
        <v>33</v>
      </c>
      <c r="AB156" s="25">
        <f t="shared" si="80"/>
        <v>24</v>
      </c>
      <c r="AC156" s="24">
        <f t="shared" si="81"/>
        <v>57</v>
      </c>
    </row>
    <row r="157" spans="1:29" x14ac:dyDescent="0.2">
      <c r="A157" s="35" t="s">
        <v>122</v>
      </c>
      <c r="B157" s="36">
        <v>2820</v>
      </c>
      <c r="C157" s="20">
        <v>76</v>
      </c>
      <c r="D157" s="35">
        <v>36</v>
      </c>
      <c r="E157" s="24">
        <v>112</v>
      </c>
      <c r="F157" s="22">
        <v>29</v>
      </c>
      <c r="G157" s="23">
        <v>10</v>
      </c>
      <c r="H157" s="24">
        <v>39</v>
      </c>
      <c r="I157" s="20">
        <v>2</v>
      </c>
      <c r="K157" s="24">
        <v>2</v>
      </c>
      <c r="L157" s="20">
        <v>3</v>
      </c>
      <c r="M157" s="35">
        <v>4</v>
      </c>
      <c r="N157" s="65">
        <v>7</v>
      </c>
      <c r="O157" s="20">
        <v>3</v>
      </c>
      <c r="P157" s="25">
        <v>1</v>
      </c>
      <c r="Q157" s="24">
        <v>4</v>
      </c>
      <c r="S157" s="25">
        <v>1</v>
      </c>
      <c r="T157" s="180">
        <v>1</v>
      </c>
      <c r="U157" s="47"/>
      <c r="V157" s="47"/>
      <c r="W157" s="24"/>
      <c r="X157" s="22">
        <v>6</v>
      </c>
      <c r="Y157" s="23"/>
      <c r="Z157" s="24">
        <v>6</v>
      </c>
      <c r="AA157" s="20">
        <f t="shared" si="80"/>
        <v>119</v>
      </c>
      <c r="AB157" s="25">
        <f t="shared" si="80"/>
        <v>52</v>
      </c>
      <c r="AC157" s="24">
        <f t="shared" si="81"/>
        <v>171</v>
      </c>
    </row>
    <row r="158" spans="1:29" x14ac:dyDescent="0.2">
      <c r="A158" s="35" t="s">
        <v>123</v>
      </c>
      <c r="B158" s="36">
        <v>2830</v>
      </c>
      <c r="C158" s="20">
        <v>3</v>
      </c>
      <c r="D158" s="35"/>
      <c r="E158" s="24">
        <v>3</v>
      </c>
      <c r="F158" s="22"/>
      <c r="G158" s="23"/>
      <c r="H158" s="24"/>
      <c r="O158" s="20">
        <v>1</v>
      </c>
      <c r="Q158" s="24">
        <v>1</v>
      </c>
      <c r="T158" s="180"/>
      <c r="U158" s="47"/>
      <c r="V158" s="47"/>
      <c r="W158" s="24"/>
      <c r="X158" s="22"/>
      <c r="Y158" s="23"/>
      <c r="AA158" s="20">
        <f t="shared" si="80"/>
        <v>4</v>
      </c>
      <c r="AB158" s="25">
        <f t="shared" si="80"/>
        <v>0</v>
      </c>
      <c r="AC158" s="24">
        <f t="shared" si="81"/>
        <v>4</v>
      </c>
    </row>
    <row r="159" spans="1:29" x14ac:dyDescent="0.2">
      <c r="A159" s="35" t="s">
        <v>124</v>
      </c>
      <c r="B159" s="49">
        <v>2859</v>
      </c>
      <c r="C159" s="25">
        <v>84</v>
      </c>
      <c r="D159" s="35">
        <v>19</v>
      </c>
      <c r="E159" s="24">
        <v>103</v>
      </c>
      <c r="F159" s="23">
        <v>38</v>
      </c>
      <c r="G159" s="23">
        <v>8</v>
      </c>
      <c r="H159" s="24">
        <v>46</v>
      </c>
      <c r="J159" s="25">
        <v>1</v>
      </c>
      <c r="K159" s="24">
        <v>1</v>
      </c>
      <c r="L159" s="20">
        <v>2</v>
      </c>
      <c r="M159" s="35">
        <v>1</v>
      </c>
      <c r="N159" s="65">
        <v>3</v>
      </c>
      <c r="O159" s="20">
        <v>1</v>
      </c>
      <c r="Q159" s="24">
        <v>1</v>
      </c>
      <c r="T159" s="180"/>
      <c r="U159" s="47"/>
      <c r="V159" s="47">
        <v>1</v>
      </c>
      <c r="W159" s="24">
        <v>1</v>
      </c>
      <c r="X159" s="23">
        <v>4</v>
      </c>
      <c r="Y159" s="23">
        <v>2</v>
      </c>
      <c r="Z159" s="24">
        <v>6</v>
      </c>
      <c r="AA159" s="20">
        <f t="shared" si="80"/>
        <v>129</v>
      </c>
      <c r="AB159" s="25">
        <f t="shared" si="80"/>
        <v>32</v>
      </c>
      <c r="AC159" s="24">
        <f t="shared" si="81"/>
        <v>161</v>
      </c>
    </row>
    <row r="160" spans="1:29" x14ac:dyDescent="0.2">
      <c r="A160" s="35" t="s">
        <v>125</v>
      </c>
      <c r="B160" s="49">
        <v>2860</v>
      </c>
      <c r="C160" s="25">
        <v>120</v>
      </c>
      <c r="D160" s="35">
        <v>12</v>
      </c>
      <c r="E160" s="24">
        <v>132</v>
      </c>
      <c r="F160" s="23">
        <v>18</v>
      </c>
      <c r="G160" s="23">
        <v>6</v>
      </c>
      <c r="H160" s="24">
        <v>24</v>
      </c>
      <c r="J160" s="25">
        <v>1</v>
      </c>
      <c r="K160" s="24">
        <v>1</v>
      </c>
      <c r="M160" s="35">
        <v>1</v>
      </c>
      <c r="N160" s="65">
        <v>1</v>
      </c>
      <c r="O160" s="20">
        <v>3</v>
      </c>
      <c r="Q160" s="24">
        <v>3</v>
      </c>
      <c r="R160" s="25">
        <v>1</v>
      </c>
      <c r="T160" s="180">
        <v>1</v>
      </c>
      <c r="U160" s="47"/>
      <c r="V160" s="47"/>
      <c r="W160" s="24"/>
      <c r="X160" s="23">
        <v>6</v>
      </c>
      <c r="Y160" s="23">
        <v>1</v>
      </c>
      <c r="Z160" s="24">
        <v>7</v>
      </c>
      <c r="AA160" s="20">
        <f t="shared" si="80"/>
        <v>148</v>
      </c>
      <c r="AB160" s="25">
        <f t="shared" si="80"/>
        <v>21</v>
      </c>
      <c r="AC160" s="24">
        <f t="shared" si="81"/>
        <v>169</v>
      </c>
    </row>
    <row r="161" spans="1:29" x14ac:dyDescent="0.2">
      <c r="A161" s="35" t="s">
        <v>256</v>
      </c>
      <c r="B161" s="49">
        <v>2876</v>
      </c>
      <c r="C161" s="25">
        <v>7</v>
      </c>
      <c r="D161" s="35">
        <v>11</v>
      </c>
      <c r="E161" s="24">
        <v>18</v>
      </c>
      <c r="F161" s="23">
        <v>1</v>
      </c>
      <c r="G161" s="23">
        <v>1</v>
      </c>
      <c r="H161" s="24">
        <v>2</v>
      </c>
      <c r="I161" s="25"/>
      <c r="L161" s="25">
        <v>2</v>
      </c>
      <c r="N161" s="24">
        <v>2</v>
      </c>
      <c r="O161" s="25"/>
      <c r="P161" s="25">
        <v>1</v>
      </c>
      <c r="Q161" s="24">
        <v>1</v>
      </c>
      <c r="T161" s="180"/>
      <c r="U161" s="47"/>
      <c r="V161" s="47"/>
      <c r="W161" s="24"/>
      <c r="X161" s="23"/>
      <c r="Y161" s="23"/>
      <c r="AA161" s="20">
        <f t="shared" si="80"/>
        <v>10</v>
      </c>
      <c r="AB161" s="25">
        <f t="shared" si="80"/>
        <v>13</v>
      </c>
      <c r="AC161" s="24">
        <f t="shared" si="81"/>
        <v>23</v>
      </c>
    </row>
    <row r="162" spans="1:29" x14ac:dyDescent="0.2">
      <c r="A162" s="35" t="s">
        <v>257</v>
      </c>
      <c r="B162" s="49">
        <v>2877</v>
      </c>
      <c r="C162" s="25">
        <v>6</v>
      </c>
      <c r="D162" s="35"/>
      <c r="E162" s="24">
        <v>6</v>
      </c>
      <c r="F162" s="23">
        <v>3</v>
      </c>
      <c r="G162" s="23"/>
      <c r="H162" s="24">
        <v>3</v>
      </c>
      <c r="I162" s="25"/>
      <c r="L162" s="25"/>
      <c r="N162" s="24"/>
      <c r="O162" s="25"/>
      <c r="T162" s="180"/>
      <c r="U162" s="47"/>
      <c r="V162" s="47"/>
      <c r="W162" s="24"/>
      <c r="X162" s="23">
        <v>1</v>
      </c>
      <c r="Y162" s="23"/>
      <c r="Z162" s="24">
        <v>1</v>
      </c>
      <c r="AA162" s="20">
        <f t="shared" si="80"/>
        <v>10</v>
      </c>
      <c r="AB162" s="25">
        <f t="shared" si="80"/>
        <v>0</v>
      </c>
      <c r="AC162" s="24">
        <f t="shared" si="81"/>
        <v>10</v>
      </c>
    </row>
    <row r="163" spans="1:29" x14ac:dyDescent="0.2">
      <c r="A163" s="35" t="s">
        <v>258</v>
      </c>
      <c r="B163" s="49">
        <v>2878</v>
      </c>
      <c r="C163" s="25">
        <v>2</v>
      </c>
      <c r="D163" s="35">
        <v>2</v>
      </c>
      <c r="E163" s="24">
        <v>4</v>
      </c>
      <c r="F163" s="23"/>
      <c r="G163" s="23">
        <v>1</v>
      </c>
      <c r="H163" s="24">
        <v>1</v>
      </c>
      <c r="I163" s="25"/>
      <c r="L163" s="25"/>
      <c r="N163" s="24"/>
      <c r="O163" s="25"/>
      <c r="T163" s="180"/>
      <c r="U163" s="47"/>
      <c r="V163" s="47"/>
      <c r="W163" s="24"/>
      <c r="X163" s="23"/>
      <c r="Y163" s="23"/>
      <c r="AA163" s="20">
        <f t="shared" si="80"/>
        <v>2</v>
      </c>
      <c r="AB163" s="25">
        <f t="shared" si="80"/>
        <v>3</v>
      </c>
      <c r="AC163" s="24">
        <f t="shared" si="81"/>
        <v>5</v>
      </c>
    </row>
    <row r="164" spans="1:29" x14ac:dyDescent="0.2">
      <c r="A164" s="35" t="s">
        <v>259</v>
      </c>
      <c r="B164" s="49">
        <v>2879</v>
      </c>
      <c r="C164" s="25">
        <v>7</v>
      </c>
      <c r="D164" s="35"/>
      <c r="E164" s="24">
        <v>7</v>
      </c>
      <c r="F164" s="23">
        <v>1</v>
      </c>
      <c r="G164" s="23"/>
      <c r="H164" s="24">
        <v>1</v>
      </c>
      <c r="I164" s="25"/>
      <c r="L164" s="25"/>
      <c r="N164" s="24"/>
      <c r="O164" s="25"/>
      <c r="T164" s="180"/>
      <c r="U164" s="47"/>
      <c r="V164" s="47"/>
      <c r="W164" s="24"/>
      <c r="X164" s="23"/>
      <c r="Y164" s="23"/>
      <c r="AA164" s="20">
        <f t="shared" si="80"/>
        <v>8</v>
      </c>
      <c r="AB164" s="25">
        <f t="shared" si="80"/>
        <v>0</v>
      </c>
      <c r="AC164" s="24">
        <f t="shared" si="81"/>
        <v>8</v>
      </c>
    </row>
    <row r="165" spans="1:29" x14ac:dyDescent="0.2">
      <c r="A165" s="35" t="s">
        <v>260</v>
      </c>
      <c r="B165" s="49">
        <v>2880</v>
      </c>
      <c r="C165" s="25">
        <v>1</v>
      </c>
      <c r="D165" s="35">
        <v>3</v>
      </c>
      <c r="E165" s="24">
        <v>4</v>
      </c>
      <c r="F165" s="23"/>
      <c r="G165" s="23"/>
      <c r="H165" s="24"/>
      <c r="I165" s="25"/>
      <c r="L165" s="25"/>
      <c r="N165" s="24"/>
      <c r="O165" s="25"/>
      <c r="T165" s="180"/>
      <c r="U165" s="47"/>
      <c r="V165" s="47"/>
      <c r="W165" s="24"/>
      <c r="X165" s="23"/>
      <c r="Y165" s="23"/>
      <c r="AA165" s="20">
        <f t="shared" si="80"/>
        <v>1</v>
      </c>
      <c r="AB165" s="25">
        <f t="shared" si="80"/>
        <v>3</v>
      </c>
      <c r="AC165" s="24">
        <f t="shared" si="81"/>
        <v>4</v>
      </c>
    </row>
    <row r="166" spans="1:29" ht="13.5" thickBot="1" x14ac:dyDescent="0.25">
      <c r="A166" s="35" t="s">
        <v>261</v>
      </c>
      <c r="B166" s="49">
        <v>2881</v>
      </c>
      <c r="C166" s="25">
        <v>1</v>
      </c>
      <c r="D166" s="35">
        <v>15</v>
      </c>
      <c r="E166" s="24">
        <v>16</v>
      </c>
      <c r="F166" s="23"/>
      <c r="G166" s="23">
        <v>1</v>
      </c>
      <c r="H166" s="24">
        <v>1</v>
      </c>
      <c r="I166" s="25"/>
      <c r="L166" s="25"/>
      <c r="M166" s="35">
        <v>1</v>
      </c>
      <c r="N166" s="24">
        <v>1</v>
      </c>
      <c r="O166" s="25">
        <v>1</v>
      </c>
      <c r="Q166" s="24">
        <v>1</v>
      </c>
      <c r="T166" s="180"/>
      <c r="U166" s="47"/>
      <c r="V166" s="47"/>
      <c r="W166" s="24"/>
      <c r="X166" s="23"/>
      <c r="Y166" s="23">
        <v>1</v>
      </c>
      <c r="Z166" s="24">
        <v>1</v>
      </c>
      <c r="AA166" s="20">
        <f t="shared" si="80"/>
        <v>2</v>
      </c>
      <c r="AB166" s="25">
        <f t="shared" si="80"/>
        <v>18</v>
      </c>
      <c r="AC166" s="24">
        <f t="shared" si="81"/>
        <v>20</v>
      </c>
    </row>
    <row r="167" spans="1:29" ht="13.5" thickBot="1" x14ac:dyDescent="0.25">
      <c r="A167" s="31" t="s">
        <v>126</v>
      </c>
      <c r="B167" s="93"/>
      <c r="C167" s="13">
        <f>SUM(C155:C166)</f>
        <v>345</v>
      </c>
      <c r="D167" s="13">
        <f>SUM(D155:D166)</f>
        <v>123</v>
      </c>
      <c r="E167" s="32">
        <f>SUM(C167:D167)</f>
        <v>468</v>
      </c>
      <c r="F167" s="13">
        <f>SUM(F155:F166)</f>
        <v>95</v>
      </c>
      <c r="G167" s="13">
        <f>SUM(G155:G166)</f>
        <v>29</v>
      </c>
      <c r="H167" s="32">
        <f>SUM(F167:G167)</f>
        <v>124</v>
      </c>
      <c r="I167" s="13">
        <f>SUM(I155:I166)</f>
        <v>2</v>
      </c>
      <c r="J167" s="13">
        <f>SUM(J155:J166)</f>
        <v>3</v>
      </c>
      <c r="K167" s="32">
        <f>SUM(I167:J167)</f>
        <v>5</v>
      </c>
      <c r="L167" s="13">
        <f t="shared" ref="L167:U167" si="82">SUM(L155:L166)</f>
        <v>8</v>
      </c>
      <c r="M167" s="13">
        <f t="shared" si="82"/>
        <v>8</v>
      </c>
      <c r="N167" s="32">
        <f t="shared" si="82"/>
        <v>16</v>
      </c>
      <c r="O167" s="13">
        <f t="shared" si="82"/>
        <v>10</v>
      </c>
      <c r="P167" s="13">
        <f t="shared" si="82"/>
        <v>2</v>
      </c>
      <c r="Q167" s="13">
        <f t="shared" si="82"/>
        <v>12</v>
      </c>
      <c r="R167" s="31">
        <f t="shared" si="82"/>
        <v>1</v>
      </c>
      <c r="S167" s="13">
        <f t="shared" si="82"/>
        <v>1</v>
      </c>
      <c r="T167" s="32">
        <f t="shared" si="82"/>
        <v>2</v>
      </c>
      <c r="U167" s="13">
        <f t="shared" si="82"/>
        <v>0</v>
      </c>
      <c r="V167" s="13">
        <f>SUM(V155:V166)</f>
        <v>1</v>
      </c>
      <c r="W167" s="32">
        <f t="shared" ref="W167:AC167" si="83">SUM(W155:W166)</f>
        <v>1</v>
      </c>
      <c r="X167" s="13">
        <f t="shared" si="83"/>
        <v>21</v>
      </c>
      <c r="Y167" s="13">
        <f t="shared" si="83"/>
        <v>8</v>
      </c>
      <c r="Z167" s="32">
        <f t="shared" si="83"/>
        <v>29</v>
      </c>
      <c r="AA167" s="31">
        <f t="shared" si="83"/>
        <v>482</v>
      </c>
      <c r="AB167" s="33">
        <f t="shared" si="83"/>
        <v>175</v>
      </c>
      <c r="AC167" s="34">
        <f t="shared" si="83"/>
        <v>657</v>
      </c>
    </row>
    <row r="168" spans="1:29" ht="13.5" thickBot="1" x14ac:dyDescent="0.25">
      <c r="A168" s="26"/>
      <c r="B168" s="21"/>
      <c r="C168" s="62"/>
      <c r="D168" s="59"/>
      <c r="E168" s="41" t="str">
        <f>IF(C168+D168=0," ",C168+D168)</f>
        <v xml:space="preserve"> </v>
      </c>
      <c r="F168" s="59"/>
      <c r="G168" s="59"/>
      <c r="H168" s="59" t="str">
        <f>IF(F168+G168=0," ",F168+G168)</f>
        <v xml:space="preserve"> </v>
      </c>
      <c r="I168" s="62"/>
      <c r="J168" s="59"/>
      <c r="K168" s="41" t="str">
        <f>IF(I168+J168=0," ",I168+J168)</f>
        <v xml:space="preserve"> </v>
      </c>
      <c r="L168" s="62"/>
      <c r="M168" s="59"/>
      <c r="N168" s="59" t="str">
        <f>IF(L168+M168=0," ",L168+M168)</f>
        <v xml:space="preserve"> </v>
      </c>
      <c r="O168" s="62"/>
      <c r="P168" s="59"/>
      <c r="Q168" s="59" t="str">
        <f>IF(O168+P168=0," ",O168+P168)</f>
        <v xml:space="preserve"> </v>
      </c>
      <c r="R168" s="62"/>
      <c r="S168" s="59"/>
      <c r="T168" s="41"/>
      <c r="U168" s="59"/>
      <c r="V168" s="59"/>
      <c r="W168" s="59" t="str">
        <f>IF(U168+V168=0," ",U168+V168)</f>
        <v xml:space="preserve"> </v>
      </c>
      <c r="X168" s="62"/>
      <c r="Y168" s="59"/>
      <c r="Z168" s="41" t="str">
        <f>IF(X168+Y168=0," ",X168+Y168)</f>
        <v xml:space="preserve"> </v>
      </c>
      <c r="AA168" s="62"/>
      <c r="AB168" s="79"/>
      <c r="AC168" s="64"/>
    </row>
    <row r="169" spans="1:29" ht="13.5" thickBot="1" x14ac:dyDescent="0.25">
      <c r="A169" s="13" t="s">
        <v>127</v>
      </c>
      <c r="B169" s="14">
        <v>2865</v>
      </c>
      <c r="C169" s="53">
        <v>9</v>
      </c>
      <c r="D169" s="54">
        <v>1</v>
      </c>
      <c r="E169" s="32">
        <v>10</v>
      </c>
      <c r="F169" s="54">
        <v>4</v>
      </c>
      <c r="G169" s="54"/>
      <c r="H169" s="32">
        <v>4</v>
      </c>
      <c r="I169" s="53"/>
      <c r="J169" s="54"/>
      <c r="K169" s="32"/>
      <c r="L169" s="31">
        <v>1</v>
      </c>
      <c r="M169" s="13"/>
      <c r="N169" s="32">
        <v>1</v>
      </c>
      <c r="O169" s="53"/>
      <c r="P169" s="54"/>
      <c r="Q169" s="32"/>
      <c r="R169" s="31"/>
      <c r="S169" s="13"/>
      <c r="T169" s="32"/>
      <c r="U169" s="54"/>
      <c r="V169" s="54"/>
      <c r="W169" s="32"/>
      <c r="X169" s="53">
        <v>1</v>
      </c>
      <c r="Y169" s="54"/>
      <c r="Z169" s="32">
        <v>1</v>
      </c>
      <c r="AA169" s="31">
        <f t="shared" ref="AA169:AB169" si="84">SUM(C169,F169,I169,L169,O169,R169,U169,X169)</f>
        <v>15</v>
      </c>
      <c r="AB169" s="13">
        <f t="shared" si="84"/>
        <v>1</v>
      </c>
      <c r="AC169" s="32">
        <f t="shared" ref="AC169" si="85">SUM(AA169:AB169)</f>
        <v>16</v>
      </c>
    </row>
    <row r="170" spans="1:29" ht="13.5" thickBot="1" x14ac:dyDescent="0.25">
      <c r="C170" s="37"/>
      <c r="D170" s="38"/>
      <c r="E170" s="41"/>
      <c r="F170" s="40"/>
      <c r="G170" s="40"/>
      <c r="H170" s="60"/>
      <c r="I170" s="37"/>
      <c r="J170" s="38"/>
      <c r="K170" s="41"/>
      <c r="L170" s="37"/>
      <c r="M170" s="40"/>
      <c r="N170" s="60"/>
      <c r="O170" s="37"/>
      <c r="P170" s="38"/>
      <c r="Q170" s="59"/>
      <c r="R170" s="37"/>
      <c r="S170" s="38"/>
      <c r="T170" s="39"/>
      <c r="U170" s="40"/>
      <c r="V170" s="40"/>
      <c r="W170" s="60"/>
      <c r="X170" s="37"/>
      <c r="Y170" s="38"/>
      <c r="Z170" s="41"/>
      <c r="AA170" s="37"/>
      <c r="AB170" s="45"/>
      <c r="AC170" s="46"/>
    </row>
    <row r="171" spans="1:29" s="75" customFormat="1" ht="13.5" thickBot="1" x14ac:dyDescent="0.25">
      <c r="A171" s="31" t="s">
        <v>128</v>
      </c>
      <c r="B171" s="14">
        <v>2870</v>
      </c>
      <c r="C171" s="31">
        <v>15</v>
      </c>
      <c r="D171" s="13">
        <v>17</v>
      </c>
      <c r="E171" s="32">
        <v>32</v>
      </c>
      <c r="F171" s="13">
        <v>3</v>
      </c>
      <c r="G171" s="13">
        <v>1</v>
      </c>
      <c r="H171" s="32">
        <v>4</v>
      </c>
      <c r="I171" s="31"/>
      <c r="J171" s="13"/>
      <c r="K171" s="32"/>
      <c r="L171" s="31"/>
      <c r="M171" s="13"/>
      <c r="N171" s="32"/>
      <c r="O171" s="31"/>
      <c r="P171" s="13"/>
      <c r="Q171" s="32"/>
      <c r="R171" s="31"/>
      <c r="S171" s="13"/>
      <c r="T171" s="32"/>
      <c r="U171" s="13"/>
      <c r="V171" s="13"/>
      <c r="W171" s="32"/>
      <c r="X171" s="31">
        <v>2</v>
      </c>
      <c r="Y171" s="13">
        <v>2</v>
      </c>
      <c r="Z171" s="32">
        <v>4</v>
      </c>
      <c r="AA171" s="31">
        <f>SUM(C171,F171,I171,L171,O171,R171,U171,X171)</f>
        <v>20</v>
      </c>
      <c r="AB171" s="13">
        <f t="shared" ref="AB171" si="86">SUM(D171,G171,J171,M171,P171,S171,V171,Y171)</f>
        <v>20</v>
      </c>
      <c r="AC171" s="32">
        <f t="shared" ref="AC171" si="87">SUM(AA171:AB171)</f>
        <v>40</v>
      </c>
    </row>
    <row r="172" spans="1:29" ht="13.5" thickBot="1" x14ac:dyDescent="0.25">
      <c r="C172" s="37"/>
      <c r="D172" s="38"/>
      <c r="E172" s="41"/>
      <c r="F172" s="40"/>
      <c r="G172" s="40"/>
      <c r="H172" s="60"/>
      <c r="I172" s="37"/>
      <c r="J172" s="38"/>
      <c r="K172" s="41"/>
      <c r="L172" s="37"/>
      <c r="M172" s="40"/>
      <c r="N172" s="60"/>
      <c r="O172" s="37"/>
      <c r="P172" s="38"/>
      <c r="Q172" s="59"/>
      <c r="R172" s="37"/>
      <c r="S172" s="38"/>
      <c r="T172" s="39"/>
      <c r="U172" s="40"/>
      <c r="V172" s="40"/>
      <c r="W172" s="60"/>
      <c r="X172" s="37"/>
      <c r="Y172" s="38"/>
      <c r="Z172" s="41"/>
      <c r="AA172" s="37"/>
      <c r="AB172" s="45"/>
      <c r="AC172" s="46"/>
    </row>
    <row r="173" spans="1:29" ht="13.5" thickBot="1" x14ac:dyDescent="0.25">
      <c r="A173" s="31" t="s">
        <v>129</v>
      </c>
      <c r="B173" s="14">
        <v>3700</v>
      </c>
      <c r="C173" s="53">
        <v>6</v>
      </c>
      <c r="D173" s="54">
        <v>18</v>
      </c>
      <c r="E173" s="32">
        <v>24</v>
      </c>
      <c r="F173" s="54"/>
      <c r="G173" s="54"/>
      <c r="H173" s="32"/>
      <c r="I173" s="53"/>
      <c r="J173" s="54"/>
      <c r="K173" s="32"/>
      <c r="L173" s="31"/>
      <c r="M173" s="13">
        <v>1</v>
      </c>
      <c r="N173" s="32">
        <v>1</v>
      </c>
      <c r="O173" s="53"/>
      <c r="P173" s="54"/>
      <c r="Q173" s="32"/>
      <c r="R173" s="31"/>
      <c r="S173" s="13"/>
      <c r="T173" s="32"/>
      <c r="U173" s="54"/>
      <c r="V173" s="54"/>
      <c r="W173" s="32"/>
      <c r="X173" s="53"/>
      <c r="Y173" s="54">
        <v>2</v>
      </c>
      <c r="Z173" s="32">
        <v>2</v>
      </c>
      <c r="AA173" s="31">
        <f t="shared" ref="AA173:AB173" si="88">SUM(C173,F173,I173,L173,O173,R173,U173,X173)</f>
        <v>6</v>
      </c>
      <c r="AB173" s="13">
        <f t="shared" si="88"/>
        <v>21</v>
      </c>
      <c r="AC173" s="32">
        <f t="shared" ref="AC173" si="89">SUM(AA173:AB173)</f>
        <v>27</v>
      </c>
    </row>
    <row r="174" spans="1:29" x14ac:dyDescent="0.2">
      <c r="C174" s="37"/>
      <c r="D174" s="38"/>
      <c r="E174" s="41" t="str">
        <f>IF(C174+D174=0," ",C174+D174)</f>
        <v xml:space="preserve"> </v>
      </c>
      <c r="F174" s="40"/>
      <c r="G174" s="40"/>
      <c r="H174" s="60" t="str">
        <f>IF(F174+G174=0," ",F174+G174)</f>
        <v xml:space="preserve"> </v>
      </c>
      <c r="I174" s="37"/>
      <c r="J174" s="38"/>
      <c r="K174" s="41" t="str">
        <f>IF(I174+J174=0," ",I174+J174)</f>
        <v xml:space="preserve"> </v>
      </c>
      <c r="L174" s="37"/>
      <c r="M174" s="40"/>
      <c r="N174" s="60" t="str">
        <f>IF(L174+M174=0," ",L174+M174)</f>
        <v xml:space="preserve"> </v>
      </c>
      <c r="O174" s="37"/>
      <c r="P174" s="38"/>
      <c r="Q174" s="59" t="str">
        <f>IF(O174+P174=0," ",O174+P174)</f>
        <v xml:space="preserve"> </v>
      </c>
      <c r="R174" s="37"/>
      <c r="S174" s="38"/>
      <c r="T174" s="39"/>
      <c r="U174" s="40"/>
      <c r="V174" s="40"/>
      <c r="W174" s="60" t="str">
        <f>IF(U174+V174=0," ",U174+V174)</f>
        <v xml:space="preserve"> </v>
      </c>
      <c r="X174" s="37"/>
      <c r="Y174" s="38"/>
      <c r="Z174" s="41"/>
      <c r="AA174" s="37"/>
      <c r="AB174" s="45"/>
      <c r="AC174" s="46"/>
    </row>
    <row r="175" spans="1:29" x14ac:dyDescent="0.2">
      <c r="A175" s="25" t="s">
        <v>130</v>
      </c>
      <c r="B175" s="36">
        <v>1005</v>
      </c>
      <c r="C175" s="22"/>
      <c r="D175" s="23">
        <v>1</v>
      </c>
      <c r="E175" s="24">
        <v>1</v>
      </c>
      <c r="F175" s="47">
        <v>1</v>
      </c>
      <c r="G175" s="47"/>
      <c r="H175" s="24">
        <v>1</v>
      </c>
      <c r="I175" s="22"/>
      <c r="J175" s="23"/>
      <c r="L175" s="20">
        <v>1</v>
      </c>
      <c r="M175" s="35">
        <v>1</v>
      </c>
      <c r="N175" s="24">
        <v>2</v>
      </c>
      <c r="O175" s="22">
        <v>1</v>
      </c>
      <c r="P175" s="23"/>
      <c r="Q175" s="24">
        <v>1</v>
      </c>
      <c r="R175" s="20"/>
      <c r="T175" s="24"/>
      <c r="U175" s="47"/>
      <c r="V175" s="47"/>
      <c r="W175" s="24"/>
      <c r="X175" s="22"/>
      <c r="Y175" s="23"/>
      <c r="AA175" s="20">
        <f>SUM(C175,F175,I175,L175,O175,R175,U175,X175)</f>
        <v>3</v>
      </c>
      <c r="AB175" s="25">
        <f>SUM(D175,G175,J175,M175,P175,S175,V175,Y175,)</f>
        <v>2</v>
      </c>
      <c r="AC175" s="24">
        <f t="shared" ref="AC175:AC182" si="90">SUM(AA175:AB175)</f>
        <v>5</v>
      </c>
    </row>
    <row r="176" spans="1:29" x14ac:dyDescent="0.2">
      <c r="A176" s="25" t="s">
        <v>131</v>
      </c>
      <c r="B176" s="36">
        <v>1010</v>
      </c>
      <c r="C176" s="22">
        <v>16</v>
      </c>
      <c r="D176" s="23">
        <v>17</v>
      </c>
      <c r="E176" s="24">
        <v>33</v>
      </c>
      <c r="F176" s="47">
        <v>13</v>
      </c>
      <c r="G176" s="47">
        <v>5</v>
      </c>
      <c r="H176" s="24">
        <v>18</v>
      </c>
      <c r="I176" s="22">
        <v>1</v>
      </c>
      <c r="J176" s="23">
        <v>1</v>
      </c>
      <c r="K176" s="24">
        <v>2</v>
      </c>
      <c r="M176" s="35">
        <v>2</v>
      </c>
      <c r="N176" s="24">
        <v>2</v>
      </c>
      <c r="O176" s="22">
        <v>1</v>
      </c>
      <c r="P176" s="23">
        <v>1</v>
      </c>
      <c r="Q176" s="24">
        <v>2</v>
      </c>
      <c r="R176" s="20"/>
      <c r="T176" s="24"/>
      <c r="U176" s="47"/>
      <c r="V176" s="47">
        <v>1</v>
      </c>
      <c r="W176" s="24">
        <v>1</v>
      </c>
      <c r="X176" s="22">
        <v>3</v>
      </c>
      <c r="Y176" s="23"/>
      <c r="Z176" s="24">
        <v>3</v>
      </c>
      <c r="AA176" s="20">
        <f t="shared" ref="AA176:AA182" si="91">SUM(C176,F176,I176,L176,O176,R176,U176,X176)</f>
        <v>34</v>
      </c>
      <c r="AB176" s="25">
        <f t="shared" ref="AB176:AB182" si="92">SUM(D176,G176,J176,M176,P176,S176,V176,Y176,)</f>
        <v>27</v>
      </c>
      <c r="AC176" s="24">
        <f t="shared" si="90"/>
        <v>61</v>
      </c>
    </row>
    <row r="177" spans="1:29" x14ac:dyDescent="0.2">
      <c r="A177" s="25" t="s">
        <v>132</v>
      </c>
      <c r="B177" s="36">
        <v>1015</v>
      </c>
      <c r="C177" s="22">
        <v>81</v>
      </c>
      <c r="D177" s="23">
        <v>70</v>
      </c>
      <c r="E177" s="24">
        <v>151</v>
      </c>
      <c r="F177" s="47">
        <v>15</v>
      </c>
      <c r="G177" s="47">
        <v>3</v>
      </c>
      <c r="H177" s="24">
        <v>18</v>
      </c>
      <c r="I177" s="22"/>
      <c r="J177" s="23"/>
      <c r="L177" s="20">
        <v>8</v>
      </c>
      <c r="M177" s="35">
        <v>13</v>
      </c>
      <c r="N177" s="24">
        <v>21</v>
      </c>
      <c r="O177" s="22">
        <v>6</v>
      </c>
      <c r="P177" s="23">
        <v>5</v>
      </c>
      <c r="Q177" s="24">
        <v>11</v>
      </c>
      <c r="R177" s="20"/>
      <c r="T177" s="24"/>
      <c r="U177" s="47">
        <v>1</v>
      </c>
      <c r="V177" s="47"/>
      <c r="W177" s="24">
        <v>1</v>
      </c>
      <c r="X177" s="22">
        <v>6</v>
      </c>
      <c r="Y177" s="23">
        <v>4</v>
      </c>
      <c r="Z177" s="24">
        <v>10</v>
      </c>
      <c r="AA177" s="20">
        <f t="shared" si="91"/>
        <v>117</v>
      </c>
      <c r="AB177" s="25">
        <f t="shared" si="92"/>
        <v>95</v>
      </c>
      <c r="AC177" s="24">
        <f t="shared" si="90"/>
        <v>212</v>
      </c>
    </row>
    <row r="178" spans="1:29" x14ac:dyDescent="0.2">
      <c r="A178" s="25" t="s">
        <v>133</v>
      </c>
      <c r="B178" s="36">
        <v>1025</v>
      </c>
      <c r="C178" s="22">
        <v>22</v>
      </c>
      <c r="D178" s="23">
        <v>15</v>
      </c>
      <c r="E178" s="24">
        <v>37</v>
      </c>
      <c r="F178" s="47">
        <v>3</v>
      </c>
      <c r="G178" s="47">
        <v>1</v>
      </c>
      <c r="H178" s="24">
        <v>4</v>
      </c>
      <c r="I178" s="22"/>
      <c r="J178" s="23"/>
      <c r="L178" s="20">
        <v>1</v>
      </c>
      <c r="M178" s="35">
        <v>1</v>
      </c>
      <c r="N178" s="24">
        <v>2</v>
      </c>
      <c r="O178" s="22">
        <v>1</v>
      </c>
      <c r="P178" s="23"/>
      <c r="Q178" s="24">
        <v>1</v>
      </c>
      <c r="R178" s="20"/>
      <c r="T178" s="24"/>
      <c r="U178" s="47"/>
      <c r="V178" s="47"/>
      <c r="W178" s="24"/>
      <c r="X178" s="22">
        <v>0</v>
      </c>
      <c r="Y178" s="23"/>
      <c r="Z178" s="24">
        <v>0</v>
      </c>
      <c r="AA178" s="20">
        <f>SUM(C178,F178,I178,L178,O178,R178,U178,X178)</f>
        <v>27</v>
      </c>
      <c r="AB178" s="25">
        <f>SUM(D178,G178,J178,M178,P178,S178,V178,Y178,)</f>
        <v>17</v>
      </c>
      <c r="AC178" s="24">
        <f>SUM(AA178:AB178)</f>
        <v>44</v>
      </c>
    </row>
    <row r="179" spans="1:29" x14ac:dyDescent="0.2">
      <c r="A179" s="25" t="s">
        <v>134</v>
      </c>
      <c r="B179" s="36">
        <v>1030</v>
      </c>
      <c r="C179" s="22">
        <v>2</v>
      </c>
      <c r="D179" s="23">
        <v>2</v>
      </c>
      <c r="E179" s="24">
        <v>4</v>
      </c>
      <c r="F179" s="47"/>
      <c r="G179" s="47"/>
      <c r="H179" s="24"/>
      <c r="I179" s="22"/>
      <c r="J179" s="23"/>
      <c r="N179" s="24"/>
      <c r="O179" s="22"/>
      <c r="P179" s="23"/>
      <c r="R179" s="20"/>
      <c r="T179" s="24"/>
      <c r="U179" s="47"/>
      <c r="V179" s="47"/>
      <c r="W179" s="24"/>
      <c r="X179" s="22"/>
      <c r="Y179" s="23"/>
      <c r="AA179" s="20">
        <f t="shared" si="91"/>
        <v>2</v>
      </c>
      <c r="AB179" s="25">
        <f t="shared" si="92"/>
        <v>2</v>
      </c>
      <c r="AC179" s="24">
        <f t="shared" si="90"/>
        <v>4</v>
      </c>
    </row>
    <row r="180" spans="1:29" x14ac:dyDescent="0.2">
      <c r="A180" s="25" t="s">
        <v>135</v>
      </c>
      <c r="B180" s="36">
        <v>1035</v>
      </c>
      <c r="C180" s="22">
        <v>11</v>
      </c>
      <c r="D180" s="23">
        <v>8</v>
      </c>
      <c r="E180" s="24">
        <v>19</v>
      </c>
      <c r="F180" s="47">
        <v>1</v>
      </c>
      <c r="G180" s="47">
        <v>1</v>
      </c>
      <c r="H180" s="24">
        <v>2</v>
      </c>
      <c r="I180" s="22"/>
      <c r="J180" s="23">
        <v>1</v>
      </c>
      <c r="K180" s="24">
        <v>1</v>
      </c>
      <c r="M180" s="35">
        <v>1</v>
      </c>
      <c r="N180" s="24">
        <v>1</v>
      </c>
      <c r="O180" s="22">
        <v>1</v>
      </c>
      <c r="P180" s="23">
        <v>1</v>
      </c>
      <c r="Q180" s="24">
        <v>2</v>
      </c>
      <c r="R180" s="20"/>
      <c r="T180" s="24"/>
      <c r="U180" s="23"/>
      <c r="V180" s="47"/>
      <c r="W180" s="24"/>
      <c r="X180" s="22"/>
      <c r="Y180" s="23">
        <v>1</v>
      </c>
      <c r="Z180" s="24">
        <v>1</v>
      </c>
      <c r="AA180" s="20">
        <f t="shared" si="91"/>
        <v>13</v>
      </c>
      <c r="AB180" s="25">
        <f t="shared" si="92"/>
        <v>13</v>
      </c>
      <c r="AC180" s="24">
        <f t="shared" si="90"/>
        <v>26</v>
      </c>
    </row>
    <row r="181" spans="1:29" x14ac:dyDescent="0.2">
      <c r="A181" s="25" t="s">
        <v>136</v>
      </c>
      <c r="B181" s="36">
        <v>1040</v>
      </c>
      <c r="C181" s="22">
        <v>27</v>
      </c>
      <c r="D181" s="23">
        <v>41</v>
      </c>
      <c r="E181" s="24">
        <v>68</v>
      </c>
      <c r="F181" s="47">
        <v>1</v>
      </c>
      <c r="G181" s="47">
        <v>4</v>
      </c>
      <c r="H181" s="24">
        <v>5</v>
      </c>
      <c r="I181" s="22"/>
      <c r="J181" s="23"/>
      <c r="M181" s="35">
        <v>5</v>
      </c>
      <c r="N181" s="24">
        <v>5</v>
      </c>
      <c r="O181" s="22"/>
      <c r="P181" s="23"/>
      <c r="R181" s="20"/>
      <c r="T181" s="24"/>
      <c r="U181" s="47"/>
      <c r="V181" s="47"/>
      <c r="W181" s="24"/>
      <c r="X181" s="22">
        <v>1</v>
      </c>
      <c r="Y181" s="23">
        <v>1</v>
      </c>
      <c r="Z181" s="24">
        <v>2</v>
      </c>
      <c r="AA181" s="20">
        <f t="shared" si="91"/>
        <v>29</v>
      </c>
      <c r="AB181" s="25">
        <f t="shared" si="92"/>
        <v>51</v>
      </c>
      <c r="AC181" s="24">
        <f t="shared" si="90"/>
        <v>80</v>
      </c>
    </row>
    <row r="182" spans="1:29" ht="13.5" thickBot="1" x14ac:dyDescent="0.25">
      <c r="A182" s="25" t="s">
        <v>137</v>
      </c>
      <c r="B182" s="36">
        <v>1045</v>
      </c>
      <c r="C182" s="22">
        <v>0</v>
      </c>
      <c r="D182" s="23">
        <v>0</v>
      </c>
      <c r="E182" s="24">
        <f t="shared" ref="E182" si="93">SUM(C182:D182)</f>
        <v>0</v>
      </c>
      <c r="F182" s="47">
        <v>0</v>
      </c>
      <c r="G182" s="47">
        <v>0</v>
      </c>
      <c r="H182" s="24">
        <f t="shared" ref="H182" si="94">SUM(F182:G182)</f>
        <v>0</v>
      </c>
      <c r="I182" s="22">
        <v>0</v>
      </c>
      <c r="J182" s="23">
        <v>0</v>
      </c>
      <c r="K182" s="24">
        <f t="shared" ref="K182" si="95">SUM(I182:J182)</f>
        <v>0</v>
      </c>
      <c r="L182" s="20">
        <v>0</v>
      </c>
      <c r="M182" s="35">
        <v>0</v>
      </c>
      <c r="N182" s="24">
        <f t="shared" ref="N182" si="96">SUM(L182:M182)</f>
        <v>0</v>
      </c>
      <c r="O182" s="22">
        <v>0</v>
      </c>
      <c r="P182" s="23">
        <v>0</v>
      </c>
      <c r="Q182" s="24">
        <f t="shared" ref="Q182" si="97">SUM(O182:P182)</f>
        <v>0</v>
      </c>
      <c r="R182" s="27">
        <v>0</v>
      </c>
      <c r="S182" s="26">
        <v>0</v>
      </c>
      <c r="T182" s="24">
        <f t="shared" ref="T182" si="98">SUM(R182:S182)</f>
        <v>0</v>
      </c>
      <c r="U182" s="47">
        <v>0</v>
      </c>
      <c r="V182" s="47">
        <v>0</v>
      </c>
      <c r="W182" s="24">
        <f t="shared" ref="W182" si="99">SUM(U182:V182)</f>
        <v>0</v>
      </c>
      <c r="X182" s="22">
        <v>0</v>
      </c>
      <c r="Y182" s="23">
        <v>0</v>
      </c>
      <c r="Z182" s="24">
        <f t="shared" ref="Z182" si="100">SUM(X182:Y182)</f>
        <v>0</v>
      </c>
      <c r="AA182" s="20">
        <f t="shared" si="91"/>
        <v>0</v>
      </c>
      <c r="AB182" s="25">
        <f t="shared" si="92"/>
        <v>0</v>
      </c>
      <c r="AC182" s="24">
        <f t="shared" si="90"/>
        <v>0</v>
      </c>
    </row>
    <row r="183" spans="1:29" ht="13.5" thickBot="1" x14ac:dyDescent="0.25">
      <c r="A183" s="31" t="s">
        <v>138</v>
      </c>
      <c r="B183" s="93"/>
      <c r="C183" s="31">
        <f>SUM(C175:C182)</f>
        <v>159</v>
      </c>
      <c r="D183" s="13">
        <f t="shared" ref="D183:AB183" si="101">SUM(D175:D182)</f>
        <v>154</v>
      </c>
      <c r="E183" s="32">
        <f t="shared" si="101"/>
        <v>313</v>
      </c>
      <c r="F183" s="31">
        <f t="shared" si="101"/>
        <v>34</v>
      </c>
      <c r="G183" s="13">
        <f t="shared" si="101"/>
        <v>14</v>
      </c>
      <c r="H183" s="32">
        <f t="shared" si="101"/>
        <v>48</v>
      </c>
      <c r="I183" s="31">
        <f t="shared" si="101"/>
        <v>1</v>
      </c>
      <c r="J183" s="13">
        <f t="shared" si="101"/>
        <v>2</v>
      </c>
      <c r="K183" s="32">
        <f t="shared" si="101"/>
        <v>3</v>
      </c>
      <c r="L183" s="31">
        <f t="shared" si="101"/>
        <v>10</v>
      </c>
      <c r="M183" s="13">
        <f t="shared" si="101"/>
        <v>23</v>
      </c>
      <c r="N183" s="32">
        <f>SUM(N175:N182)</f>
        <v>33</v>
      </c>
      <c r="O183" s="31">
        <f t="shared" si="101"/>
        <v>10</v>
      </c>
      <c r="P183" s="13">
        <f t="shared" si="101"/>
        <v>7</v>
      </c>
      <c r="Q183" s="13">
        <f t="shared" si="101"/>
        <v>17</v>
      </c>
      <c r="R183" s="31">
        <f t="shared" si="101"/>
        <v>0</v>
      </c>
      <c r="S183" s="13">
        <f t="shared" si="101"/>
        <v>0</v>
      </c>
      <c r="T183" s="32">
        <f t="shared" si="101"/>
        <v>0</v>
      </c>
      <c r="U183" s="13">
        <f t="shared" si="101"/>
        <v>1</v>
      </c>
      <c r="V183" s="13">
        <f t="shared" si="101"/>
        <v>1</v>
      </c>
      <c r="W183" s="32">
        <f t="shared" si="101"/>
        <v>2</v>
      </c>
      <c r="X183" s="31">
        <f t="shared" si="101"/>
        <v>10</v>
      </c>
      <c r="Y183" s="13">
        <f t="shared" si="101"/>
        <v>6</v>
      </c>
      <c r="Z183" s="32">
        <f t="shared" si="101"/>
        <v>16</v>
      </c>
      <c r="AA183" s="31">
        <f t="shared" si="101"/>
        <v>225</v>
      </c>
      <c r="AB183" s="33">
        <f t="shared" si="101"/>
        <v>207</v>
      </c>
      <c r="AC183" s="34">
        <f>SUM(AC175:AC182)</f>
        <v>432</v>
      </c>
    </row>
    <row r="184" spans="1:29" ht="13.5" thickBot="1" x14ac:dyDescent="0.25">
      <c r="A184" s="26"/>
      <c r="B184" s="21"/>
      <c r="C184" s="27"/>
      <c r="D184" s="26"/>
      <c r="F184" s="26"/>
      <c r="G184" s="26"/>
      <c r="H184" s="26"/>
      <c r="I184" s="27"/>
      <c r="J184" s="26"/>
      <c r="L184" s="27"/>
      <c r="M184" s="26"/>
      <c r="N184" s="26"/>
      <c r="O184" s="27"/>
      <c r="P184" s="26"/>
      <c r="Q184" s="26"/>
      <c r="R184" s="27"/>
      <c r="S184" s="26"/>
      <c r="T184" s="24"/>
      <c r="U184" s="26"/>
      <c r="V184" s="26"/>
      <c r="W184" s="26"/>
      <c r="X184" s="27"/>
      <c r="Y184" s="26"/>
      <c r="AA184" s="27"/>
      <c r="AB184" s="107"/>
      <c r="AC184" s="81"/>
    </row>
    <row r="185" spans="1:29" ht="13.5" thickBot="1" x14ac:dyDescent="0.25">
      <c r="A185" s="13" t="s">
        <v>236</v>
      </c>
      <c r="B185" s="176" t="s">
        <v>237</v>
      </c>
      <c r="C185" s="31"/>
      <c r="D185" s="13">
        <v>2</v>
      </c>
      <c r="E185" s="32">
        <v>2</v>
      </c>
      <c r="F185" s="13">
        <v>1</v>
      </c>
      <c r="G185" s="13"/>
      <c r="H185" s="13">
        <v>1</v>
      </c>
      <c r="I185" s="31"/>
      <c r="J185" s="13"/>
      <c r="K185" s="13"/>
      <c r="L185" s="31"/>
      <c r="M185" s="13"/>
      <c r="N185" s="13"/>
      <c r="O185" s="31"/>
      <c r="P185" s="13">
        <v>1</v>
      </c>
      <c r="Q185" s="13">
        <v>1</v>
      </c>
      <c r="R185" s="31"/>
      <c r="S185" s="13"/>
      <c r="T185" s="32"/>
      <c r="U185" s="13"/>
      <c r="V185" s="13"/>
      <c r="W185" s="13"/>
      <c r="X185" s="31"/>
      <c r="Y185" s="13">
        <v>1</v>
      </c>
      <c r="Z185" s="13">
        <v>1</v>
      </c>
      <c r="AA185" s="31">
        <v>1</v>
      </c>
      <c r="AB185" s="33">
        <v>4</v>
      </c>
      <c r="AC185" s="32">
        <f t="shared" ref="AC185" si="102">SUM(AA185:AB185)</f>
        <v>5</v>
      </c>
    </row>
    <row r="186" spans="1:29" ht="13.5" thickBot="1" x14ac:dyDescent="0.25">
      <c r="C186" s="37"/>
      <c r="D186" s="38"/>
      <c r="E186" s="41"/>
      <c r="F186" s="40"/>
      <c r="G186" s="40"/>
      <c r="H186" s="60"/>
      <c r="I186" s="37"/>
      <c r="J186" s="38"/>
      <c r="K186" s="41" t="str">
        <f>IF(I186+J186=0," ",I186+J186)</f>
        <v xml:space="preserve"> </v>
      </c>
      <c r="L186" s="37"/>
      <c r="M186" s="40"/>
      <c r="N186" s="60" t="str">
        <f>IF(L186+M186=0," ",L186+M186)</f>
        <v xml:space="preserve"> </v>
      </c>
      <c r="O186" s="37"/>
      <c r="P186" s="38"/>
      <c r="Q186" s="59" t="str">
        <f>IF(O186+P186=0," ",O186+P186)</f>
        <v xml:space="preserve"> </v>
      </c>
      <c r="R186" s="37"/>
      <c r="S186" s="38"/>
      <c r="T186" s="39"/>
      <c r="U186" s="40"/>
      <c r="V186" s="40"/>
      <c r="W186" s="60" t="str">
        <f>IF(U186+V186=0," ",U186+V186)</f>
        <v xml:space="preserve"> </v>
      </c>
      <c r="X186" s="37"/>
      <c r="Y186" s="38"/>
      <c r="Z186" s="41" t="str">
        <f>IF(X186+Y186=0," ",X186+Y186)</f>
        <v xml:space="preserve"> </v>
      </c>
      <c r="AA186" s="37"/>
      <c r="AB186" s="45"/>
      <c r="AC186" s="46"/>
    </row>
    <row r="187" spans="1:29" ht="13.5" thickBot="1" x14ac:dyDescent="0.25">
      <c r="A187" s="94" t="s">
        <v>139</v>
      </c>
      <c r="B187" s="95"/>
      <c r="C187" s="97">
        <f t="shared" ref="C187:AB187" si="103">C23+C31+C33+C42+C47+C55+C60+C66+C69+C71+C78+C97+C134+C139+C144+C149+C153+C167+C169+C171+C173+C183+C185</f>
        <v>2856</v>
      </c>
      <c r="D187" s="96">
        <f>D23+D31+D33+D42+D47+D55+D60+D66+D69+D71+D78+D97+D134+D139+D144+D149+D153+D167+D169+D171+D173+D183+D185</f>
        <v>1808</v>
      </c>
      <c r="E187" s="98">
        <f t="shared" si="103"/>
        <v>4664</v>
      </c>
      <c r="F187" s="97">
        <f t="shared" si="103"/>
        <v>438</v>
      </c>
      <c r="G187" s="96">
        <f t="shared" si="103"/>
        <v>178</v>
      </c>
      <c r="H187" s="98">
        <f t="shared" si="103"/>
        <v>616</v>
      </c>
      <c r="I187" s="96">
        <f t="shared" si="103"/>
        <v>31</v>
      </c>
      <c r="J187" s="96">
        <f t="shared" si="103"/>
        <v>25</v>
      </c>
      <c r="K187" s="96">
        <f t="shared" si="103"/>
        <v>56</v>
      </c>
      <c r="L187" s="97">
        <f t="shared" si="103"/>
        <v>109</v>
      </c>
      <c r="M187" s="96">
        <f t="shared" si="103"/>
        <v>118</v>
      </c>
      <c r="N187" s="98">
        <f t="shared" si="103"/>
        <v>227</v>
      </c>
      <c r="O187" s="96">
        <f t="shared" si="103"/>
        <v>118</v>
      </c>
      <c r="P187" s="96">
        <f t="shared" si="103"/>
        <v>67</v>
      </c>
      <c r="Q187" s="96">
        <f t="shared" si="103"/>
        <v>185</v>
      </c>
      <c r="R187" s="97">
        <f t="shared" si="103"/>
        <v>5</v>
      </c>
      <c r="S187" s="96">
        <f t="shared" si="103"/>
        <v>2</v>
      </c>
      <c r="T187" s="96">
        <f t="shared" si="103"/>
        <v>7</v>
      </c>
      <c r="U187" s="97">
        <f t="shared" si="103"/>
        <v>27</v>
      </c>
      <c r="V187" s="96">
        <f t="shared" si="103"/>
        <v>15</v>
      </c>
      <c r="W187" s="98">
        <f t="shared" si="103"/>
        <v>42</v>
      </c>
      <c r="X187" s="97">
        <f>X23+X31+X33+X42+X47+X55+X60+X66+X69+X71+X78+X97+X134+X139+X144+X149+X153+X167+X169+X171+X173+X183+X185</f>
        <v>176</v>
      </c>
      <c r="Y187" s="96">
        <f t="shared" si="103"/>
        <v>138</v>
      </c>
      <c r="Z187" s="98">
        <f>Z23+Z31+Z33+Z42+Z47+Z55+Z60+Z66+Z69+Z71+Z78+Z97+Z134+Z139+Z144+Z149+Z153+Z167+Z169+Z171+Z173+Z183+Z185</f>
        <v>314</v>
      </c>
      <c r="AA187" s="97">
        <f>AA23+AA31+AA33+AA42+AA47+AA55+AA60+AA66+AA69+AA71+AA78+AA97+AA134+AA139+AA144+AA149+AA153+AA167+AA169+AA171+AA173+AA183+AA185</f>
        <v>3760</v>
      </c>
      <c r="AB187" s="96">
        <f t="shared" si="103"/>
        <v>2351</v>
      </c>
      <c r="AC187" s="352">
        <f>AC23+AC31+AC33+AC42+AC47+AC55+AC60+AC66+AC69+AC71+AC78+AC97+AC134+AC139+AC144+AC149+AC153+AC167+AC169+AC171+AC173+AC183+AC185</f>
        <v>6111</v>
      </c>
    </row>
    <row r="188" spans="1:29" customFormat="1" ht="13.5" thickBot="1" x14ac:dyDescent="0.25">
      <c r="E188" s="75"/>
      <c r="H188" s="75"/>
      <c r="K188" s="75"/>
      <c r="N188" s="75"/>
      <c r="Q188" s="75"/>
      <c r="W188" s="75"/>
      <c r="Z188" s="75"/>
    </row>
    <row r="189" spans="1:29" ht="13.5" thickBot="1" x14ac:dyDescent="0.25">
      <c r="A189" s="99" t="s">
        <v>140</v>
      </c>
      <c r="B189" s="100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2"/>
      <c r="AC189" s="103"/>
    </row>
    <row r="190" spans="1:29" x14ac:dyDescent="0.2">
      <c r="C190" s="37"/>
      <c r="D190" s="38"/>
      <c r="E190" s="41"/>
      <c r="F190" s="40"/>
      <c r="G190" s="40"/>
      <c r="H190" s="60"/>
      <c r="I190" s="37"/>
      <c r="J190" s="38"/>
      <c r="K190" s="41" t="str">
        <f>IF(I190+J190=0," ",I190+J190)</f>
        <v xml:space="preserve"> </v>
      </c>
      <c r="L190" s="37"/>
      <c r="M190" s="40"/>
      <c r="N190" s="60" t="str">
        <f>IF(L190+M190=0," ",L190+M190)</f>
        <v xml:space="preserve"> </v>
      </c>
      <c r="O190" s="37"/>
      <c r="P190" s="38"/>
      <c r="Q190" s="59"/>
      <c r="R190" s="37"/>
      <c r="S190" s="38"/>
      <c r="T190" s="39"/>
      <c r="U190" s="40"/>
      <c r="V190" s="40"/>
      <c r="W190" s="60" t="str">
        <f>IF(U190+V190=0," ",U190+V190)</f>
        <v xml:space="preserve"> </v>
      </c>
      <c r="X190" s="37"/>
      <c r="Y190" s="38"/>
      <c r="Z190" s="59" t="str">
        <f>IF(X190+Y190=0," ",X190+Y190)</f>
        <v xml:space="preserve"> </v>
      </c>
      <c r="AA190" s="42"/>
      <c r="AB190" s="68"/>
      <c r="AC190" s="69"/>
    </row>
    <row r="191" spans="1:29" ht="13.5" thickBot="1" x14ac:dyDescent="0.25">
      <c r="A191" s="20" t="s">
        <v>141</v>
      </c>
      <c r="B191" s="49">
        <v>3100</v>
      </c>
      <c r="C191" s="22">
        <v>60</v>
      </c>
      <c r="D191" s="23">
        <v>77</v>
      </c>
      <c r="E191" s="24">
        <v>137</v>
      </c>
      <c r="F191" s="22">
        <v>6</v>
      </c>
      <c r="G191" s="23">
        <v>2</v>
      </c>
      <c r="H191" s="24">
        <v>8</v>
      </c>
      <c r="I191" s="22">
        <v>2</v>
      </c>
      <c r="J191" s="23">
        <v>2</v>
      </c>
      <c r="K191" s="24">
        <v>4</v>
      </c>
      <c r="L191" s="20">
        <v>10</v>
      </c>
      <c r="M191" s="25">
        <v>7</v>
      </c>
      <c r="N191" s="24">
        <v>17</v>
      </c>
      <c r="O191" s="22">
        <v>2</v>
      </c>
      <c r="P191" s="23"/>
      <c r="Q191" s="24">
        <v>2</v>
      </c>
      <c r="R191" s="20"/>
      <c r="T191" s="24"/>
      <c r="U191" s="23"/>
      <c r="V191" s="23"/>
      <c r="W191" s="24"/>
      <c r="X191" s="22">
        <v>4</v>
      </c>
      <c r="Y191" s="23">
        <v>3</v>
      </c>
      <c r="Z191" s="24">
        <v>7</v>
      </c>
      <c r="AA191" s="20">
        <f>C191+F191+I191+L191+O191+R191+U191+X191</f>
        <v>84</v>
      </c>
      <c r="AB191" s="25">
        <f>D191+G191+J191+M191+P191+S191+V191+Y191</f>
        <v>91</v>
      </c>
      <c r="AC191" s="24">
        <f>SUM(AA191:AB191)</f>
        <v>175</v>
      </c>
    </row>
    <row r="192" spans="1:29" s="75" customFormat="1" ht="13.5" thickBot="1" x14ac:dyDescent="0.25">
      <c r="A192" s="31" t="s">
        <v>142</v>
      </c>
      <c r="B192" s="14"/>
      <c r="C192" s="31">
        <f>SUBTOTAL(9,C191:C191)</f>
        <v>60</v>
      </c>
      <c r="D192" s="13">
        <f>SUBTOTAL(9,D191:D191)</f>
        <v>77</v>
      </c>
      <c r="E192" s="13">
        <f t="shared" ref="E192:Q192" si="104">SUBTOTAL(9,E191:E191)</f>
        <v>137</v>
      </c>
      <c r="F192" s="31">
        <f t="shared" si="104"/>
        <v>6</v>
      </c>
      <c r="G192" s="13">
        <f t="shared" si="104"/>
        <v>2</v>
      </c>
      <c r="H192" s="32">
        <f t="shared" si="104"/>
        <v>8</v>
      </c>
      <c r="I192" s="13">
        <f t="shared" si="104"/>
        <v>2</v>
      </c>
      <c r="J192" s="13">
        <f t="shared" si="104"/>
        <v>2</v>
      </c>
      <c r="K192" s="13">
        <f t="shared" si="104"/>
        <v>4</v>
      </c>
      <c r="L192" s="31">
        <f t="shared" si="104"/>
        <v>10</v>
      </c>
      <c r="M192" s="13">
        <f t="shared" si="104"/>
        <v>7</v>
      </c>
      <c r="N192" s="32">
        <f t="shared" si="104"/>
        <v>17</v>
      </c>
      <c r="O192" s="13">
        <f t="shared" si="104"/>
        <v>2</v>
      </c>
      <c r="P192" s="13">
        <f t="shared" si="104"/>
        <v>0</v>
      </c>
      <c r="Q192" s="13">
        <f t="shared" si="104"/>
        <v>2</v>
      </c>
      <c r="R192" s="31">
        <f>SUM(R191)</f>
        <v>0</v>
      </c>
      <c r="S192" s="13">
        <f>SUM(S191)</f>
        <v>0</v>
      </c>
      <c r="T192" s="32">
        <f>R192+S192</f>
        <v>0</v>
      </c>
      <c r="U192" s="13">
        <f t="shared" ref="U192:Z192" si="105">SUBTOTAL(9,U191:U191)</f>
        <v>0</v>
      </c>
      <c r="V192" s="13">
        <f t="shared" si="105"/>
        <v>0</v>
      </c>
      <c r="W192" s="32">
        <f t="shared" si="105"/>
        <v>0</v>
      </c>
      <c r="X192" s="13">
        <f t="shared" si="105"/>
        <v>4</v>
      </c>
      <c r="Y192" s="13">
        <f t="shared" si="105"/>
        <v>3</v>
      </c>
      <c r="Z192" s="13">
        <f t="shared" si="105"/>
        <v>7</v>
      </c>
      <c r="AA192" s="31">
        <f>C192+F192+I192+L192+O192+R192+U192+X192</f>
        <v>84</v>
      </c>
      <c r="AB192" s="13">
        <f>D192+G192+J192+M192+P192+S192+V192+Y192</f>
        <v>91</v>
      </c>
      <c r="AC192" s="32">
        <f>E192+H192+K192+N192+Q192+T192+W192+Z192</f>
        <v>175</v>
      </c>
    </row>
    <row r="193" spans="1:29" x14ac:dyDescent="0.2">
      <c r="A193" s="25"/>
      <c r="B193" s="104"/>
      <c r="C193" s="37"/>
      <c r="D193" s="38"/>
      <c r="E193" s="41" t="str">
        <f>IF(C193+D193=0," ",C193+D193)</f>
        <v xml:space="preserve"> </v>
      </c>
      <c r="F193" s="38"/>
      <c r="G193" s="38"/>
      <c r="H193" s="59" t="str">
        <f>IF(F193+G193=0," ",F193+G193)</f>
        <v xml:space="preserve"> </v>
      </c>
      <c r="I193" s="37"/>
      <c r="J193" s="38"/>
      <c r="K193" s="41" t="str">
        <f>IF(I193+J193=0," ",I193+J193)</f>
        <v xml:space="preserve"> </v>
      </c>
      <c r="L193" s="37"/>
      <c r="M193" s="38"/>
      <c r="N193" s="59" t="str">
        <f>IF(L193+M193=0," ",L193+M193)</f>
        <v xml:space="preserve"> </v>
      </c>
      <c r="O193" s="37"/>
      <c r="P193" s="38"/>
      <c r="Q193" s="59" t="str">
        <f>IF(O193+P193=0," ",O193+P193)</f>
        <v xml:space="preserve"> </v>
      </c>
      <c r="R193" s="37"/>
      <c r="S193" s="38"/>
      <c r="T193" s="39"/>
      <c r="U193" s="38"/>
      <c r="V193" s="38"/>
      <c r="W193" s="59" t="str">
        <f>IF(U193+V193=0," ",U193+V193)</f>
        <v xml:space="preserve"> </v>
      </c>
      <c r="X193" s="37"/>
      <c r="Y193" s="38"/>
      <c r="Z193" s="59" t="str">
        <f>IF(X193+Y193=0," ",X193+Y193)</f>
        <v xml:space="preserve"> </v>
      </c>
      <c r="AA193" s="37"/>
      <c r="AB193" s="45"/>
      <c r="AC193" s="46"/>
    </row>
    <row r="194" spans="1:29" s="105" customFormat="1" x14ac:dyDescent="0.2">
      <c r="A194" s="27" t="s">
        <v>129</v>
      </c>
      <c r="B194" s="21">
        <v>3700</v>
      </c>
      <c r="C194" s="22">
        <v>4</v>
      </c>
      <c r="D194" s="23">
        <v>11</v>
      </c>
      <c r="E194" s="24">
        <v>15</v>
      </c>
      <c r="F194" s="23">
        <v>1</v>
      </c>
      <c r="G194" s="23"/>
      <c r="H194" s="24">
        <v>1</v>
      </c>
      <c r="I194" s="22"/>
      <c r="J194" s="23"/>
      <c r="K194" s="24"/>
      <c r="L194" s="20">
        <v>1</v>
      </c>
      <c r="M194" s="25">
        <v>2</v>
      </c>
      <c r="N194" s="24">
        <v>3</v>
      </c>
      <c r="O194" s="22"/>
      <c r="P194" s="23"/>
      <c r="Q194" s="24"/>
      <c r="R194" s="20"/>
      <c r="S194" s="25"/>
      <c r="T194" s="24"/>
      <c r="U194" s="23"/>
      <c r="V194" s="23"/>
      <c r="W194" s="24"/>
      <c r="X194" s="22"/>
      <c r="Y194" s="23"/>
      <c r="Z194" s="24"/>
      <c r="AA194" s="20">
        <f t="shared" ref="AA194:AB195" si="106">C194+F194+I194+L194+O194+R194+U194+X194</f>
        <v>6</v>
      </c>
      <c r="AB194" s="25">
        <f t="shared" si="106"/>
        <v>13</v>
      </c>
      <c r="AC194" s="24">
        <f t="shared" ref="AC194:AC195" si="107">SUM(AA194:AB194)</f>
        <v>19</v>
      </c>
    </row>
    <row r="195" spans="1:29" s="105" customFormat="1" ht="13.5" thickBot="1" x14ac:dyDescent="0.25">
      <c r="A195" s="51" t="s">
        <v>143</v>
      </c>
      <c r="B195" s="106">
        <v>3705</v>
      </c>
      <c r="C195" s="71">
        <v>1</v>
      </c>
      <c r="D195" s="70">
        <v>5</v>
      </c>
      <c r="E195" s="24">
        <v>6</v>
      </c>
      <c r="F195" s="70"/>
      <c r="G195" s="70">
        <v>2</v>
      </c>
      <c r="H195" s="24">
        <v>2</v>
      </c>
      <c r="I195" s="71"/>
      <c r="J195" s="70"/>
      <c r="K195" s="24"/>
      <c r="L195" s="71"/>
      <c r="M195" s="70"/>
      <c r="N195" s="24"/>
      <c r="O195" s="71"/>
      <c r="P195" s="70"/>
      <c r="Q195" s="24"/>
      <c r="R195" s="71"/>
      <c r="S195" s="70"/>
      <c r="T195" s="24"/>
      <c r="U195" s="70"/>
      <c r="V195" s="70"/>
      <c r="W195" s="24"/>
      <c r="X195" s="71"/>
      <c r="Y195" s="70">
        <v>1</v>
      </c>
      <c r="Z195" s="24">
        <v>1</v>
      </c>
      <c r="AA195" s="20">
        <f t="shared" si="106"/>
        <v>1</v>
      </c>
      <c r="AB195" s="25">
        <f t="shared" si="106"/>
        <v>8</v>
      </c>
      <c r="AC195" s="24">
        <f t="shared" si="107"/>
        <v>9</v>
      </c>
    </row>
    <row r="196" spans="1:29" ht="13.5" thickBot="1" x14ac:dyDescent="0.25">
      <c r="A196" s="13" t="s">
        <v>144</v>
      </c>
      <c r="B196" s="14"/>
      <c r="C196" s="31">
        <f t="shared" ref="C196:Z196" si="108">SUBTOTAL(9,C194:C195)</f>
        <v>5</v>
      </c>
      <c r="D196" s="13">
        <f t="shared" si="108"/>
        <v>16</v>
      </c>
      <c r="E196" s="32">
        <f t="shared" si="108"/>
        <v>21</v>
      </c>
      <c r="F196" s="13">
        <f t="shared" si="108"/>
        <v>1</v>
      </c>
      <c r="G196" s="13">
        <f t="shared" si="108"/>
        <v>2</v>
      </c>
      <c r="H196" s="13">
        <f t="shared" si="108"/>
        <v>3</v>
      </c>
      <c r="I196" s="31">
        <f t="shared" si="108"/>
        <v>0</v>
      </c>
      <c r="J196" s="13">
        <f t="shared" si="108"/>
        <v>0</v>
      </c>
      <c r="K196" s="32">
        <f t="shared" si="108"/>
        <v>0</v>
      </c>
      <c r="L196" s="31">
        <f t="shared" si="108"/>
        <v>1</v>
      </c>
      <c r="M196" s="13">
        <f t="shared" si="108"/>
        <v>2</v>
      </c>
      <c r="N196" s="13">
        <f t="shared" si="108"/>
        <v>3</v>
      </c>
      <c r="O196" s="31">
        <f t="shared" si="108"/>
        <v>0</v>
      </c>
      <c r="P196" s="13">
        <f t="shared" si="108"/>
        <v>0</v>
      </c>
      <c r="Q196" s="13">
        <f t="shared" si="108"/>
        <v>0</v>
      </c>
      <c r="R196" s="31">
        <f>SUM(R194:R195)</f>
        <v>0</v>
      </c>
      <c r="S196" s="13">
        <f>SUM(S194:S195)</f>
        <v>0</v>
      </c>
      <c r="T196" s="32">
        <f>R196+S196</f>
        <v>0</v>
      </c>
      <c r="U196" s="13">
        <f t="shared" si="108"/>
        <v>0</v>
      </c>
      <c r="V196" s="13">
        <f t="shared" si="108"/>
        <v>0</v>
      </c>
      <c r="W196" s="13">
        <f t="shared" si="108"/>
        <v>0</v>
      </c>
      <c r="X196" s="31">
        <f t="shared" si="108"/>
        <v>0</v>
      </c>
      <c r="Y196" s="13">
        <f t="shared" si="108"/>
        <v>1</v>
      </c>
      <c r="Z196" s="13">
        <f t="shared" si="108"/>
        <v>1</v>
      </c>
      <c r="AA196" s="31">
        <f>C196+F196+I196+L196+O196+R196+U196+X196</f>
        <v>7</v>
      </c>
      <c r="AB196" s="13">
        <f>D196+G196+J196+M196+P196+S196+V196+Y196</f>
        <v>21</v>
      </c>
      <c r="AC196" s="32">
        <f>SUM(AA196:AB196)</f>
        <v>28</v>
      </c>
    </row>
    <row r="197" spans="1:29" ht="13.5" thickBot="1" x14ac:dyDescent="0.25">
      <c r="C197" s="37"/>
      <c r="D197" s="38"/>
      <c r="E197" s="41"/>
      <c r="F197" s="40"/>
      <c r="G197" s="40"/>
      <c r="H197" s="60"/>
      <c r="I197" s="37"/>
      <c r="J197" s="38"/>
      <c r="K197" s="41"/>
      <c r="L197" s="37"/>
      <c r="M197" s="40"/>
      <c r="N197" s="60"/>
      <c r="O197" s="37"/>
      <c r="P197" s="38"/>
      <c r="Q197" s="59"/>
      <c r="R197" s="37"/>
      <c r="S197" s="38"/>
      <c r="T197" s="39"/>
      <c r="U197" s="40"/>
      <c r="V197" s="40"/>
      <c r="W197" s="60"/>
      <c r="X197" s="37"/>
      <c r="Y197" s="38"/>
      <c r="Z197" s="59"/>
      <c r="AA197" s="37"/>
      <c r="AB197" s="45"/>
      <c r="AC197" s="46"/>
    </row>
    <row r="198" spans="1:29" ht="13.5" thickBot="1" x14ac:dyDescent="0.25">
      <c r="A198" s="31" t="s">
        <v>145</v>
      </c>
      <c r="B198" s="14">
        <v>3200</v>
      </c>
      <c r="C198" s="53">
        <v>22</v>
      </c>
      <c r="D198" s="54">
        <v>59</v>
      </c>
      <c r="E198" s="32">
        <v>81</v>
      </c>
      <c r="F198" s="54">
        <v>4</v>
      </c>
      <c r="G198" s="54">
        <v>2</v>
      </c>
      <c r="H198" s="32">
        <v>6</v>
      </c>
      <c r="I198" s="53"/>
      <c r="J198" s="54">
        <v>1</v>
      </c>
      <c r="K198" s="32">
        <v>1</v>
      </c>
      <c r="L198" s="31">
        <v>4</v>
      </c>
      <c r="M198" s="13">
        <v>3</v>
      </c>
      <c r="N198" s="32">
        <v>7</v>
      </c>
      <c r="O198" s="53">
        <v>1</v>
      </c>
      <c r="P198" s="54">
        <v>1</v>
      </c>
      <c r="Q198" s="32">
        <v>2</v>
      </c>
      <c r="R198" s="31"/>
      <c r="S198" s="13"/>
      <c r="T198" s="32"/>
      <c r="U198" s="54">
        <v>2</v>
      </c>
      <c r="V198" s="54"/>
      <c r="W198" s="32">
        <v>2</v>
      </c>
      <c r="X198" s="53"/>
      <c r="Y198" s="54">
        <v>6</v>
      </c>
      <c r="Z198" s="32">
        <v>6</v>
      </c>
      <c r="AA198" s="31">
        <f>SUM(C198,F198,I198,L198,O198,R198,U198,X198)</f>
        <v>33</v>
      </c>
      <c r="AB198" s="13">
        <f t="shared" ref="AB198" si="109">SUM(D198,G198,J198,M198,P198,S198,V198,Y198)</f>
        <v>72</v>
      </c>
      <c r="AC198" s="32">
        <f>SUM(AA198:AB198)</f>
        <v>105</v>
      </c>
    </row>
    <row r="199" spans="1:29" ht="13.5" thickBot="1" x14ac:dyDescent="0.25">
      <c r="C199" s="37"/>
      <c r="D199" s="38"/>
      <c r="E199" s="41"/>
      <c r="F199" s="40"/>
      <c r="G199" s="40"/>
      <c r="H199" s="60"/>
      <c r="I199" s="37"/>
      <c r="J199" s="38"/>
      <c r="K199" s="41"/>
      <c r="L199" s="37"/>
      <c r="M199" s="40"/>
      <c r="N199" s="60"/>
      <c r="O199" s="37"/>
      <c r="P199" s="38"/>
      <c r="Q199" s="59"/>
      <c r="R199" s="37"/>
      <c r="S199" s="38"/>
      <c r="T199" s="39"/>
      <c r="U199" s="40"/>
      <c r="V199" s="40"/>
      <c r="W199" s="60"/>
      <c r="X199" s="37"/>
      <c r="Y199" s="38"/>
      <c r="Z199" s="59"/>
      <c r="AA199" s="37"/>
      <c r="AB199" s="45"/>
      <c r="AC199" s="46"/>
    </row>
    <row r="200" spans="1:29" s="75" customFormat="1" ht="13.5" thickBot="1" x14ac:dyDescent="0.25">
      <c r="A200" s="31" t="s">
        <v>146</v>
      </c>
      <c r="B200" s="14">
        <v>3300</v>
      </c>
      <c r="C200" s="53">
        <v>24</v>
      </c>
      <c r="D200" s="54">
        <v>42</v>
      </c>
      <c r="E200" s="32">
        <v>66</v>
      </c>
      <c r="F200" s="54">
        <v>1</v>
      </c>
      <c r="G200" s="54">
        <v>3</v>
      </c>
      <c r="H200" s="32">
        <v>4</v>
      </c>
      <c r="I200" s="53"/>
      <c r="J200" s="54"/>
      <c r="K200" s="32"/>
      <c r="L200" s="31"/>
      <c r="M200" s="13">
        <v>2</v>
      </c>
      <c r="N200" s="32">
        <v>2</v>
      </c>
      <c r="O200" s="53"/>
      <c r="P200" s="54"/>
      <c r="Q200" s="32"/>
      <c r="R200" s="31"/>
      <c r="S200" s="13"/>
      <c r="T200" s="32"/>
      <c r="U200" s="54">
        <v>4</v>
      </c>
      <c r="V200" s="54">
        <v>2</v>
      </c>
      <c r="W200" s="32">
        <v>6</v>
      </c>
      <c r="X200" s="53">
        <v>3</v>
      </c>
      <c r="Y200" s="54">
        <v>3</v>
      </c>
      <c r="Z200" s="32">
        <v>6</v>
      </c>
      <c r="AA200" s="31">
        <f t="shared" ref="AA200:AB200" si="110">SUM(C200,F200,I200,L200,O200,R200,U200,X200)</f>
        <v>32</v>
      </c>
      <c r="AB200" s="13">
        <f t="shared" si="110"/>
        <v>52</v>
      </c>
      <c r="AC200" s="32">
        <f>SUM(AA200:AB200)</f>
        <v>84</v>
      </c>
    </row>
    <row r="201" spans="1:29" ht="13.5" thickBot="1" x14ac:dyDescent="0.25">
      <c r="C201" s="37"/>
      <c r="D201" s="38"/>
      <c r="E201" s="41"/>
      <c r="F201" s="40"/>
      <c r="G201" s="40"/>
      <c r="H201" s="60"/>
      <c r="I201" s="37"/>
      <c r="J201" s="38"/>
      <c r="K201" s="41"/>
      <c r="L201" s="37"/>
      <c r="M201" s="40"/>
      <c r="N201" s="60"/>
      <c r="O201" s="37"/>
      <c r="P201" s="38"/>
      <c r="Q201" s="59"/>
      <c r="R201" s="37"/>
      <c r="S201" s="38"/>
      <c r="T201" s="39"/>
      <c r="U201" s="40"/>
      <c r="V201" s="40"/>
      <c r="W201" s="60"/>
      <c r="X201" s="37"/>
      <c r="Y201" s="38"/>
      <c r="Z201" s="59"/>
      <c r="AA201" s="37"/>
      <c r="AB201" s="45"/>
      <c r="AC201" s="46"/>
    </row>
    <row r="202" spans="1:29" ht="13.5" thickBot="1" x14ac:dyDescent="0.25">
      <c r="A202" s="31" t="s">
        <v>147</v>
      </c>
      <c r="B202" s="14">
        <v>3400</v>
      </c>
      <c r="C202" s="53">
        <v>28</v>
      </c>
      <c r="D202" s="54">
        <v>10</v>
      </c>
      <c r="E202" s="32">
        <f>SUM(C202:D202)</f>
        <v>38</v>
      </c>
      <c r="F202" s="54">
        <v>2</v>
      </c>
      <c r="G202" s="54">
        <v>1</v>
      </c>
      <c r="H202" s="32">
        <f>SUM(F202:G202)</f>
        <v>3</v>
      </c>
      <c r="I202" s="53">
        <v>0</v>
      </c>
      <c r="J202" s="54">
        <v>0</v>
      </c>
      <c r="K202" s="32">
        <f>SUM(I202:J202)</f>
        <v>0</v>
      </c>
      <c r="L202" s="31">
        <v>2</v>
      </c>
      <c r="M202" s="13">
        <v>0</v>
      </c>
      <c r="N202" s="32">
        <f>SUM(L202:M202)</f>
        <v>2</v>
      </c>
      <c r="O202" s="53">
        <v>2</v>
      </c>
      <c r="P202" s="54">
        <v>0</v>
      </c>
      <c r="Q202" s="32">
        <f>SUM(O202:P202)</f>
        <v>2</v>
      </c>
      <c r="R202" s="31">
        <v>0</v>
      </c>
      <c r="S202" s="13">
        <v>0</v>
      </c>
      <c r="T202" s="32">
        <f>SUM(R202:S202)</f>
        <v>0</v>
      </c>
      <c r="U202" s="54">
        <v>0</v>
      </c>
      <c r="V202" s="54">
        <v>0</v>
      </c>
      <c r="W202" s="32">
        <f>SUM(U202:V202)</f>
        <v>0</v>
      </c>
      <c r="X202" s="53">
        <v>2</v>
      </c>
      <c r="Y202" s="54">
        <v>1</v>
      </c>
      <c r="Z202" s="32">
        <f>SUM(X202:Y202)</f>
        <v>3</v>
      </c>
      <c r="AA202" s="31">
        <f t="shared" ref="AA202:AB202" si="111">SUM(C202,F202,I202,L202,O202,R202,U202,X202)</f>
        <v>36</v>
      </c>
      <c r="AB202" s="13">
        <f t="shared" si="111"/>
        <v>12</v>
      </c>
      <c r="AC202" s="32">
        <f>SUM(AA202:AB202)</f>
        <v>48</v>
      </c>
    </row>
    <row r="203" spans="1:29" ht="13.5" thickBot="1" x14ac:dyDescent="0.25">
      <c r="A203" s="26"/>
      <c r="B203" s="21"/>
      <c r="C203" s="62"/>
      <c r="D203" s="59"/>
      <c r="E203" s="41"/>
      <c r="F203" s="59"/>
      <c r="G203" s="59"/>
      <c r="H203" s="59"/>
      <c r="I203" s="62"/>
      <c r="J203" s="59"/>
      <c r="K203" s="41"/>
      <c r="L203" s="62"/>
      <c r="M203" s="59"/>
      <c r="N203" s="59"/>
      <c r="O203" s="62"/>
      <c r="P203" s="59"/>
      <c r="Q203" s="59"/>
      <c r="R203" s="62"/>
      <c r="S203" s="59"/>
      <c r="T203" s="41"/>
      <c r="U203" s="59"/>
      <c r="V203" s="59"/>
      <c r="W203" s="59"/>
      <c r="X203" s="62"/>
      <c r="Y203" s="59"/>
      <c r="Z203" s="59"/>
      <c r="AA203" s="62"/>
      <c r="AB203" s="79"/>
      <c r="AC203" s="64"/>
    </row>
    <row r="204" spans="1:29" ht="13.5" thickBot="1" x14ac:dyDescent="0.25">
      <c r="A204" s="31" t="s">
        <v>148</v>
      </c>
      <c r="B204" s="14">
        <v>3600</v>
      </c>
      <c r="C204" s="53">
        <v>47</v>
      </c>
      <c r="D204" s="54">
        <v>48</v>
      </c>
      <c r="E204" s="32">
        <v>95</v>
      </c>
      <c r="F204" s="54">
        <v>4</v>
      </c>
      <c r="G204" s="54">
        <v>1</v>
      </c>
      <c r="H204" s="32">
        <v>5</v>
      </c>
      <c r="I204" s="53"/>
      <c r="J204" s="54"/>
      <c r="K204" s="32"/>
      <c r="L204" s="31">
        <v>1</v>
      </c>
      <c r="M204" s="13">
        <v>1</v>
      </c>
      <c r="N204" s="32">
        <v>2</v>
      </c>
      <c r="O204" s="53"/>
      <c r="P204" s="54">
        <v>2</v>
      </c>
      <c r="Q204" s="32">
        <v>2</v>
      </c>
      <c r="R204" s="31"/>
      <c r="S204" s="13"/>
      <c r="T204" s="32"/>
      <c r="U204" s="54">
        <v>2</v>
      </c>
      <c r="V204" s="54"/>
      <c r="W204" s="32">
        <v>2</v>
      </c>
      <c r="X204" s="53">
        <v>2</v>
      </c>
      <c r="Y204" s="54">
        <v>3</v>
      </c>
      <c r="Z204" s="32">
        <v>5</v>
      </c>
      <c r="AA204" s="31">
        <f t="shared" ref="AA204:AB204" si="112">SUM(C204,F204,I204,L204,O204,R204,U204,X204)</f>
        <v>56</v>
      </c>
      <c r="AB204" s="13">
        <f t="shared" si="112"/>
        <v>55</v>
      </c>
      <c r="AC204" s="32">
        <f>SUM(AA204:AB204)</f>
        <v>111</v>
      </c>
    </row>
    <row r="205" spans="1:29" ht="13.5" thickBot="1" x14ac:dyDescent="0.25">
      <c r="C205" s="37"/>
      <c r="D205" s="38"/>
      <c r="E205" s="41"/>
      <c r="F205" s="40"/>
      <c r="G205" s="40"/>
      <c r="H205" s="60"/>
      <c r="I205" s="37"/>
      <c r="J205" s="38"/>
      <c r="K205" s="41"/>
      <c r="L205" s="37"/>
      <c r="M205" s="40"/>
      <c r="N205" s="60"/>
      <c r="O205" s="37"/>
      <c r="P205" s="38"/>
      <c r="Q205" s="59"/>
      <c r="R205" s="37"/>
      <c r="S205" s="38"/>
      <c r="T205" s="39"/>
      <c r="U205" s="40"/>
      <c r="V205" s="40"/>
      <c r="W205" s="60"/>
      <c r="X205" s="37"/>
      <c r="Y205" s="38"/>
      <c r="Z205" s="59"/>
      <c r="AA205" s="37"/>
      <c r="AB205" s="45"/>
      <c r="AC205" s="46"/>
    </row>
    <row r="206" spans="1:29" ht="12" customHeight="1" thickBot="1" x14ac:dyDescent="0.25">
      <c r="A206" s="31" t="s">
        <v>149</v>
      </c>
      <c r="B206" s="14">
        <v>3500</v>
      </c>
      <c r="C206" s="53">
        <v>9</v>
      </c>
      <c r="D206" s="54">
        <v>32</v>
      </c>
      <c r="E206" s="32">
        <v>41</v>
      </c>
      <c r="F206" s="54">
        <v>1</v>
      </c>
      <c r="G206" s="54">
        <v>2</v>
      </c>
      <c r="H206" s="32">
        <v>3</v>
      </c>
      <c r="I206" s="53"/>
      <c r="J206" s="54"/>
      <c r="K206" s="32"/>
      <c r="L206" s="31"/>
      <c r="M206" s="13">
        <v>3</v>
      </c>
      <c r="N206" s="32">
        <v>3</v>
      </c>
      <c r="O206" s="53"/>
      <c r="P206" s="54">
        <v>1</v>
      </c>
      <c r="Q206" s="32">
        <v>1</v>
      </c>
      <c r="R206" s="31"/>
      <c r="S206" s="13"/>
      <c r="T206" s="32"/>
      <c r="U206" s="54"/>
      <c r="V206" s="54">
        <v>1</v>
      </c>
      <c r="W206" s="32">
        <v>1</v>
      </c>
      <c r="X206" s="53">
        <v>1</v>
      </c>
      <c r="Y206" s="54"/>
      <c r="Z206" s="32">
        <v>1</v>
      </c>
      <c r="AA206" s="31">
        <f t="shared" ref="AA206:AB206" si="113">SUM(C206,F206,I206,L206,O206,R206,U206,X206)</f>
        <v>11</v>
      </c>
      <c r="AB206" s="13">
        <f t="shared" si="113"/>
        <v>39</v>
      </c>
      <c r="AC206" s="32">
        <f>SUM(AA206:AB206)</f>
        <v>50</v>
      </c>
    </row>
    <row r="207" spans="1:29" ht="12" customHeight="1" thickBot="1" x14ac:dyDescent="0.25">
      <c r="C207" s="37"/>
      <c r="D207" s="38"/>
      <c r="E207" s="41"/>
      <c r="F207" s="40"/>
      <c r="G207" s="40"/>
      <c r="H207" s="60"/>
      <c r="I207" s="37"/>
      <c r="J207" s="38"/>
      <c r="K207" s="41"/>
      <c r="L207" s="37"/>
      <c r="M207" s="40"/>
      <c r="N207" s="60"/>
      <c r="O207" s="37"/>
      <c r="P207" s="38"/>
      <c r="Q207" s="59"/>
      <c r="R207" s="37"/>
      <c r="S207" s="38"/>
      <c r="T207" s="39"/>
      <c r="U207" s="40"/>
      <c r="V207" s="40"/>
      <c r="W207" s="60"/>
      <c r="X207" s="37"/>
      <c r="Y207" s="38"/>
      <c r="Z207" s="59"/>
      <c r="AA207" s="37"/>
      <c r="AB207" s="45"/>
      <c r="AC207" s="46"/>
    </row>
    <row r="208" spans="1:29" ht="12" customHeight="1" thickBot="1" x14ac:dyDescent="0.25">
      <c r="A208" s="31" t="s">
        <v>150</v>
      </c>
      <c r="B208" s="14">
        <v>3806</v>
      </c>
      <c r="C208" s="31">
        <v>5</v>
      </c>
      <c r="D208" s="13">
        <v>10</v>
      </c>
      <c r="E208" s="32">
        <v>15</v>
      </c>
      <c r="F208" s="13"/>
      <c r="G208" s="13"/>
      <c r="H208" s="32"/>
      <c r="I208" s="31"/>
      <c r="J208" s="13"/>
      <c r="K208" s="32"/>
      <c r="L208" s="31"/>
      <c r="M208" s="13"/>
      <c r="N208" s="32"/>
      <c r="O208" s="31"/>
      <c r="P208" s="13"/>
      <c r="Q208" s="32"/>
      <c r="R208" s="31"/>
      <c r="S208" s="13"/>
      <c r="T208" s="32"/>
      <c r="U208" s="13"/>
      <c r="V208" s="13"/>
      <c r="W208" s="32"/>
      <c r="X208" s="31"/>
      <c r="Y208" s="13">
        <v>2</v>
      </c>
      <c r="Z208" s="32">
        <v>2</v>
      </c>
      <c r="AA208" s="31">
        <f t="shared" ref="AA208:AB208" si="114">SUM(C208,F208,I208,L208,O208,R208,U208,X208)</f>
        <v>5</v>
      </c>
      <c r="AB208" s="13">
        <f t="shared" si="114"/>
        <v>12</v>
      </c>
      <c r="AC208" s="32">
        <f>SUM(AA208:AB208)</f>
        <v>17</v>
      </c>
    </row>
    <row r="209" spans="1:29" ht="12" customHeight="1" thickBot="1" x14ac:dyDescent="0.25">
      <c r="C209" s="37"/>
      <c r="D209" s="38"/>
      <c r="E209" s="41"/>
      <c r="F209" s="40"/>
      <c r="G209" s="40"/>
      <c r="H209" s="60"/>
      <c r="I209" s="37"/>
      <c r="J209" s="38"/>
      <c r="K209" s="41"/>
      <c r="L209" s="37"/>
      <c r="M209" s="40"/>
      <c r="N209" s="60"/>
      <c r="O209" s="37"/>
      <c r="P209" s="38"/>
      <c r="Q209" s="59"/>
      <c r="R209" s="37"/>
      <c r="S209" s="38"/>
      <c r="T209" s="39"/>
      <c r="U209" s="40"/>
      <c r="V209" s="40"/>
      <c r="W209" s="60"/>
      <c r="X209" s="37"/>
      <c r="Y209" s="38"/>
      <c r="Z209" s="59"/>
      <c r="AA209" s="37"/>
      <c r="AB209" s="45"/>
      <c r="AC209" s="46"/>
    </row>
    <row r="210" spans="1:29" s="75" customFormat="1" ht="13.5" thickBot="1" x14ac:dyDescent="0.25">
      <c r="A210" s="31" t="s">
        <v>151</v>
      </c>
      <c r="B210" s="14">
        <v>3020</v>
      </c>
      <c r="C210" s="53">
        <v>336</v>
      </c>
      <c r="D210" s="54">
        <v>519</v>
      </c>
      <c r="E210" s="32">
        <v>855</v>
      </c>
      <c r="F210" s="54">
        <v>55</v>
      </c>
      <c r="G210" s="54">
        <v>49</v>
      </c>
      <c r="H210" s="32">
        <v>104</v>
      </c>
      <c r="I210" s="53">
        <v>4</v>
      </c>
      <c r="J210" s="54">
        <v>5</v>
      </c>
      <c r="K210" s="32">
        <v>9</v>
      </c>
      <c r="L210" s="31">
        <v>22</v>
      </c>
      <c r="M210" s="13">
        <v>34</v>
      </c>
      <c r="N210" s="32">
        <v>56</v>
      </c>
      <c r="O210" s="53">
        <v>16</v>
      </c>
      <c r="P210" s="54">
        <v>10</v>
      </c>
      <c r="Q210" s="32">
        <v>26</v>
      </c>
      <c r="R210" s="31">
        <v>2</v>
      </c>
      <c r="S210" s="13">
        <v>2</v>
      </c>
      <c r="T210" s="32">
        <v>4</v>
      </c>
      <c r="U210" s="54">
        <v>10</v>
      </c>
      <c r="V210" s="54">
        <v>14</v>
      </c>
      <c r="W210" s="32">
        <v>24</v>
      </c>
      <c r="X210" s="53">
        <v>15</v>
      </c>
      <c r="Y210" s="54">
        <v>28</v>
      </c>
      <c r="Z210" s="32">
        <v>43</v>
      </c>
      <c r="AA210" s="31">
        <f t="shared" ref="AA210:AB210" si="115">SUM(C210,F210,I210,L210,O210,R210,U210,X210)</f>
        <v>460</v>
      </c>
      <c r="AB210" s="13">
        <f t="shared" si="115"/>
        <v>661</v>
      </c>
      <c r="AC210" s="32">
        <f>SUM(AA210:AB210)</f>
        <v>1121</v>
      </c>
    </row>
    <row r="211" spans="1:29" ht="13.5" thickBot="1" x14ac:dyDescent="0.25">
      <c r="C211" s="37"/>
      <c r="D211" s="38"/>
      <c r="E211" s="41" t="str">
        <f>IF(C211+D211=0," ",C211+D211)</f>
        <v xml:space="preserve"> </v>
      </c>
      <c r="F211" s="40"/>
      <c r="G211" s="40"/>
      <c r="H211" s="60"/>
      <c r="I211" s="37"/>
      <c r="J211" s="38"/>
      <c r="K211" s="41"/>
      <c r="L211" s="37"/>
      <c r="M211" s="40"/>
      <c r="N211" s="60"/>
      <c r="O211" s="37"/>
      <c r="P211" s="38"/>
      <c r="Q211" s="32"/>
      <c r="R211" s="37"/>
      <c r="S211" s="38"/>
      <c r="T211" s="39"/>
      <c r="U211" s="40"/>
      <c r="V211" s="40"/>
      <c r="W211" s="60"/>
      <c r="X211" s="37"/>
      <c r="Y211" s="38"/>
      <c r="Z211" s="59"/>
      <c r="AA211" s="37"/>
      <c r="AB211" s="45"/>
      <c r="AC211" s="46"/>
    </row>
    <row r="212" spans="1:29" ht="13.5" thickBot="1" x14ac:dyDescent="0.25">
      <c r="A212" s="31" t="s">
        <v>152</v>
      </c>
      <c r="B212" s="14">
        <v>3010</v>
      </c>
      <c r="C212" s="53">
        <v>79</v>
      </c>
      <c r="D212" s="54">
        <v>165</v>
      </c>
      <c r="E212" s="32">
        <v>244</v>
      </c>
      <c r="F212" s="54">
        <v>31</v>
      </c>
      <c r="G212" s="54">
        <v>30</v>
      </c>
      <c r="H212" s="32">
        <v>61</v>
      </c>
      <c r="I212" s="53"/>
      <c r="J212" s="54">
        <v>2</v>
      </c>
      <c r="K212" s="32">
        <v>2</v>
      </c>
      <c r="L212" s="31">
        <v>11</v>
      </c>
      <c r="M212" s="13">
        <v>6</v>
      </c>
      <c r="N212" s="32">
        <v>17</v>
      </c>
      <c r="O212" s="53">
        <v>6</v>
      </c>
      <c r="P212" s="54">
        <v>2</v>
      </c>
      <c r="Q212" s="32">
        <v>8</v>
      </c>
      <c r="R212" s="31"/>
      <c r="S212" s="13">
        <v>2</v>
      </c>
      <c r="T212" s="32">
        <v>2</v>
      </c>
      <c r="U212" s="54">
        <v>3</v>
      </c>
      <c r="V212" s="54">
        <v>1</v>
      </c>
      <c r="W212" s="32">
        <v>4</v>
      </c>
      <c r="X212" s="53">
        <v>3</v>
      </c>
      <c r="Y212" s="54">
        <v>5</v>
      </c>
      <c r="Z212" s="32">
        <v>8</v>
      </c>
      <c r="AA212" s="31">
        <f>SUM(C212,F212,I212,L212,O212,R212,U212,X212)</f>
        <v>133</v>
      </c>
      <c r="AB212" s="13">
        <f t="shared" ref="AB212" si="116">SUM(D212,G212,J212,M212,P212,S212,V212,Y212)</f>
        <v>213</v>
      </c>
      <c r="AC212" s="32">
        <f>SUM(AA212:AB212)</f>
        <v>346</v>
      </c>
    </row>
    <row r="213" spans="1:29" s="75" customFormat="1" ht="13.5" thickBot="1" x14ac:dyDescent="0.25">
      <c r="A213" s="26"/>
      <c r="B213" s="21"/>
      <c r="C213" s="91"/>
      <c r="D213" s="92"/>
      <c r="E213" s="24"/>
      <c r="F213" s="92"/>
      <c r="G213" s="92"/>
      <c r="H213" s="26"/>
      <c r="I213" s="91"/>
      <c r="J213" s="92"/>
      <c r="K213" s="24"/>
      <c r="L213" s="27"/>
      <c r="M213" s="26"/>
      <c r="N213" s="26"/>
      <c r="O213" s="91"/>
      <c r="P213" s="92"/>
      <c r="Q213" s="32"/>
      <c r="R213" s="27"/>
      <c r="S213" s="26"/>
      <c r="T213" s="24"/>
      <c r="U213" s="92"/>
      <c r="V213" s="92"/>
      <c r="W213" s="26"/>
      <c r="X213" s="91"/>
      <c r="Y213" s="92"/>
      <c r="Z213" s="26"/>
      <c r="AA213" s="27"/>
      <c r="AB213" s="26"/>
      <c r="AC213" s="24"/>
    </row>
    <row r="214" spans="1:29" s="75" customFormat="1" ht="13.5" thickBot="1" x14ac:dyDescent="0.25">
      <c r="A214" s="13" t="s">
        <v>236</v>
      </c>
      <c r="B214" s="176" t="s">
        <v>237</v>
      </c>
      <c r="C214" s="53">
        <v>2</v>
      </c>
      <c r="D214" s="54">
        <v>2</v>
      </c>
      <c r="E214" s="32">
        <v>4</v>
      </c>
      <c r="F214" s="54"/>
      <c r="G214" s="54"/>
      <c r="H214" s="32"/>
      <c r="I214" s="53"/>
      <c r="J214" s="54"/>
      <c r="K214" s="32"/>
      <c r="L214" s="31">
        <v>2</v>
      </c>
      <c r="M214" s="13"/>
      <c r="N214" s="32">
        <v>2</v>
      </c>
      <c r="O214" s="53">
        <v>1</v>
      </c>
      <c r="P214" s="54"/>
      <c r="Q214" s="32">
        <v>1</v>
      </c>
      <c r="R214" s="31"/>
      <c r="S214" s="13"/>
      <c r="T214" s="32"/>
      <c r="U214" s="54"/>
      <c r="V214" s="54"/>
      <c r="W214" s="32"/>
      <c r="X214" s="53"/>
      <c r="Y214" s="54"/>
      <c r="Z214" s="32"/>
      <c r="AA214" s="31">
        <f t="shared" ref="AA214:AB214" si="117">SUM(C214,F214,I214,L214,O214,R214,U214,X214)</f>
        <v>5</v>
      </c>
      <c r="AB214" s="13">
        <f t="shared" si="117"/>
        <v>2</v>
      </c>
      <c r="AC214" s="32">
        <f>SUM(AA214:AB214)</f>
        <v>7</v>
      </c>
    </row>
    <row r="215" spans="1:29" ht="13.5" thickBot="1" x14ac:dyDescent="0.25">
      <c r="C215" s="37"/>
      <c r="D215" s="38"/>
      <c r="E215" s="41" t="str">
        <f>IF(C215+D215=0," ",C215+D215)</f>
        <v xml:space="preserve"> </v>
      </c>
      <c r="F215" s="40"/>
      <c r="G215" s="40"/>
      <c r="H215" s="60" t="str">
        <f>IF(F215+G215=0," ",F215+G215)</f>
        <v xml:space="preserve"> </v>
      </c>
      <c r="I215" s="37"/>
      <c r="J215" s="38"/>
      <c r="K215" s="41" t="str">
        <f>IF(I215+J215=0," ",I215+J215)</f>
        <v xml:space="preserve"> </v>
      </c>
      <c r="L215" s="37"/>
      <c r="M215" s="40"/>
      <c r="N215" s="60" t="str">
        <f>IF(L215+M215=0," ",L215+M215)</f>
        <v xml:space="preserve"> </v>
      </c>
      <c r="O215" s="37"/>
      <c r="P215" s="38"/>
      <c r="Q215" s="59" t="str">
        <f>IF(O215+P215=0," ",O215+P215)</f>
        <v xml:space="preserve"> </v>
      </c>
      <c r="R215" s="37"/>
      <c r="S215" s="38"/>
      <c r="T215" s="39"/>
      <c r="U215" s="40"/>
      <c r="V215" s="40"/>
      <c r="W215" s="60" t="str">
        <f>IF(U215+V215=0," ",U215+V215)</f>
        <v xml:space="preserve"> </v>
      </c>
      <c r="X215" s="37"/>
      <c r="Y215" s="38"/>
      <c r="Z215" s="59" t="str">
        <f>IF(X215+Y215=0," ",X215+Y215)</f>
        <v xml:space="preserve"> </v>
      </c>
      <c r="AA215" s="37"/>
      <c r="AB215" s="45"/>
      <c r="AC215" s="46"/>
    </row>
    <row r="216" spans="1:29" ht="13.5" thickBot="1" x14ac:dyDescent="0.25">
      <c r="A216" s="99" t="s">
        <v>153</v>
      </c>
      <c r="B216" s="100"/>
      <c r="C216" s="99">
        <f>SUBTOTAL(9,C190:C215)</f>
        <v>617</v>
      </c>
      <c r="D216" s="108">
        <f t="shared" ref="D216:Y216" si="118">SUBTOTAL(9,D190:D215)</f>
        <v>980</v>
      </c>
      <c r="E216" s="108">
        <f>SUM(C216:D216)</f>
        <v>1597</v>
      </c>
      <c r="F216" s="99">
        <f t="shared" si="118"/>
        <v>105</v>
      </c>
      <c r="G216" s="108">
        <f t="shared" si="118"/>
        <v>92</v>
      </c>
      <c r="H216" s="108">
        <f>SUM(F216:G216)</f>
        <v>197</v>
      </c>
      <c r="I216" s="99">
        <f t="shared" si="118"/>
        <v>6</v>
      </c>
      <c r="J216" s="108">
        <f t="shared" si="118"/>
        <v>10</v>
      </c>
      <c r="K216" s="108">
        <f>SUM(I216:J216)</f>
        <v>16</v>
      </c>
      <c r="L216" s="99">
        <f t="shared" si="118"/>
        <v>53</v>
      </c>
      <c r="M216" s="108">
        <f t="shared" si="118"/>
        <v>58</v>
      </c>
      <c r="N216" s="108">
        <f>SUM(L216:M216)</f>
        <v>111</v>
      </c>
      <c r="O216" s="99">
        <f t="shared" si="118"/>
        <v>28</v>
      </c>
      <c r="P216" s="108">
        <f t="shared" si="118"/>
        <v>16</v>
      </c>
      <c r="Q216" s="108">
        <f>SUM(O216:P216)</f>
        <v>44</v>
      </c>
      <c r="R216" s="99">
        <f t="shared" si="118"/>
        <v>2</v>
      </c>
      <c r="S216" s="108">
        <f t="shared" si="118"/>
        <v>4</v>
      </c>
      <c r="T216" s="108">
        <f>SUM(R216:S216)</f>
        <v>6</v>
      </c>
      <c r="U216" s="99">
        <f t="shared" si="118"/>
        <v>21</v>
      </c>
      <c r="V216" s="108">
        <f t="shared" si="118"/>
        <v>18</v>
      </c>
      <c r="W216" s="186">
        <f>SUM(U216:V216)</f>
        <v>39</v>
      </c>
      <c r="X216" s="99">
        <f t="shared" si="118"/>
        <v>30</v>
      </c>
      <c r="Y216" s="108">
        <f t="shared" si="118"/>
        <v>52</v>
      </c>
      <c r="Z216" s="108">
        <f>SUM(X216:Y216)</f>
        <v>82</v>
      </c>
      <c r="AA216" s="99">
        <f>C216+F216+I216+L216+O216+U216+X216+R216</f>
        <v>862</v>
      </c>
      <c r="AB216" s="109">
        <f>D216+G216+J216+M216+P216+S216+V216+Y216</f>
        <v>1230</v>
      </c>
      <c r="AC216" s="110">
        <f>AC192+AC196+AC198+AC200+AC202+AC204+AC206+AC208+AC210+AC212+AC214</f>
        <v>2092</v>
      </c>
    </row>
    <row r="217" spans="1:29" customFormat="1" ht="13.5" thickBot="1" x14ac:dyDescent="0.25"/>
    <row r="218" spans="1:29" ht="13.5" thickBot="1" x14ac:dyDescent="0.25">
      <c r="A218" s="555" t="s">
        <v>154</v>
      </c>
      <c r="B218" s="556"/>
      <c r="C218" s="556"/>
      <c r="D218" s="556"/>
      <c r="E218" s="556"/>
      <c r="F218" s="556"/>
      <c r="G218" s="556"/>
      <c r="H218" s="556"/>
      <c r="I218" s="556"/>
      <c r="J218" s="556"/>
      <c r="K218" s="556"/>
      <c r="L218" s="556"/>
      <c r="M218" s="556"/>
      <c r="N218" s="556"/>
      <c r="O218" s="556"/>
      <c r="P218" s="556"/>
      <c r="Q218" s="556"/>
      <c r="R218" s="556"/>
      <c r="S218" s="556"/>
      <c r="T218" s="556"/>
      <c r="U218" s="556"/>
      <c r="V218" s="556"/>
      <c r="W218" s="556"/>
      <c r="X218" s="556"/>
      <c r="Y218" s="556"/>
      <c r="Z218" s="556"/>
      <c r="AA218" s="556"/>
      <c r="AB218" s="556"/>
      <c r="AC218" s="557"/>
    </row>
    <row r="219" spans="1:29" x14ac:dyDescent="0.2">
      <c r="C219" s="37"/>
      <c r="D219" s="38"/>
      <c r="E219" s="41" t="str">
        <f>IF(C219+D219=0," ",C219+D219)</f>
        <v xml:space="preserve"> </v>
      </c>
      <c r="F219" s="40"/>
      <c r="G219" s="40"/>
      <c r="H219" s="60" t="str">
        <f>IF(F219+G219=0," ",F219+G219)</f>
        <v xml:space="preserve"> </v>
      </c>
      <c r="I219" s="37"/>
      <c r="J219" s="38"/>
      <c r="K219" s="41" t="str">
        <f>IF(I219+J219=0," ",I219+J219)</f>
        <v xml:space="preserve"> </v>
      </c>
      <c r="L219" s="37"/>
      <c r="M219" s="40"/>
      <c r="N219" s="60" t="str">
        <f>IF(L219+M219=0," ",L219+M219)</f>
        <v xml:space="preserve"> </v>
      </c>
      <c r="O219" s="37"/>
      <c r="P219" s="38"/>
      <c r="Q219" s="59" t="str">
        <f>IF(O219+P219=0," ",O219+P219)</f>
        <v xml:space="preserve"> </v>
      </c>
      <c r="R219" s="42"/>
      <c r="S219" s="43"/>
      <c r="T219" s="44"/>
      <c r="U219" s="40"/>
      <c r="V219" s="40"/>
      <c r="W219" s="60" t="str">
        <f>IF(U219+V219=0," ",U219+V219)</f>
        <v xml:space="preserve"> </v>
      </c>
      <c r="X219" s="37"/>
      <c r="Y219" s="38"/>
      <c r="Z219" s="41" t="str">
        <f>IF(X219+Y219=0," ",X219+Y219)</f>
        <v xml:space="preserve"> </v>
      </c>
      <c r="AA219" s="40"/>
      <c r="AB219" s="111"/>
      <c r="AC219" s="46"/>
    </row>
    <row r="220" spans="1:29" x14ac:dyDescent="0.2">
      <c r="A220" s="35" t="s">
        <v>155</v>
      </c>
      <c r="B220" s="36">
        <v>4100</v>
      </c>
      <c r="C220" s="22">
        <v>2</v>
      </c>
      <c r="D220" s="23"/>
      <c r="E220" s="24">
        <v>2</v>
      </c>
      <c r="F220" s="47"/>
      <c r="G220" s="47"/>
      <c r="H220" s="24"/>
      <c r="I220" s="22"/>
      <c r="J220" s="23"/>
      <c r="N220" s="24"/>
      <c r="O220" s="22"/>
      <c r="P220" s="23"/>
      <c r="R220" s="20"/>
      <c r="T220" s="24"/>
      <c r="U220" s="47"/>
      <c r="V220" s="47"/>
      <c r="W220" s="24"/>
      <c r="X220" s="22"/>
      <c r="Y220" s="23"/>
      <c r="AA220" s="20">
        <f t="shared" ref="AA220:AB223" si="119">SUM(C220,F220,I220,L220,O220,R220,U220,X220)</f>
        <v>2</v>
      </c>
      <c r="AB220" s="25">
        <f t="shared" si="119"/>
        <v>0</v>
      </c>
      <c r="AC220" s="24">
        <f>SUM(AA220:AB220)</f>
        <v>2</v>
      </c>
    </row>
    <row r="221" spans="1:29" x14ac:dyDescent="0.2">
      <c r="A221" s="35" t="s">
        <v>156</v>
      </c>
      <c r="B221" s="36">
        <v>4110</v>
      </c>
      <c r="C221" s="22">
        <v>380</v>
      </c>
      <c r="D221" s="23">
        <v>48</v>
      </c>
      <c r="E221" s="24">
        <v>428</v>
      </c>
      <c r="F221" s="47">
        <v>30</v>
      </c>
      <c r="G221" s="47">
        <v>2</v>
      </c>
      <c r="H221" s="24">
        <v>32</v>
      </c>
      <c r="I221" s="22">
        <v>3</v>
      </c>
      <c r="J221" s="23"/>
      <c r="K221" s="24">
        <v>3</v>
      </c>
      <c r="L221" s="20">
        <v>13</v>
      </c>
      <c r="N221" s="24">
        <v>13</v>
      </c>
      <c r="O221" s="22">
        <v>6</v>
      </c>
      <c r="P221" s="23">
        <v>2</v>
      </c>
      <c r="Q221" s="24">
        <v>8</v>
      </c>
      <c r="R221" s="20">
        <v>1</v>
      </c>
      <c r="T221" s="24">
        <v>1</v>
      </c>
      <c r="U221" s="47">
        <v>1</v>
      </c>
      <c r="V221" s="47"/>
      <c r="W221" s="24">
        <v>1</v>
      </c>
      <c r="X221" s="22">
        <v>23</v>
      </c>
      <c r="Y221" s="23">
        <v>1</v>
      </c>
      <c r="Z221" s="24">
        <v>24</v>
      </c>
      <c r="AA221" s="20">
        <f t="shared" si="119"/>
        <v>457</v>
      </c>
      <c r="AB221" s="25">
        <f t="shared" si="119"/>
        <v>53</v>
      </c>
      <c r="AC221" s="24">
        <f t="shared" ref="AC221:AC223" si="120">SUM(AA221:AB221)</f>
        <v>510</v>
      </c>
    </row>
    <row r="222" spans="1:29" x14ac:dyDescent="0.2">
      <c r="A222" s="35" t="s">
        <v>157</v>
      </c>
      <c r="B222" s="36">
        <v>4120</v>
      </c>
      <c r="C222" s="22">
        <v>379</v>
      </c>
      <c r="D222" s="23">
        <v>36</v>
      </c>
      <c r="E222" s="24">
        <v>415</v>
      </c>
      <c r="F222" s="47">
        <v>6</v>
      </c>
      <c r="G222" s="47"/>
      <c r="H222" s="24">
        <v>6</v>
      </c>
      <c r="I222" s="22">
        <v>3</v>
      </c>
      <c r="J222" s="23"/>
      <c r="K222" s="24">
        <v>3</v>
      </c>
      <c r="L222" s="20">
        <v>8</v>
      </c>
      <c r="M222" s="35">
        <v>2</v>
      </c>
      <c r="N222" s="24">
        <v>10</v>
      </c>
      <c r="O222" s="22">
        <v>4</v>
      </c>
      <c r="P222" s="23">
        <v>1</v>
      </c>
      <c r="Q222" s="24">
        <v>5</v>
      </c>
      <c r="R222" s="20">
        <v>1</v>
      </c>
      <c r="T222" s="24">
        <v>1</v>
      </c>
      <c r="U222" s="47"/>
      <c r="V222" s="47">
        <v>1</v>
      </c>
      <c r="W222" s="24">
        <v>1</v>
      </c>
      <c r="X222" s="22">
        <v>20</v>
      </c>
      <c r="Y222" s="23"/>
      <c r="Z222" s="24">
        <v>20</v>
      </c>
      <c r="AA222" s="20">
        <f t="shared" si="119"/>
        <v>421</v>
      </c>
      <c r="AB222" s="25">
        <f t="shared" si="119"/>
        <v>40</v>
      </c>
      <c r="AC222" s="24">
        <f t="shared" si="120"/>
        <v>461</v>
      </c>
    </row>
    <row r="223" spans="1:29" ht="13.5" thickBot="1" x14ac:dyDescent="0.25">
      <c r="A223" s="35" t="s">
        <v>262</v>
      </c>
      <c r="B223" s="36">
        <v>4220</v>
      </c>
      <c r="C223" s="30">
        <v>1</v>
      </c>
      <c r="D223" s="23"/>
      <c r="E223" s="24">
        <v>1</v>
      </c>
      <c r="F223" s="47"/>
      <c r="G223" s="47"/>
      <c r="H223" s="24"/>
      <c r="I223" s="23"/>
      <c r="J223" s="23"/>
      <c r="L223" s="25"/>
      <c r="N223" s="24"/>
      <c r="O223" s="23"/>
      <c r="P223" s="23"/>
      <c r="T223" s="24"/>
      <c r="U223" s="47"/>
      <c r="V223" s="47"/>
      <c r="W223" s="24"/>
      <c r="X223" s="23"/>
      <c r="Y223" s="23"/>
      <c r="AA223" s="20">
        <f t="shared" si="119"/>
        <v>1</v>
      </c>
      <c r="AB223" s="25">
        <f t="shared" si="119"/>
        <v>0</v>
      </c>
      <c r="AC223" s="24">
        <f t="shared" si="120"/>
        <v>1</v>
      </c>
    </row>
    <row r="224" spans="1:29" ht="13.5" thickBot="1" x14ac:dyDescent="0.25">
      <c r="A224" s="31" t="s">
        <v>158</v>
      </c>
      <c r="B224" s="93"/>
      <c r="C224" s="33">
        <f t="shared" ref="C224:P224" si="121">SUBTOTAL(9,C220:C223)</f>
        <v>762</v>
      </c>
      <c r="D224" s="33">
        <f t="shared" si="121"/>
        <v>84</v>
      </c>
      <c r="E224" s="34">
        <f t="shared" si="121"/>
        <v>846</v>
      </c>
      <c r="F224" s="33">
        <f t="shared" si="121"/>
        <v>36</v>
      </c>
      <c r="G224" s="33">
        <f t="shared" si="121"/>
        <v>2</v>
      </c>
      <c r="H224" s="34">
        <f t="shared" si="121"/>
        <v>38</v>
      </c>
      <c r="I224" s="33">
        <f t="shared" si="121"/>
        <v>6</v>
      </c>
      <c r="J224" s="33">
        <f t="shared" si="121"/>
        <v>0</v>
      </c>
      <c r="K224" s="34">
        <f t="shared" si="121"/>
        <v>6</v>
      </c>
      <c r="L224" s="33">
        <f t="shared" si="121"/>
        <v>21</v>
      </c>
      <c r="M224" s="33">
        <f t="shared" si="121"/>
        <v>2</v>
      </c>
      <c r="N224" s="34">
        <f t="shared" si="121"/>
        <v>23</v>
      </c>
      <c r="O224" s="33">
        <f t="shared" si="121"/>
        <v>10</v>
      </c>
      <c r="P224" s="33">
        <f t="shared" si="121"/>
        <v>3</v>
      </c>
      <c r="Q224" s="34">
        <f t="shared" ref="Q224" si="122">SUBTOTAL(9,Q220:Q222)</f>
        <v>13</v>
      </c>
      <c r="R224" s="33">
        <f t="shared" ref="R224:Z224" si="123">SUBTOTAL(9,R220:R223)</f>
        <v>2</v>
      </c>
      <c r="S224" s="33">
        <f t="shared" si="123"/>
        <v>0</v>
      </c>
      <c r="T224" s="34">
        <f t="shared" si="123"/>
        <v>2</v>
      </c>
      <c r="U224" s="33">
        <f t="shared" si="123"/>
        <v>1</v>
      </c>
      <c r="V224" s="33">
        <f t="shared" si="123"/>
        <v>1</v>
      </c>
      <c r="W224" s="34">
        <f t="shared" si="123"/>
        <v>2</v>
      </c>
      <c r="X224" s="33">
        <f t="shared" si="123"/>
        <v>43</v>
      </c>
      <c r="Y224" s="33">
        <f t="shared" si="123"/>
        <v>1</v>
      </c>
      <c r="Z224" s="34">
        <f t="shared" si="123"/>
        <v>44</v>
      </c>
      <c r="AA224" s="33">
        <f>C224+F224+I224+L224+O224+U224+X224+R224</f>
        <v>881</v>
      </c>
      <c r="AB224" s="33">
        <f>D224+G224+J224+M224+P224+V224+Y224+S224</f>
        <v>93</v>
      </c>
      <c r="AC224" s="34">
        <f>SUBTOTAL(9,AC220:AC223)</f>
        <v>974</v>
      </c>
    </row>
    <row r="225" spans="1:29" x14ac:dyDescent="0.2">
      <c r="C225" s="37"/>
      <c r="D225" s="38"/>
      <c r="E225" s="41" t="str">
        <f>IF(C225+D225=0," ",C225+D225)</f>
        <v xml:space="preserve"> </v>
      </c>
      <c r="F225" s="40"/>
      <c r="G225" s="40"/>
      <c r="H225" s="60" t="str">
        <f>IF(F225+G225=0," ",F225+G225)</f>
        <v xml:space="preserve"> </v>
      </c>
      <c r="I225" s="37"/>
      <c r="J225" s="38"/>
      <c r="K225" s="41" t="str">
        <f>IF(I225+J225=0," ",I225+J225)</f>
        <v xml:space="preserve"> </v>
      </c>
      <c r="L225" s="37"/>
      <c r="M225" s="40"/>
      <c r="N225" s="60" t="str">
        <f>IF(L225+M225=0," ",L225+M225)</f>
        <v xml:space="preserve"> </v>
      </c>
      <c r="O225" s="37"/>
      <c r="P225" s="38"/>
      <c r="Q225" s="59" t="str">
        <f>IF(O225+P225=0," ",O225+P225)</f>
        <v xml:space="preserve"> </v>
      </c>
      <c r="R225" s="37"/>
      <c r="S225" s="38"/>
      <c r="T225" s="39"/>
      <c r="U225" s="40"/>
      <c r="V225" s="40"/>
      <c r="W225" s="60" t="str">
        <f>IF(U225+V225=0," ",U225+V225)</f>
        <v xml:space="preserve"> </v>
      </c>
      <c r="X225" s="37"/>
      <c r="Y225" s="38"/>
      <c r="Z225" s="41" t="str">
        <f>IF(X225+Y225=0," ",X225+Y225)</f>
        <v xml:space="preserve"> </v>
      </c>
      <c r="AA225" s="40"/>
      <c r="AB225" s="111"/>
      <c r="AC225" s="46"/>
    </row>
    <row r="226" spans="1:29" x14ac:dyDescent="0.2">
      <c r="A226" s="35" t="s">
        <v>159</v>
      </c>
      <c r="B226" s="36">
        <v>4300</v>
      </c>
      <c r="C226" s="22">
        <v>11</v>
      </c>
      <c r="D226" s="23">
        <v>5</v>
      </c>
      <c r="E226" s="24">
        <v>16</v>
      </c>
      <c r="F226" s="47">
        <v>4</v>
      </c>
      <c r="G226" s="47"/>
      <c r="H226" s="24">
        <v>4</v>
      </c>
      <c r="I226" s="22"/>
      <c r="J226" s="23"/>
      <c r="N226" s="24"/>
      <c r="O226" s="22"/>
      <c r="P226" s="23"/>
      <c r="R226" s="20"/>
      <c r="T226" s="24"/>
      <c r="U226" s="47"/>
      <c r="V226" s="47"/>
      <c r="W226" s="24"/>
      <c r="X226" s="22"/>
      <c r="Y226" s="23">
        <v>1</v>
      </c>
      <c r="Z226" s="24">
        <v>1</v>
      </c>
      <c r="AA226" s="20">
        <f t="shared" ref="AA226:AB228" si="124">SUM(C226,F226,I226,L226,O226,R226,U226,X226)</f>
        <v>15</v>
      </c>
      <c r="AB226" s="25">
        <f t="shared" si="124"/>
        <v>6</v>
      </c>
      <c r="AC226" s="24">
        <f>SUM(AA226:AB226)</f>
        <v>21</v>
      </c>
    </row>
    <row r="227" spans="1:29" x14ac:dyDescent="0.2">
      <c r="A227" s="35" t="s">
        <v>160</v>
      </c>
      <c r="B227" s="36">
        <v>4310</v>
      </c>
      <c r="C227" s="22">
        <v>116</v>
      </c>
      <c r="D227" s="23">
        <v>27</v>
      </c>
      <c r="E227" s="24">
        <v>143</v>
      </c>
      <c r="F227" s="47">
        <v>21</v>
      </c>
      <c r="G227" s="47">
        <v>5</v>
      </c>
      <c r="H227" s="24">
        <v>26</v>
      </c>
      <c r="I227" s="22">
        <v>1</v>
      </c>
      <c r="J227" s="23"/>
      <c r="K227" s="24">
        <v>1</v>
      </c>
      <c r="L227" s="20">
        <v>3</v>
      </c>
      <c r="M227" s="35">
        <v>1</v>
      </c>
      <c r="N227" s="24">
        <v>4</v>
      </c>
      <c r="O227" s="22">
        <v>2</v>
      </c>
      <c r="P227" s="23"/>
      <c r="Q227" s="24">
        <v>2</v>
      </c>
      <c r="R227" s="20"/>
      <c r="T227" s="24"/>
      <c r="U227" s="47">
        <v>2</v>
      </c>
      <c r="V227" s="47"/>
      <c r="W227" s="24">
        <v>2</v>
      </c>
      <c r="X227" s="22">
        <v>10</v>
      </c>
      <c r="Y227" s="23">
        <v>2</v>
      </c>
      <c r="Z227" s="24">
        <v>12</v>
      </c>
      <c r="AA227" s="20">
        <f t="shared" si="124"/>
        <v>155</v>
      </c>
      <c r="AB227" s="25">
        <f t="shared" si="124"/>
        <v>35</v>
      </c>
      <c r="AC227" s="24">
        <f t="shared" ref="AC227:AC228" si="125">SUM(AA227:AB227)</f>
        <v>190</v>
      </c>
    </row>
    <row r="228" spans="1:29" ht="13.5" thickBot="1" x14ac:dyDescent="0.25">
      <c r="A228" s="35" t="s">
        <v>161</v>
      </c>
      <c r="B228" s="36">
        <v>4320</v>
      </c>
      <c r="C228" s="22">
        <v>27</v>
      </c>
      <c r="D228" s="23">
        <v>8</v>
      </c>
      <c r="E228" s="24">
        <v>35</v>
      </c>
      <c r="F228" s="47">
        <v>8</v>
      </c>
      <c r="G228" s="47"/>
      <c r="H228" s="24">
        <v>8</v>
      </c>
      <c r="I228" s="22"/>
      <c r="J228" s="23"/>
      <c r="M228" s="35">
        <v>1</v>
      </c>
      <c r="N228" s="24">
        <v>1</v>
      </c>
      <c r="O228" s="22">
        <v>1</v>
      </c>
      <c r="P228" s="23"/>
      <c r="Q228" s="24">
        <v>1</v>
      </c>
      <c r="R228" s="20"/>
      <c r="T228" s="24"/>
      <c r="U228" s="47"/>
      <c r="V228" s="47"/>
      <c r="W228" s="24"/>
      <c r="X228" s="22">
        <v>3</v>
      </c>
      <c r="Y228" s="23"/>
      <c r="Z228" s="24">
        <v>3</v>
      </c>
      <c r="AA228" s="20">
        <f t="shared" si="124"/>
        <v>39</v>
      </c>
      <c r="AB228" s="25">
        <f t="shared" si="124"/>
        <v>9</v>
      </c>
      <c r="AC228" s="24">
        <f t="shared" si="125"/>
        <v>48</v>
      </c>
    </row>
    <row r="229" spans="1:29" ht="13.5" thickBot="1" x14ac:dyDescent="0.25">
      <c r="A229" s="31" t="s">
        <v>162</v>
      </c>
      <c r="B229" s="14"/>
      <c r="C229" s="128">
        <f>SUBTOTAL(9,C226:C228)</f>
        <v>154</v>
      </c>
      <c r="D229" s="33">
        <f>SUBTOTAL(9,D226:D228)</f>
        <v>40</v>
      </c>
      <c r="E229" s="34">
        <f>SUBTOTAL(9,E226:E228)</f>
        <v>194</v>
      </c>
      <c r="F229" s="33">
        <f t="shared" ref="F229:Z229" si="126">SUBTOTAL(9,F226:F228)</f>
        <v>33</v>
      </c>
      <c r="G229" s="33">
        <f t="shared" si="126"/>
        <v>5</v>
      </c>
      <c r="H229" s="34">
        <f t="shared" si="126"/>
        <v>38</v>
      </c>
      <c r="I229" s="33">
        <f t="shared" si="126"/>
        <v>1</v>
      </c>
      <c r="J229" s="33">
        <f t="shared" si="126"/>
        <v>0</v>
      </c>
      <c r="K229" s="34">
        <f t="shared" si="126"/>
        <v>1</v>
      </c>
      <c r="L229" s="33">
        <f t="shared" si="126"/>
        <v>3</v>
      </c>
      <c r="M229" s="33">
        <f t="shared" si="126"/>
        <v>2</v>
      </c>
      <c r="N229" s="34">
        <f t="shared" si="126"/>
        <v>5</v>
      </c>
      <c r="O229" s="33">
        <f t="shared" si="126"/>
        <v>3</v>
      </c>
      <c r="P229" s="33">
        <f t="shared" si="126"/>
        <v>0</v>
      </c>
      <c r="Q229" s="34">
        <f t="shared" si="126"/>
        <v>3</v>
      </c>
      <c r="R229" s="33">
        <f t="shared" si="126"/>
        <v>0</v>
      </c>
      <c r="S229" s="33">
        <f t="shared" si="126"/>
        <v>0</v>
      </c>
      <c r="T229" s="34">
        <f t="shared" si="126"/>
        <v>0</v>
      </c>
      <c r="U229" s="33">
        <f t="shared" si="126"/>
        <v>2</v>
      </c>
      <c r="V229" s="33">
        <f t="shared" si="126"/>
        <v>0</v>
      </c>
      <c r="W229" s="34">
        <f t="shared" si="126"/>
        <v>2</v>
      </c>
      <c r="X229" s="33">
        <f t="shared" si="126"/>
        <v>13</v>
      </c>
      <c r="Y229" s="33">
        <f t="shared" si="126"/>
        <v>3</v>
      </c>
      <c r="Z229" s="34">
        <f t="shared" si="126"/>
        <v>16</v>
      </c>
      <c r="AA229" s="33">
        <f t="shared" ref="AA229:AB229" si="127">C229+F229+I229+L229+O229+U229+X229</f>
        <v>209</v>
      </c>
      <c r="AB229" s="33">
        <f t="shared" si="127"/>
        <v>50</v>
      </c>
      <c r="AC229" s="34">
        <f>SUBTOTAL(9,AC226:AC228)</f>
        <v>259</v>
      </c>
    </row>
    <row r="230" spans="1:29" ht="13.5" thickBot="1" x14ac:dyDescent="0.25">
      <c r="C230" s="37"/>
      <c r="D230" s="38"/>
      <c r="E230" s="41" t="str">
        <f>IF(C230+D230=0," ",C230+D230)</f>
        <v xml:space="preserve"> </v>
      </c>
      <c r="F230" s="40"/>
      <c r="G230" s="40"/>
      <c r="H230" s="60" t="str">
        <f>IF(F230+G230=0," ",F230+G230)</f>
        <v xml:space="preserve"> </v>
      </c>
      <c r="I230" s="37"/>
      <c r="J230" s="38"/>
      <c r="K230" s="41" t="str">
        <f>IF(I230+J230=0," ",I230+J230)</f>
        <v xml:space="preserve"> </v>
      </c>
      <c r="L230" s="37"/>
      <c r="M230" s="40"/>
      <c r="N230" s="60" t="str">
        <f>IF(L230+M230=0," ",L230+M230)</f>
        <v xml:space="preserve"> </v>
      </c>
      <c r="O230" s="37"/>
      <c r="P230" s="38"/>
      <c r="Q230" s="59" t="str">
        <f>IF(O230+P230=0," ",O230+P230)</f>
        <v xml:space="preserve"> </v>
      </c>
      <c r="R230" s="37"/>
      <c r="S230" s="38"/>
      <c r="T230" s="39"/>
      <c r="U230" s="40"/>
      <c r="V230" s="40"/>
      <c r="W230" s="60" t="str">
        <f>IF(U230+V230=0," ",U230+V230)</f>
        <v xml:space="preserve"> </v>
      </c>
      <c r="X230" s="37"/>
      <c r="Y230" s="38"/>
      <c r="Z230" s="41" t="str">
        <f>IF(X230+Y230=0," ",X230+Y230)</f>
        <v xml:space="preserve"> </v>
      </c>
      <c r="AA230" s="40"/>
      <c r="AB230" s="111"/>
      <c r="AC230" s="46"/>
    </row>
    <row r="231" spans="1:29" s="75" customFormat="1" ht="13.5" hidden="1" thickBot="1" x14ac:dyDescent="0.25">
      <c r="A231" s="112" t="s">
        <v>163</v>
      </c>
      <c r="B231" s="67">
        <v>4400</v>
      </c>
      <c r="C231" s="112"/>
      <c r="D231" s="113"/>
      <c r="E231" s="29">
        <f>C231+D231</f>
        <v>0</v>
      </c>
      <c r="F231" s="113"/>
      <c r="G231" s="113"/>
      <c r="H231" s="113">
        <f>F231+G231</f>
        <v>0</v>
      </c>
      <c r="I231" s="112"/>
      <c r="J231" s="113"/>
      <c r="K231" s="29">
        <f>I231+J231</f>
        <v>0</v>
      </c>
      <c r="L231" s="112"/>
      <c r="M231" s="113"/>
      <c r="N231" s="113">
        <f>L231+M231</f>
        <v>0</v>
      </c>
      <c r="O231" s="112"/>
      <c r="P231" s="113"/>
      <c r="Q231" s="113">
        <f>O231+P231</f>
        <v>0</v>
      </c>
      <c r="R231" s="112"/>
      <c r="S231" s="113"/>
      <c r="T231" s="29">
        <f t="shared" ref="T231:T232" si="128">R231+S231</f>
        <v>0</v>
      </c>
      <c r="U231" s="113"/>
      <c r="V231" s="113"/>
      <c r="W231" s="113">
        <f>U231+V231</f>
        <v>0</v>
      </c>
      <c r="X231" s="112"/>
      <c r="Y231" s="113"/>
      <c r="Z231" s="29">
        <f>X231+Y231</f>
        <v>0</v>
      </c>
      <c r="AA231" s="113">
        <f t="shared" ref="AA231:AC232" si="129">C231+F231+I231+L231+O231+U231+X231</f>
        <v>0</v>
      </c>
      <c r="AB231" s="114">
        <f t="shared" si="129"/>
        <v>0</v>
      </c>
      <c r="AC231" s="115">
        <f t="shared" si="129"/>
        <v>0</v>
      </c>
    </row>
    <row r="232" spans="1:29" s="75" customFormat="1" ht="13.5" hidden="1" thickBot="1" x14ac:dyDescent="0.25">
      <c r="A232" s="50" t="s">
        <v>163</v>
      </c>
      <c r="B232" s="106">
        <v>4800</v>
      </c>
      <c r="C232" s="50"/>
      <c r="D232" s="51"/>
      <c r="E232" s="52">
        <f>C232+D232</f>
        <v>0</v>
      </c>
      <c r="F232" s="51"/>
      <c r="G232" s="51"/>
      <c r="H232" s="51">
        <f>F232+G232</f>
        <v>0</v>
      </c>
      <c r="I232" s="50"/>
      <c r="J232" s="51"/>
      <c r="K232" s="52">
        <f>I232+J232</f>
        <v>0</v>
      </c>
      <c r="L232" s="50"/>
      <c r="M232" s="51"/>
      <c r="N232" s="51">
        <f>L232+M232</f>
        <v>0</v>
      </c>
      <c r="O232" s="50"/>
      <c r="P232" s="51"/>
      <c r="Q232" s="51">
        <f>O232+P232</f>
        <v>0</v>
      </c>
      <c r="R232" s="50"/>
      <c r="S232" s="51"/>
      <c r="T232" s="52">
        <f t="shared" si="128"/>
        <v>0</v>
      </c>
      <c r="U232" s="51"/>
      <c r="V232" s="51"/>
      <c r="W232" s="51">
        <f>U232+V232</f>
        <v>0</v>
      </c>
      <c r="X232" s="50"/>
      <c r="Y232" s="51"/>
      <c r="Z232" s="52">
        <f>X232+Y232</f>
        <v>0</v>
      </c>
      <c r="AA232" s="51">
        <f t="shared" si="129"/>
        <v>0</v>
      </c>
      <c r="AB232" s="116">
        <f t="shared" si="129"/>
        <v>0</v>
      </c>
      <c r="AC232" s="117">
        <f t="shared" si="129"/>
        <v>0</v>
      </c>
    </row>
    <row r="233" spans="1:29" ht="13.5" hidden="1" thickBot="1" x14ac:dyDescent="0.25">
      <c r="C233" s="37"/>
      <c r="D233" s="38"/>
      <c r="E233" s="41"/>
      <c r="F233" s="40"/>
      <c r="G233" s="40"/>
      <c r="H233" s="60"/>
      <c r="I233" s="37"/>
      <c r="J233" s="38"/>
      <c r="K233" s="41"/>
      <c r="L233" s="37"/>
      <c r="M233" s="40"/>
      <c r="N233" s="60"/>
      <c r="O233" s="37"/>
      <c r="P233" s="38"/>
      <c r="Q233" s="59"/>
      <c r="R233" s="37"/>
      <c r="S233" s="38"/>
      <c r="T233" s="39"/>
      <c r="U233" s="40"/>
      <c r="V233" s="40"/>
      <c r="W233" s="60"/>
      <c r="X233" s="37"/>
      <c r="Y233" s="38"/>
      <c r="Z233" s="41"/>
      <c r="AA233" s="40"/>
      <c r="AB233" s="111"/>
      <c r="AC233" s="46"/>
    </row>
    <row r="234" spans="1:29" ht="13.5" thickBot="1" x14ac:dyDescent="0.25">
      <c r="A234" s="13" t="s">
        <v>164</v>
      </c>
      <c r="B234" s="14">
        <v>4010</v>
      </c>
      <c r="C234" s="184">
        <v>2</v>
      </c>
      <c r="D234" s="185"/>
      <c r="E234" s="32">
        <v>2</v>
      </c>
      <c r="F234" s="185"/>
      <c r="G234" s="185"/>
      <c r="H234" s="32"/>
      <c r="I234" s="184"/>
      <c r="J234" s="185"/>
      <c r="K234" s="32"/>
      <c r="L234" s="15"/>
      <c r="M234" s="16"/>
      <c r="N234" s="32"/>
      <c r="O234" s="184"/>
      <c r="P234" s="185"/>
      <c r="Q234" s="32"/>
      <c r="R234" s="15"/>
      <c r="S234" s="16"/>
      <c r="T234" s="32"/>
      <c r="U234" s="185"/>
      <c r="V234" s="185"/>
      <c r="W234" s="32"/>
      <c r="X234" s="184"/>
      <c r="Y234" s="185"/>
      <c r="Z234" s="32"/>
      <c r="AA234" s="15">
        <f t="shared" ref="AA234:AB234" si="130">SUM(C234,F234,I234,L234,O234,R234,U234,X234)</f>
        <v>2</v>
      </c>
      <c r="AB234" s="16">
        <f t="shared" si="130"/>
        <v>0</v>
      </c>
      <c r="AC234" s="32">
        <f>SUM(AA234:AB234)</f>
        <v>2</v>
      </c>
    </row>
    <row r="235" spans="1:29" ht="13.5" thickBot="1" x14ac:dyDescent="0.25">
      <c r="A235" s="65"/>
      <c r="C235" s="22"/>
      <c r="D235" s="23"/>
      <c r="F235" s="47"/>
      <c r="G235" s="47"/>
      <c r="I235" s="22"/>
      <c r="J235" s="23"/>
      <c r="K235" s="26"/>
      <c r="O235" s="22"/>
      <c r="P235" s="23"/>
      <c r="Q235" s="26"/>
      <c r="R235" s="20"/>
      <c r="T235" s="24"/>
      <c r="U235" s="47"/>
      <c r="V235" s="47"/>
      <c r="X235" s="22"/>
      <c r="Y235" s="23"/>
      <c r="Z235" s="26"/>
      <c r="AA235" s="20"/>
      <c r="AB235" s="25"/>
      <c r="AC235" s="24"/>
    </row>
    <row r="236" spans="1:29" ht="13.5" thickBot="1" x14ac:dyDescent="0.25">
      <c r="A236" s="13" t="s">
        <v>236</v>
      </c>
      <c r="B236" s="176" t="s">
        <v>237</v>
      </c>
      <c r="C236" s="53">
        <v>8</v>
      </c>
      <c r="D236" s="54">
        <v>4</v>
      </c>
      <c r="E236" s="34">
        <v>12</v>
      </c>
      <c r="F236" s="54"/>
      <c r="G236" s="54">
        <v>2</v>
      </c>
      <c r="H236" s="34">
        <v>2</v>
      </c>
      <c r="I236" s="53"/>
      <c r="J236" s="54"/>
      <c r="K236" s="34"/>
      <c r="L236" s="31"/>
      <c r="M236" s="13"/>
      <c r="N236" s="34"/>
      <c r="O236" s="53"/>
      <c r="P236" s="54"/>
      <c r="Q236" s="34"/>
      <c r="R236" s="31"/>
      <c r="S236" s="13"/>
      <c r="T236" s="34"/>
      <c r="U236" s="54"/>
      <c r="V236" s="54"/>
      <c r="W236" s="34"/>
      <c r="X236" s="53">
        <v>2</v>
      </c>
      <c r="Y236" s="54"/>
      <c r="Z236" s="34">
        <v>2</v>
      </c>
      <c r="AA236" s="31">
        <f t="shared" ref="AA236:AB236" si="131">SUM(C236,F236,I236,L236,O236,R236,U236,X236)</f>
        <v>10</v>
      </c>
      <c r="AB236" s="13">
        <f t="shared" si="131"/>
        <v>6</v>
      </c>
      <c r="AC236" s="34">
        <f>SUM(AA236:AB236)</f>
        <v>16</v>
      </c>
    </row>
    <row r="237" spans="1:29" ht="13.5" thickBot="1" x14ac:dyDescent="0.25">
      <c r="A237" s="65"/>
      <c r="C237" s="22"/>
      <c r="D237" s="23"/>
      <c r="E237" s="52"/>
      <c r="F237" s="47"/>
      <c r="G237" s="47"/>
      <c r="I237" s="22"/>
      <c r="J237" s="23"/>
      <c r="K237" s="26"/>
      <c r="O237" s="22"/>
      <c r="P237" s="23"/>
      <c r="Q237" s="26"/>
      <c r="R237" s="27"/>
      <c r="S237" s="26"/>
      <c r="T237" s="52"/>
      <c r="U237" s="47"/>
      <c r="V237" s="47"/>
      <c r="X237" s="22"/>
      <c r="Y237" s="23"/>
      <c r="Z237" s="26"/>
      <c r="AA237" s="20"/>
      <c r="AB237" s="25"/>
      <c r="AC237" s="24"/>
    </row>
    <row r="238" spans="1:29" ht="13.5" thickBot="1" x14ac:dyDescent="0.25">
      <c r="A238" s="118" t="s">
        <v>153</v>
      </c>
      <c r="B238" s="119"/>
      <c r="C238" s="120">
        <f t="shared" ref="C238:AB238" si="132">C224+C229+C236+C234</f>
        <v>926</v>
      </c>
      <c r="D238" s="121">
        <f t="shared" si="132"/>
        <v>128</v>
      </c>
      <c r="E238" s="121">
        <f t="shared" si="132"/>
        <v>1054</v>
      </c>
      <c r="F238" s="120">
        <f t="shared" si="132"/>
        <v>69</v>
      </c>
      <c r="G238" s="121">
        <f t="shared" si="132"/>
        <v>9</v>
      </c>
      <c r="H238" s="121">
        <f t="shared" si="132"/>
        <v>78</v>
      </c>
      <c r="I238" s="120">
        <f t="shared" si="132"/>
        <v>7</v>
      </c>
      <c r="J238" s="121">
        <f t="shared" si="132"/>
        <v>0</v>
      </c>
      <c r="K238" s="121">
        <f t="shared" si="132"/>
        <v>7</v>
      </c>
      <c r="L238" s="120">
        <f t="shared" si="132"/>
        <v>24</v>
      </c>
      <c r="M238" s="121">
        <f t="shared" si="132"/>
        <v>4</v>
      </c>
      <c r="N238" s="121">
        <f t="shared" si="132"/>
        <v>28</v>
      </c>
      <c r="O238" s="120">
        <f t="shared" si="132"/>
        <v>13</v>
      </c>
      <c r="P238" s="121">
        <f t="shared" si="132"/>
        <v>3</v>
      </c>
      <c r="Q238" s="121">
        <f t="shared" si="132"/>
        <v>16</v>
      </c>
      <c r="R238" s="120">
        <f t="shared" si="132"/>
        <v>2</v>
      </c>
      <c r="S238" s="121">
        <f t="shared" si="132"/>
        <v>0</v>
      </c>
      <c r="T238" s="122">
        <f t="shared" si="132"/>
        <v>2</v>
      </c>
      <c r="U238" s="121">
        <f t="shared" si="132"/>
        <v>3</v>
      </c>
      <c r="V238" s="121">
        <f t="shared" si="132"/>
        <v>1</v>
      </c>
      <c r="W238" s="121">
        <f t="shared" si="132"/>
        <v>4</v>
      </c>
      <c r="X238" s="120">
        <f t="shared" si="132"/>
        <v>58</v>
      </c>
      <c r="Y238" s="121">
        <f t="shared" si="132"/>
        <v>4</v>
      </c>
      <c r="Z238" s="121">
        <f t="shared" si="132"/>
        <v>62</v>
      </c>
      <c r="AA238" s="120">
        <f t="shared" si="132"/>
        <v>1102</v>
      </c>
      <c r="AB238" s="121">
        <f t="shared" si="132"/>
        <v>149</v>
      </c>
      <c r="AC238" s="122">
        <f>AC224+AC229+AC236+AC234</f>
        <v>1251</v>
      </c>
    </row>
    <row r="239" spans="1:29" customFormat="1" ht="13.5" thickBot="1" x14ac:dyDescent="0.25">
      <c r="E239" s="75"/>
      <c r="H239" s="75"/>
      <c r="K239" s="75"/>
      <c r="N239" s="75"/>
      <c r="Q239" s="75"/>
      <c r="W239" s="75"/>
      <c r="Z239" s="75"/>
    </row>
    <row r="240" spans="1:29" ht="13.5" thickBot="1" x14ac:dyDescent="0.25">
      <c r="A240" s="123" t="s">
        <v>165</v>
      </c>
      <c r="B240" s="124"/>
      <c r="C240" s="125"/>
      <c r="D240" s="125"/>
      <c r="E240" s="125" t="str">
        <f>IF(C240+D240=0," ",C240+D240)</f>
        <v xml:space="preserve"> </v>
      </c>
      <c r="F240" s="125"/>
      <c r="G240" s="125"/>
      <c r="H240" s="125" t="str">
        <f>IF(F240+G240=0," ",F240+G240)</f>
        <v xml:space="preserve"> </v>
      </c>
      <c r="I240" s="125"/>
      <c r="J240" s="125"/>
      <c r="K240" s="125" t="str">
        <f>IF(I240+J240=0," ",I240+J240)</f>
        <v xml:space="preserve"> </v>
      </c>
      <c r="L240" s="125"/>
      <c r="M240" s="125"/>
      <c r="N240" s="125" t="str">
        <f>IF(L240+M240=0," ",L240+M240)</f>
        <v xml:space="preserve"> </v>
      </c>
      <c r="O240" s="125"/>
      <c r="P240" s="125"/>
      <c r="Q240" s="125" t="str">
        <f>IF(O240+P240=0," ",O240+P240)</f>
        <v xml:space="preserve"> </v>
      </c>
      <c r="R240" s="125"/>
      <c r="S240" s="125"/>
      <c r="T240" s="125"/>
      <c r="U240" s="125"/>
      <c r="V240" s="125"/>
      <c r="W240" s="125" t="str">
        <f>IF(U240+V240=0," ",U240+V240)</f>
        <v xml:space="preserve"> </v>
      </c>
      <c r="X240" s="125"/>
      <c r="Y240" s="125"/>
      <c r="Z240" s="125" t="str">
        <f>IF(X240+Y240=0," ",X240+Y240)</f>
        <v xml:space="preserve"> </v>
      </c>
      <c r="AA240" s="125"/>
      <c r="AB240" s="126"/>
      <c r="AC240" s="127"/>
    </row>
    <row r="241" spans="1:29" x14ac:dyDescent="0.2">
      <c r="C241" s="37"/>
      <c r="D241" s="38"/>
      <c r="E241" s="41" t="str">
        <f>IF(C241+D241=0," ",C241+D241)</f>
        <v xml:space="preserve"> </v>
      </c>
      <c r="F241" s="40"/>
      <c r="G241" s="40"/>
      <c r="H241" s="60" t="str">
        <f>IF(F241+G241=0," ",F241+G241)</f>
        <v xml:space="preserve"> </v>
      </c>
      <c r="I241" s="37"/>
      <c r="J241" s="38"/>
      <c r="K241" s="41" t="str">
        <f>IF(I241+J241=0," ",I241+J241)</f>
        <v xml:space="preserve"> </v>
      </c>
      <c r="L241" s="37"/>
      <c r="M241" s="40"/>
      <c r="N241" s="60" t="str">
        <f>IF(L241+M241=0," ",L241+M241)</f>
        <v xml:space="preserve"> </v>
      </c>
      <c r="O241" s="37"/>
      <c r="P241" s="38"/>
      <c r="Q241" s="59" t="str">
        <f>IF(O241+P241=0," ",O241+P241)</f>
        <v xml:space="preserve"> </v>
      </c>
      <c r="R241" s="37"/>
      <c r="S241" s="38"/>
      <c r="T241" s="39"/>
      <c r="U241" s="40"/>
      <c r="V241" s="40"/>
      <c r="W241" s="60" t="str">
        <f>IF(U241+V241=0," ",U241+V241)</f>
        <v xml:space="preserve"> </v>
      </c>
      <c r="X241" s="37"/>
      <c r="Y241" s="38"/>
      <c r="Z241" s="41" t="str">
        <f>IF(X241+Y241=0," ",X241+Y241)</f>
        <v xml:space="preserve"> </v>
      </c>
      <c r="AA241" s="42"/>
      <c r="AB241" s="68"/>
      <c r="AC241" s="69"/>
    </row>
    <row r="242" spans="1:29" x14ac:dyDescent="0.2">
      <c r="A242" s="35" t="s">
        <v>166</v>
      </c>
      <c r="B242" s="36">
        <v>5020</v>
      </c>
      <c r="C242" s="22">
        <v>13</v>
      </c>
      <c r="D242" s="23">
        <v>130</v>
      </c>
      <c r="E242" s="24">
        <v>143</v>
      </c>
      <c r="F242" s="47">
        <v>5</v>
      </c>
      <c r="G242" s="47">
        <v>9</v>
      </c>
      <c r="H242" s="24">
        <v>14</v>
      </c>
      <c r="I242" s="22"/>
      <c r="J242" s="23">
        <v>2</v>
      </c>
      <c r="K242" s="24">
        <v>2</v>
      </c>
      <c r="L242" s="20">
        <v>3</v>
      </c>
      <c r="M242" s="35">
        <v>15</v>
      </c>
      <c r="N242" s="24">
        <v>18</v>
      </c>
      <c r="O242" s="22"/>
      <c r="P242" s="23">
        <v>4</v>
      </c>
      <c r="Q242" s="24">
        <v>4</v>
      </c>
      <c r="R242" s="20"/>
      <c r="S242" s="25">
        <v>1</v>
      </c>
      <c r="T242" s="24">
        <v>1</v>
      </c>
      <c r="U242" s="47">
        <v>3</v>
      </c>
      <c r="V242" s="47">
        <v>1</v>
      </c>
      <c r="W242" s="24">
        <v>4</v>
      </c>
      <c r="X242" s="22"/>
      <c r="Y242" s="23">
        <v>9</v>
      </c>
      <c r="Z242" s="24">
        <v>9</v>
      </c>
      <c r="AA242" s="20">
        <f t="shared" ref="AA242:AB243" si="133">SUM(C242,F242,I242,L242,O242,R242,U242,X242)</f>
        <v>24</v>
      </c>
      <c r="AB242" s="25">
        <f t="shared" si="133"/>
        <v>171</v>
      </c>
      <c r="AC242" s="24">
        <f>SUM(AA242:AB242)</f>
        <v>195</v>
      </c>
    </row>
    <row r="243" spans="1:29" ht="13.5" thickBot="1" x14ac:dyDescent="0.25">
      <c r="A243" s="35" t="s">
        <v>167</v>
      </c>
      <c r="B243" s="36">
        <v>5070</v>
      </c>
      <c r="C243" s="22">
        <v>11</v>
      </c>
      <c r="D243" s="23">
        <v>89</v>
      </c>
      <c r="E243" s="24">
        <v>100</v>
      </c>
      <c r="F243" s="47">
        <v>6</v>
      </c>
      <c r="G243" s="47">
        <v>2</v>
      </c>
      <c r="H243" s="24">
        <v>8</v>
      </c>
      <c r="I243" s="22"/>
      <c r="J243" s="23">
        <v>1</v>
      </c>
      <c r="K243" s="24">
        <v>1</v>
      </c>
      <c r="L243" s="20">
        <v>2</v>
      </c>
      <c r="M243" s="35">
        <v>14</v>
      </c>
      <c r="N243" s="24">
        <v>16</v>
      </c>
      <c r="O243" s="22">
        <v>1</v>
      </c>
      <c r="P243" s="23">
        <v>2</v>
      </c>
      <c r="Q243" s="24">
        <v>3</v>
      </c>
      <c r="R243" s="20"/>
      <c r="T243" s="24"/>
      <c r="U243" s="47"/>
      <c r="V243" s="47">
        <v>1</v>
      </c>
      <c r="W243" s="24">
        <v>1</v>
      </c>
      <c r="X243" s="22"/>
      <c r="Y243" s="23">
        <v>5</v>
      </c>
      <c r="Z243" s="24">
        <v>5</v>
      </c>
      <c r="AA243" s="20">
        <f t="shared" si="133"/>
        <v>20</v>
      </c>
      <c r="AB243" s="25">
        <f t="shared" si="133"/>
        <v>114</v>
      </c>
      <c r="AC243" s="24">
        <f>SUM(AA243:AB243)</f>
        <v>134</v>
      </c>
    </row>
    <row r="244" spans="1:29" ht="13.5" thickBot="1" x14ac:dyDescent="0.25">
      <c r="A244" s="31" t="s">
        <v>168</v>
      </c>
      <c r="B244" s="14"/>
      <c r="C244" s="31">
        <f t="shared" ref="C244:Z244" si="134">SUM(C242:C243)</f>
        <v>24</v>
      </c>
      <c r="D244" s="13">
        <f t="shared" si="134"/>
        <v>219</v>
      </c>
      <c r="E244" s="32">
        <f t="shared" si="134"/>
        <v>243</v>
      </c>
      <c r="F244" s="31">
        <f t="shared" si="134"/>
        <v>11</v>
      </c>
      <c r="G244" s="13">
        <f t="shared" si="134"/>
        <v>11</v>
      </c>
      <c r="H244" s="32">
        <f t="shared" si="134"/>
        <v>22</v>
      </c>
      <c r="I244" s="31">
        <f t="shared" si="134"/>
        <v>0</v>
      </c>
      <c r="J244" s="13">
        <f t="shared" si="134"/>
        <v>3</v>
      </c>
      <c r="K244" s="32">
        <f t="shared" si="134"/>
        <v>3</v>
      </c>
      <c r="L244" s="31">
        <f t="shared" si="134"/>
        <v>5</v>
      </c>
      <c r="M244" s="13">
        <f t="shared" si="134"/>
        <v>29</v>
      </c>
      <c r="N244" s="32">
        <f t="shared" si="134"/>
        <v>34</v>
      </c>
      <c r="O244" s="31">
        <f t="shared" si="134"/>
        <v>1</v>
      </c>
      <c r="P244" s="13">
        <f t="shared" si="134"/>
        <v>6</v>
      </c>
      <c r="Q244" s="13">
        <f t="shared" si="134"/>
        <v>7</v>
      </c>
      <c r="R244" s="31">
        <f>SUM(R242:R243)</f>
        <v>0</v>
      </c>
      <c r="S244" s="13">
        <f t="shared" ref="S244:T244" si="135">SUM(S242:S243)</f>
        <v>1</v>
      </c>
      <c r="T244" s="13">
        <f t="shared" si="135"/>
        <v>1</v>
      </c>
      <c r="U244" s="13">
        <f t="shared" si="134"/>
        <v>3</v>
      </c>
      <c r="V244" s="13">
        <f t="shared" si="134"/>
        <v>2</v>
      </c>
      <c r="W244" s="32">
        <f t="shared" si="134"/>
        <v>5</v>
      </c>
      <c r="X244" s="31">
        <f t="shared" si="134"/>
        <v>0</v>
      </c>
      <c r="Y244" s="13">
        <f t="shared" si="134"/>
        <v>14</v>
      </c>
      <c r="Z244" s="32">
        <f t="shared" si="134"/>
        <v>14</v>
      </c>
      <c r="AA244" s="128">
        <f t="shared" ref="AA244:AC255" si="136">C244+F244+I244+L244+O244+R244+U244+X244</f>
        <v>44</v>
      </c>
      <c r="AB244" s="33">
        <f t="shared" si="136"/>
        <v>285</v>
      </c>
      <c r="AC244" s="34">
        <f t="shared" si="136"/>
        <v>329</v>
      </c>
    </row>
    <row r="245" spans="1:29" x14ac:dyDescent="0.2">
      <c r="C245" s="37"/>
      <c r="D245" s="38"/>
      <c r="E245" s="41" t="str">
        <f>IF(C245+D245=0," ",C245+D245)</f>
        <v xml:space="preserve"> </v>
      </c>
      <c r="F245" s="40"/>
      <c r="G245" s="40"/>
      <c r="H245" s="60" t="str">
        <f>IF(F245+G245=0," ",F245+G245)</f>
        <v xml:space="preserve"> </v>
      </c>
      <c r="I245" s="37"/>
      <c r="J245" s="38"/>
      <c r="K245" s="41" t="str">
        <f>IF(I245+J245=0," ",I245+J245)</f>
        <v xml:space="preserve"> </v>
      </c>
      <c r="L245" s="37"/>
      <c r="M245" s="40"/>
      <c r="N245" s="60" t="str">
        <f>IF(L245+M245=0," ",L245+M245)</f>
        <v xml:space="preserve"> </v>
      </c>
      <c r="O245" s="37"/>
      <c r="P245" s="38"/>
      <c r="Q245" s="59" t="str">
        <f>IF(O245+P245=0," ",O245+P245)</f>
        <v xml:space="preserve"> </v>
      </c>
      <c r="R245" s="37"/>
      <c r="S245" s="38"/>
      <c r="T245" s="39"/>
      <c r="U245" s="40"/>
      <c r="V245" s="40"/>
      <c r="W245" s="60" t="str">
        <f>IF(U245+V245=0," ",U245+V245)</f>
        <v xml:space="preserve"> </v>
      </c>
      <c r="X245" s="37"/>
      <c r="Y245" s="38"/>
      <c r="Z245" s="41" t="str">
        <f>IF(X245+Y245=0," ",X245+Y245)</f>
        <v xml:space="preserve"> </v>
      </c>
      <c r="AA245" s="129"/>
      <c r="AB245" s="45"/>
      <c r="AC245" s="46"/>
    </row>
    <row r="246" spans="1:29" x14ac:dyDescent="0.2">
      <c r="A246" s="27" t="s">
        <v>169</v>
      </c>
      <c r="B246" s="21">
        <v>5140</v>
      </c>
      <c r="C246" s="91">
        <v>12</v>
      </c>
      <c r="D246" s="92">
        <v>122</v>
      </c>
      <c r="E246" s="24">
        <v>134</v>
      </c>
      <c r="F246" s="92">
        <v>2</v>
      </c>
      <c r="G246" s="92">
        <v>5</v>
      </c>
      <c r="H246" s="24">
        <v>7</v>
      </c>
      <c r="I246" s="91"/>
      <c r="J246" s="92">
        <v>4</v>
      </c>
      <c r="K246" s="24">
        <v>4</v>
      </c>
      <c r="L246" s="27">
        <v>2</v>
      </c>
      <c r="M246" s="26">
        <v>4</v>
      </c>
      <c r="N246" s="24">
        <v>6</v>
      </c>
      <c r="O246" s="91"/>
      <c r="P246" s="92">
        <v>2</v>
      </c>
      <c r="Q246" s="24">
        <v>2</v>
      </c>
      <c r="R246" s="20"/>
      <c r="T246" s="24"/>
      <c r="U246" s="92">
        <v>1</v>
      </c>
      <c r="V246" s="92">
        <v>9</v>
      </c>
      <c r="W246" s="24">
        <v>10</v>
      </c>
      <c r="X246" s="91">
        <v>2</v>
      </c>
      <c r="Y246" s="92">
        <v>12</v>
      </c>
      <c r="Z246" s="24">
        <v>14</v>
      </c>
      <c r="AA246" s="20">
        <f t="shared" ref="AA246:AB247" si="137">SUM(C246,F246,I246,L246,O246,R246,U246,X246)</f>
        <v>19</v>
      </c>
      <c r="AB246" s="25">
        <f t="shared" si="137"/>
        <v>158</v>
      </c>
      <c r="AC246" s="24">
        <f>SUM(AA246:AB246)</f>
        <v>177</v>
      </c>
    </row>
    <row r="247" spans="1:29" ht="13.5" thickBot="1" x14ac:dyDescent="0.25">
      <c r="A247" s="35" t="s">
        <v>170</v>
      </c>
      <c r="B247" s="36">
        <v>5120</v>
      </c>
      <c r="C247" s="22">
        <v>3</v>
      </c>
      <c r="D247" s="23">
        <v>42</v>
      </c>
      <c r="E247" s="24">
        <v>45</v>
      </c>
      <c r="F247" s="47">
        <v>4</v>
      </c>
      <c r="G247" s="47">
        <v>4</v>
      </c>
      <c r="H247" s="24">
        <v>8</v>
      </c>
      <c r="I247" s="22"/>
      <c r="J247" s="23">
        <v>1</v>
      </c>
      <c r="K247" s="24">
        <v>1</v>
      </c>
      <c r="L247" s="20">
        <v>1</v>
      </c>
      <c r="M247" s="35">
        <v>6</v>
      </c>
      <c r="N247" s="24">
        <v>7</v>
      </c>
      <c r="O247" s="22"/>
      <c r="P247" s="23"/>
      <c r="R247" s="20"/>
      <c r="T247" s="24"/>
      <c r="U247" s="47"/>
      <c r="V247" s="47">
        <v>1</v>
      </c>
      <c r="W247" s="24">
        <v>1</v>
      </c>
      <c r="X247" s="22"/>
      <c r="Y247" s="23">
        <v>3</v>
      </c>
      <c r="Z247" s="24">
        <v>3</v>
      </c>
      <c r="AA247" s="20">
        <f t="shared" si="137"/>
        <v>8</v>
      </c>
      <c r="AB247" s="25">
        <f t="shared" si="137"/>
        <v>57</v>
      </c>
      <c r="AC247" s="24">
        <f>SUM(AA247:AB247)</f>
        <v>65</v>
      </c>
    </row>
    <row r="248" spans="1:29" ht="13.5" thickBot="1" x14ac:dyDescent="0.25">
      <c r="A248" s="13" t="s">
        <v>171</v>
      </c>
      <c r="B248" s="14"/>
      <c r="C248" s="53">
        <f t="shared" ref="C248:Z248" si="138">SUM(C246:C247)</f>
        <v>15</v>
      </c>
      <c r="D248" s="54">
        <f t="shared" si="138"/>
        <v>164</v>
      </c>
      <c r="E248" s="32">
        <f t="shared" si="138"/>
        <v>179</v>
      </c>
      <c r="F248" s="53">
        <f t="shared" si="138"/>
        <v>6</v>
      </c>
      <c r="G248" s="54">
        <f t="shared" si="138"/>
        <v>9</v>
      </c>
      <c r="H248" s="32">
        <f t="shared" si="138"/>
        <v>15</v>
      </c>
      <c r="I248" s="53">
        <f t="shared" si="138"/>
        <v>0</v>
      </c>
      <c r="J248" s="54">
        <f t="shared" si="138"/>
        <v>5</v>
      </c>
      <c r="K248" s="32">
        <f t="shared" si="138"/>
        <v>5</v>
      </c>
      <c r="L248" s="53">
        <f t="shared" si="138"/>
        <v>3</v>
      </c>
      <c r="M248" s="54">
        <f t="shared" si="138"/>
        <v>10</v>
      </c>
      <c r="N248" s="32">
        <f t="shared" si="138"/>
        <v>13</v>
      </c>
      <c r="O248" s="53">
        <f t="shared" si="138"/>
        <v>0</v>
      </c>
      <c r="P248" s="54">
        <f t="shared" si="138"/>
        <v>2</v>
      </c>
      <c r="Q248" s="13">
        <f t="shared" si="138"/>
        <v>2</v>
      </c>
      <c r="R248" s="31">
        <f>SUM(R246:R247)</f>
        <v>0</v>
      </c>
      <c r="S248" s="13">
        <f>SUM(S246:S247)</f>
        <v>0</v>
      </c>
      <c r="T248" s="32">
        <f>SUM(R248:S248)</f>
        <v>0</v>
      </c>
      <c r="U248" s="54">
        <f t="shared" si="138"/>
        <v>1</v>
      </c>
      <c r="V248" s="54">
        <f t="shared" si="138"/>
        <v>10</v>
      </c>
      <c r="W248" s="32">
        <f t="shared" si="138"/>
        <v>11</v>
      </c>
      <c r="X248" s="53">
        <f t="shared" si="138"/>
        <v>2</v>
      </c>
      <c r="Y248" s="54">
        <f t="shared" si="138"/>
        <v>15</v>
      </c>
      <c r="Z248" s="32">
        <f t="shared" si="138"/>
        <v>17</v>
      </c>
      <c r="AA248" s="128">
        <f t="shared" si="136"/>
        <v>27</v>
      </c>
      <c r="AB248" s="33">
        <f t="shared" si="136"/>
        <v>215</v>
      </c>
      <c r="AC248" s="34">
        <f t="shared" si="136"/>
        <v>242</v>
      </c>
    </row>
    <row r="249" spans="1:29" x14ac:dyDescent="0.2">
      <c r="C249" s="37"/>
      <c r="D249" s="38"/>
      <c r="E249" s="41" t="str">
        <f>IF(C249+D249=0," ",C249+D249)</f>
        <v xml:space="preserve"> </v>
      </c>
      <c r="F249" s="40"/>
      <c r="G249" s="40"/>
      <c r="H249" s="60" t="str">
        <f>IF(F249+G249=0," ",F249+G249)</f>
        <v xml:space="preserve"> </v>
      </c>
      <c r="I249" s="37"/>
      <c r="J249" s="38"/>
      <c r="K249" s="41" t="str">
        <f>IF(I249+J249=0," ",I249+J249)</f>
        <v xml:space="preserve"> </v>
      </c>
      <c r="L249" s="37"/>
      <c r="M249" s="40"/>
      <c r="N249" s="60" t="str">
        <f>IF(L249+M249=0," ",L249+M249)</f>
        <v xml:space="preserve"> </v>
      </c>
      <c r="O249" s="37"/>
      <c r="P249" s="38"/>
      <c r="Q249" s="59" t="str">
        <f>IF(O249+P249=0," ",O249+P249)</f>
        <v xml:space="preserve"> </v>
      </c>
      <c r="R249" s="37"/>
      <c r="S249" s="38"/>
      <c r="T249" s="39"/>
      <c r="U249" s="40"/>
      <c r="V249" s="40"/>
      <c r="W249" s="60" t="str">
        <f>IF(U249+V249=0," ",U249+V249)</f>
        <v xml:space="preserve"> </v>
      </c>
      <c r="X249" s="37"/>
      <c r="Y249" s="38"/>
      <c r="Z249" s="41" t="str">
        <f>IF(X249+Y249=0," ",X249+Y249)</f>
        <v xml:space="preserve"> </v>
      </c>
      <c r="AA249" s="129"/>
      <c r="AB249" s="45"/>
      <c r="AC249" s="46"/>
    </row>
    <row r="250" spans="1:29" ht="13.5" thickBot="1" x14ac:dyDescent="0.25">
      <c r="A250" s="35" t="s">
        <v>172</v>
      </c>
      <c r="B250" s="36">
        <v>5160</v>
      </c>
      <c r="C250" s="22">
        <v>24</v>
      </c>
      <c r="D250" s="23">
        <v>208</v>
      </c>
      <c r="E250" s="24">
        <v>232</v>
      </c>
      <c r="F250" s="47">
        <v>2</v>
      </c>
      <c r="G250" s="47">
        <v>9</v>
      </c>
      <c r="H250" s="24">
        <v>11</v>
      </c>
      <c r="I250" s="22"/>
      <c r="J250" s="23">
        <v>3</v>
      </c>
      <c r="K250" s="24">
        <v>3</v>
      </c>
      <c r="L250" s="20">
        <v>1</v>
      </c>
      <c r="M250" s="35">
        <v>8</v>
      </c>
      <c r="N250" s="24">
        <v>9</v>
      </c>
      <c r="O250" s="22"/>
      <c r="P250" s="23">
        <v>7</v>
      </c>
      <c r="Q250" s="24">
        <v>7</v>
      </c>
      <c r="R250" s="20"/>
      <c r="T250" s="24"/>
      <c r="U250" s="47">
        <v>4</v>
      </c>
      <c r="V250" s="47">
        <v>10</v>
      </c>
      <c r="W250" s="24">
        <v>14</v>
      </c>
      <c r="X250" s="22">
        <v>1</v>
      </c>
      <c r="Y250" s="23">
        <v>10</v>
      </c>
      <c r="Z250" s="24">
        <v>11</v>
      </c>
      <c r="AA250" s="20">
        <f t="shared" ref="AA250:AB250" si="139">SUM(C250,F250,I250,L250,O250,R250,U250,X250)</f>
        <v>32</v>
      </c>
      <c r="AB250" s="25">
        <f t="shared" si="139"/>
        <v>255</v>
      </c>
      <c r="AC250" s="24">
        <f>SUM(AA250:AB250)</f>
        <v>287</v>
      </c>
    </row>
    <row r="251" spans="1:29" ht="13.5" thickBot="1" x14ac:dyDescent="0.25">
      <c r="A251" s="31" t="s">
        <v>173</v>
      </c>
      <c r="B251" s="14"/>
      <c r="C251" s="31">
        <f t="shared" ref="C251:Q251" si="140">SUBTOTAL(9,C250:C250)</f>
        <v>24</v>
      </c>
      <c r="D251" s="13">
        <f t="shared" si="140"/>
        <v>208</v>
      </c>
      <c r="E251" s="32">
        <f t="shared" si="140"/>
        <v>232</v>
      </c>
      <c r="F251" s="13">
        <f t="shared" si="140"/>
        <v>2</v>
      </c>
      <c r="G251" s="13">
        <f t="shared" si="140"/>
        <v>9</v>
      </c>
      <c r="H251" s="32">
        <f t="shared" si="140"/>
        <v>11</v>
      </c>
      <c r="I251" s="31">
        <f t="shared" si="140"/>
        <v>0</v>
      </c>
      <c r="J251" s="13">
        <f t="shared" si="140"/>
        <v>3</v>
      </c>
      <c r="K251" s="32">
        <f t="shared" si="140"/>
        <v>3</v>
      </c>
      <c r="L251" s="31">
        <f t="shared" si="140"/>
        <v>1</v>
      </c>
      <c r="M251" s="13">
        <f t="shared" si="140"/>
        <v>8</v>
      </c>
      <c r="N251" s="32">
        <f t="shared" si="140"/>
        <v>9</v>
      </c>
      <c r="O251" s="31">
        <f t="shared" si="140"/>
        <v>0</v>
      </c>
      <c r="P251" s="13">
        <f t="shared" si="140"/>
        <v>7</v>
      </c>
      <c r="Q251" s="13">
        <f t="shared" si="140"/>
        <v>7</v>
      </c>
      <c r="R251" s="31">
        <f>SUM(R250)</f>
        <v>0</v>
      </c>
      <c r="S251" s="13">
        <f>SUM(S250)</f>
        <v>0</v>
      </c>
      <c r="T251" s="32">
        <f>SUM(R251:S251)</f>
        <v>0</v>
      </c>
      <c r="U251" s="13">
        <f t="shared" ref="U251:Z251" si="141">SUBTOTAL(9,U250:U250)</f>
        <v>4</v>
      </c>
      <c r="V251" s="13">
        <f t="shared" si="141"/>
        <v>10</v>
      </c>
      <c r="W251" s="32">
        <f t="shared" si="141"/>
        <v>14</v>
      </c>
      <c r="X251" s="31">
        <f t="shared" si="141"/>
        <v>1</v>
      </c>
      <c r="Y251" s="13">
        <f t="shared" si="141"/>
        <v>10</v>
      </c>
      <c r="Z251" s="32">
        <f t="shared" si="141"/>
        <v>11</v>
      </c>
      <c r="AA251" s="128">
        <f t="shared" si="136"/>
        <v>32</v>
      </c>
      <c r="AB251" s="33">
        <f t="shared" si="136"/>
        <v>255</v>
      </c>
      <c r="AC251" s="34">
        <f t="shared" si="136"/>
        <v>287</v>
      </c>
    </row>
    <row r="252" spans="1:29" x14ac:dyDescent="0.2">
      <c r="C252" s="37"/>
      <c r="D252" s="38"/>
      <c r="E252" s="41" t="str">
        <f>IF(C252+D252=0," ",C252+D252)</f>
        <v xml:space="preserve"> </v>
      </c>
      <c r="F252" s="40"/>
      <c r="G252" s="40"/>
      <c r="H252" s="60" t="str">
        <f>IF(F252+G252=0," ",F252+G252)</f>
        <v xml:space="preserve"> </v>
      </c>
      <c r="I252" s="37"/>
      <c r="J252" s="38"/>
      <c r="K252" s="41" t="str">
        <f>IF(I252+J252=0," ",I252+J252)</f>
        <v xml:space="preserve"> </v>
      </c>
      <c r="L252" s="37"/>
      <c r="M252" s="40"/>
      <c r="N252" s="60" t="str">
        <f>IF(L252+M252=0," ",L252+M252)</f>
        <v xml:space="preserve"> </v>
      </c>
      <c r="O252" s="37"/>
      <c r="P252" s="38"/>
      <c r="Q252" s="59" t="str">
        <f>IF(O252+P252=0," ",O252+P252)</f>
        <v xml:space="preserve"> </v>
      </c>
      <c r="R252" s="37"/>
      <c r="S252" s="38"/>
      <c r="T252" s="39"/>
      <c r="U252" s="40"/>
      <c r="V252" s="40"/>
      <c r="W252" s="60" t="str">
        <f>IF(U252+V252=0," ",U252+V252)</f>
        <v xml:space="preserve"> </v>
      </c>
      <c r="X252" s="37"/>
      <c r="Y252" s="38"/>
      <c r="Z252" s="41" t="str">
        <f>IF(X252+Y252=0," ",X252+Y252)</f>
        <v xml:space="preserve"> </v>
      </c>
      <c r="AA252" s="129"/>
      <c r="AB252" s="45"/>
      <c r="AC252" s="46"/>
    </row>
    <row r="253" spans="1:29" x14ac:dyDescent="0.2">
      <c r="A253" s="35" t="s">
        <v>174</v>
      </c>
      <c r="B253" s="36">
        <v>5180</v>
      </c>
      <c r="C253" s="20">
        <v>0</v>
      </c>
      <c r="D253" s="25">
        <v>0</v>
      </c>
      <c r="E253" s="24">
        <f>SUM(C253:D253)</f>
        <v>0</v>
      </c>
      <c r="F253" s="35">
        <v>0</v>
      </c>
      <c r="G253" s="35">
        <v>0</v>
      </c>
      <c r="H253" s="24">
        <f>SUM(F253:G253)</f>
        <v>0</v>
      </c>
      <c r="I253" s="20">
        <v>0</v>
      </c>
      <c r="J253" s="25">
        <v>0</v>
      </c>
      <c r="K253" s="24">
        <f>SUM(I253:J253)</f>
        <v>0</v>
      </c>
      <c r="L253" s="20">
        <v>0</v>
      </c>
      <c r="M253" s="35">
        <v>0</v>
      </c>
      <c r="N253" s="24">
        <f>SUM(L253:M253)</f>
        <v>0</v>
      </c>
      <c r="O253" s="20">
        <v>0</v>
      </c>
      <c r="P253" s="25">
        <v>0</v>
      </c>
      <c r="Q253" s="24">
        <f>SUM(O253:P253)</f>
        <v>0</v>
      </c>
      <c r="R253" s="20">
        <v>0</v>
      </c>
      <c r="S253" s="25">
        <v>0</v>
      </c>
      <c r="T253" s="24">
        <f>SUM(R253:S253)</f>
        <v>0</v>
      </c>
      <c r="U253" s="35">
        <v>0</v>
      </c>
      <c r="V253" s="35">
        <v>0</v>
      </c>
      <c r="W253" s="24">
        <f>SUM(U253:V253)</f>
        <v>0</v>
      </c>
      <c r="X253" s="20">
        <v>0</v>
      </c>
      <c r="Y253" s="25">
        <v>0</v>
      </c>
      <c r="Z253" s="24">
        <f>SUM(X253:Y253)</f>
        <v>0</v>
      </c>
      <c r="AA253" s="20">
        <f t="shared" ref="AA253:AB254" si="142">SUM(C253,F253,I253,L253,O253,R253,U253,X253)</f>
        <v>0</v>
      </c>
      <c r="AB253" s="25">
        <f t="shared" si="142"/>
        <v>0</v>
      </c>
      <c r="AC253" s="24">
        <f>SUM(AA253:AB253)</f>
        <v>0</v>
      </c>
    </row>
    <row r="254" spans="1:29" ht="13.5" thickBot="1" x14ac:dyDescent="0.25">
      <c r="A254" s="35" t="s">
        <v>175</v>
      </c>
      <c r="B254" s="36">
        <v>5185</v>
      </c>
      <c r="C254" s="20">
        <v>7</v>
      </c>
      <c r="D254" s="25">
        <v>33</v>
      </c>
      <c r="E254" s="24">
        <v>40</v>
      </c>
      <c r="G254" s="35">
        <v>1</v>
      </c>
      <c r="H254" s="24">
        <v>1</v>
      </c>
      <c r="M254" s="35">
        <v>1</v>
      </c>
      <c r="N254" s="24">
        <v>1</v>
      </c>
      <c r="O254" s="20">
        <v>1</v>
      </c>
      <c r="Q254" s="24">
        <v>1</v>
      </c>
      <c r="R254" s="20"/>
      <c r="T254" s="24"/>
      <c r="U254" s="35">
        <v>1</v>
      </c>
      <c r="W254" s="24">
        <v>1</v>
      </c>
      <c r="X254" s="20">
        <v>1</v>
      </c>
      <c r="Z254" s="24">
        <v>1</v>
      </c>
      <c r="AA254" s="20">
        <f t="shared" si="142"/>
        <v>10</v>
      </c>
      <c r="AB254" s="25">
        <f t="shared" si="142"/>
        <v>35</v>
      </c>
      <c r="AC254" s="24">
        <f>SUM(AA254:AB254)</f>
        <v>45</v>
      </c>
    </row>
    <row r="255" spans="1:29" ht="13.5" thickBot="1" x14ac:dyDescent="0.25">
      <c r="A255" s="31" t="s">
        <v>176</v>
      </c>
      <c r="B255" s="14"/>
      <c r="C255" s="72">
        <f t="shared" ref="C255:Y255" si="143">SUBTOTAL(9,C253:C254)</f>
        <v>7</v>
      </c>
      <c r="D255" s="73">
        <f t="shared" si="143"/>
        <v>33</v>
      </c>
      <c r="E255" s="74">
        <f t="shared" si="143"/>
        <v>40</v>
      </c>
      <c r="F255" s="73">
        <f t="shared" si="143"/>
        <v>0</v>
      </c>
      <c r="G255" s="73">
        <f t="shared" si="143"/>
        <v>1</v>
      </c>
      <c r="H255" s="73">
        <f t="shared" si="143"/>
        <v>1</v>
      </c>
      <c r="I255" s="72">
        <f t="shared" si="143"/>
        <v>0</v>
      </c>
      <c r="J255" s="73">
        <f t="shared" si="143"/>
        <v>0</v>
      </c>
      <c r="K255" s="73">
        <f t="shared" si="143"/>
        <v>0</v>
      </c>
      <c r="L255" s="72">
        <f t="shared" si="143"/>
        <v>0</v>
      </c>
      <c r="M255" s="73">
        <f t="shared" si="143"/>
        <v>1</v>
      </c>
      <c r="N255" s="73">
        <f t="shared" si="143"/>
        <v>1</v>
      </c>
      <c r="O255" s="72">
        <f t="shared" si="143"/>
        <v>1</v>
      </c>
      <c r="P255" s="73">
        <f t="shared" si="143"/>
        <v>0</v>
      </c>
      <c r="Q255" s="73">
        <f t="shared" si="143"/>
        <v>1</v>
      </c>
      <c r="R255" s="72">
        <f t="shared" si="143"/>
        <v>0</v>
      </c>
      <c r="S255" s="73">
        <f t="shared" si="143"/>
        <v>0</v>
      </c>
      <c r="T255" s="74">
        <f t="shared" si="143"/>
        <v>0</v>
      </c>
      <c r="U255" s="73">
        <f t="shared" si="143"/>
        <v>1</v>
      </c>
      <c r="V255" s="73">
        <f t="shared" si="143"/>
        <v>0</v>
      </c>
      <c r="W255" s="73">
        <f t="shared" si="143"/>
        <v>1</v>
      </c>
      <c r="X255" s="72">
        <f t="shared" si="143"/>
        <v>1</v>
      </c>
      <c r="Y255" s="73">
        <f t="shared" si="143"/>
        <v>0</v>
      </c>
      <c r="Z255" s="74">
        <f>X255+Y255</f>
        <v>1</v>
      </c>
      <c r="AA255" s="128">
        <f t="shared" si="136"/>
        <v>10</v>
      </c>
      <c r="AB255" s="33">
        <f t="shared" si="136"/>
        <v>35</v>
      </c>
      <c r="AC255" s="34">
        <f t="shared" si="136"/>
        <v>45</v>
      </c>
    </row>
    <row r="256" spans="1:29" ht="13.5" thickBot="1" x14ac:dyDescent="0.25">
      <c r="A256" s="26"/>
      <c r="B256" s="21"/>
      <c r="C256" s="62"/>
      <c r="D256" s="59"/>
      <c r="E256" s="41" t="str">
        <f>IF(C256+D256=0," ",C256+D256)</f>
        <v xml:space="preserve"> </v>
      </c>
      <c r="F256" s="59"/>
      <c r="G256" s="59"/>
      <c r="H256" s="59" t="str">
        <f>IF(F256+G256=0," ",F256+G256)</f>
        <v xml:space="preserve"> </v>
      </c>
      <c r="I256" s="62"/>
      <c r="J256" s="59"/>
      <c r="K256" s="41" t="str">
        <f>IF(I256+J256=0," ",I256+J256)</f>
        <v xml:space="preserve"> </v>
      </c>
      <c r="L256" s="62"/>
      <c r="M256" s="59"/>
      <c r="N256" s="59" t="str">
        <f>IF(L256+M256=0," ",L256+M256)</f>
        <v xml:space="preserve"> </v>
      </c>
      <c r="O256" s="62"/>
      <c r="P256" s="59"/>
      <c r="Q256" s="59" t="str">
        <f>IF(O256+P256=0," ",O256+P256)</f>
        <v xml:space="preserve"> </v>
      </c>
      <c r="R256" s="62"/>
      <c r="S256" s="59"/>
      <c r="T256" s="41"/>
      <c r="U256" s="59"/>
      <c r="V256" s="59"/>
      <c r="W256" s="59" t="str">
        <f>IF(U256+V256=0," ",U256+V256)</f>
        <v xml:space="preserve"> </v>
      </c>
      <c r="X256" s="62"/>
      <c r="Y256" s="59"/>
      <c r="Z256" s="41" t="str">
        <f>IF(X256+Y256=0," ",X256+Y256)</f>
        <v xml:space="preserve"> </v>
      </c>
      <c r="AA256" s="129"/>
      <c r="AB256" s="45"/>
      <c r="AC256" s="46"/>
    </row>
    <row r="257" spans="1:29" s="75" customFormat="1" ht="13.5" thickBot="1" x14ac:dyDescent="0.25">
      <c r="A257" s="31" t="s">
        <v>177</v>
      </c>
      <c r="B257" s="93">
        <v>5040</v>
      </c>
      <c r="C257" s="53">
        <v>5</v>
      </c>
      <c r="D257" s="54">
        <v>15</v>
      </c>
      <c r="E257" s="32">
        <v>20</v>
      </c>
      <c r="F257" s="54"/>
      <c r="G257" s="54">
        <v>1</v>
      </c>
      <c r="H257" s="32">
        <v>1</v>
      </c>
      <c r="I257" s="53"/>
      <c r="J257" s="54"/>
      <c r="K257" s="32"/>
      <c r="L257" s="31"/>
      <c r="M257" s="13">
        <v>2</v>
      </c>
      <c r="N257" s="32">
        <v>2</v>
      </c>
      <c r="O257" s="53">
        <v>2</v>
      </c>
      <c r="P257" s="54"/>
      <c r="Q257" s="32">
        <v>2</v>
      </c>
      <c r="R257" s="31"/>
      <c r="S257" s="13"/>
      <c r="T257" s="32"/>
      <c r="U257" s="54"/>
      <c r="V257" s="54"/>
      <c r="W257" s="32"/>
      <c r="X257" s="53">
        <v>1</v>
      </c>
      <c r="Y257" s="54"/>
      <c r="Z257" s="32">
        <v>1</v>
      </c>
      <c r="AA257" s="128">
        <f t="shared" ref="AA257:AB257" si="144">SUM(C257,F257,I257,L257,O257,R257,U257,X257)</f>
        <v>8</v>
      </c>
      <c r="AB257" s="33">
        <f t="shared" si="144"/>
        <v>18</v>
      </c>
      <c r="AC257" s="32">
        <f>SUM(AA257:AB257)</f>
        <v>26</v>
      </c>
    </row>
    <row r="258" spans="1:29" ht="13.5" thickBot="1" x14ac:dyDescent="0.25">
      <c r="A258" s="2"/>
      <c r="B258" s="130"/>
      <c r="C258" s="131"/>
      <c r="D258" s="132"/>
      <c r="E258" s="169"/>
      <c r="F258" s="132"/>
      <c r="G258" s="132"/>
      <c r="H258" s="172"/>
      <c r="I258" s="135"/>
      <c r="J258" s="132"/>
      <c r="K258" s="169"/>
      <c r="L258" s="132"/>
      <c r="M258" s="132"/>
      <c r="N258" s="169"/>
      <c r="O258" s="132"/>
      <c r="P258" s="132"/>
      <c r="Q258" s="172"/>
      <c r="R258" s="135"/>
      <c r="S258" s="134"/>
      <c r="T258" s="133"/>
      <c r="U258" s="132"/>
      <c r="V258" s="132"/>
      <c r="W258" s="172"/>
      <c r="X258" s="135"/>
      <c r="Y258" s="132"/>
      <c r="Z258" s="169"/>
      <c r="AA258" s="129"/>
      <c r="AB258" s="45"/>
      <c r="AC258" s="46"/>
    </row>
    <row r="259" spans="1:29" s="75" customFormat="1" ht="13.5" thickBot="1" x14ac:dyDescent="0.25">
      <c r="A259" s="136" t="s">
        <v>178</v>
      </c>
      <c r="B259" s="137">
        <v>5050</v>
      </c>
      <c r="C259" s="136">
        <v>16</v>
      </c>
      <c r="D259" s="55">
        <v>28</v>
      </c>
      <c r="E259" s="32">
        <v>44</v>
      </c>
      <c r="F259" s="55">
        <v>1</v>
      </c>
      <c r="G259" s="55"/>
      <c r="H259" s="32">
        <v>1</v>
      </c>
      <c r="I259" s="136"/>
      <c r="J259" s="55"/>
      <c r="K259" s="32"/>
      <c r="L259" s="55"/>
      <c r="M259" s="55">
        <v>2</v>
      </c>
      <c r="N259" s="32">
        <v>2</v>
      </c>
      <c r="O259" s="55">
        <v>1</v>
      </c>
      <c r="P259" s="55"/>
      <c r="Q259" s="32">
        <v>1</v>
      </c>
      <c r="R259" s="31"/>
      <c r="S259" s="13"/>
      <c r="T259" s="32"/>
      <c r="U259" s="55"/>
      <c r="V259" s="55">
        <v>2</v>
      </c>
      <c r="W259" s="32">
        <v>2</v>
      </c>
      <c r="X259" s="136">
        <v>1</v>
      </c>
      <c r="Y259" s="55">
        <v>3</v>
      </c>
      <c r="Z259" s="32">
        <v>4</v>
      </c>
      <c r="AA259" s="128">
        <f t="shared" ref="AA259:AB259" si="145">SUM(C259,F259,I259,L259,O259,R259,U259,X259)</f>
        <v>19</v>
      </c>
      <c r="AB259" s="33">
        <f t="shared" si="145"/>
        <v>35</v>
      </c>
      <c r="AC259" s="32">
        <f>SUM(AA259:AB259)</f>
        <v>54</v>
      </c>
    </row>
    <row r="260" spans="1:29" ht="13.5" thickBot="1" x14ac:dyDescent="0.25">
      <c r="A260" s="2"/>
      <c r="B260" s="130"/>
      <c r="C260" s="135"/>
      <c r="D260" s="132"/>
      <c r="E260" s="169"/>
      <c r="F260" s="132"/>
      <c r="G260" s="132"/>
      <c r="H260" s="172"/>
      <c r="I260" s="135"/>
      <c r="J260" s="132"/>
      <c r="K260" s="169"/>
      <c r="L260" s="132"/>
      <c r="M260" s="132"/>
      <c r="N260" s="169"/>
      <c r="O260" s="132"/>
      <c r="P260" s="132"/>
      <c r="Q260" s="172"/>
      <c r="R260" s="135"/>
      <c r="S260" s="134"/>
      <c r="T260" s="133"/>
      <c r="U260" s="132"/>
      <c r="V260" s="132"/>
      <c r="W260" s="172"/>
      <c r="X260" s="135"/>
      <c r="Y260" s="132"/>
      <c r="Z260" s="169"/>
      <c r="AA260" s="129"/>
      <c r="AB260" s="45"/>
      <c r="AC260" s="46"/>
    </row>
    <row r="261" spans="1:29" s="75" customFormat="1" ht="13.5" thickBot="1" x14ac:dyDescent="0.25">
      <c r="A261" s="31" t="s">
        <v>179</v>
      </c>
      <c r="B261" s="93">
        <v>5060</v>
      </c>
      <c r="C261" s="53">
        <v>2</v>
      </c>
      <c r="D261" s="54">
        <v>8</v>
      </c>
      <c r="E261" s="32">
        <v>10</v>
      </c>
      <c r="F261" s="54"/>
      <c r="G261" s="54"/>
      <c r="H261" s="32"/>
      <c r="I261" s="53"/>
      <c r="J261" s="54"/>
      <c r="K261" s="32"/>
      <c r="L261" s="31">
        <v>1</v>
      </c>
      <c r="M261" s="13"/>
      <c r="N261" s="32">
        <v>1</v>
      </c>
      <c r="O261" s="54"/>
      <c r="P261" s="54">
        <v>1</v>
      </c>
      <c r="Q261" s="32">
        <v>1</v>
      </c>
      <c r="R261" s="31"/>
      <c r="S261" s="13"/>
      <c r="T261" s="32"/>
      <c r="U261" s="54"/>
      <c r="V261" s="54"/>
      <c r="W261" s="32"/>
      <c r="X261" s="53">
        <v>1</v>
      </c>
      <c r="Y261" s="54"/>
      <c r="Z261" s="32">
        <v>1</v>
      </c>
      <c r="AA261" s="128">
        <f t="shared" ref="AA261:AB261" si="146">SUM(C261,F261,I261,L261,O261,R261,U261,X261)</f>
        <v>4</v>
      </c>
      <c r="AB261" s="33">
        <f t="shared" si="146"/>
        <v>9</v>
      </c>
      <c r="AC261" s="32">
        <f>SUM(AA261:AB261)</f>
        <v>13</v>
      </c>
    </row>
    <row r="262" spans="1:29" x14ac:dyDescent="0.2">
      <c r="A262" s="2"/>
      <c r="B262" s="138"/>
      <c r="C262" s="135"/>
      <c r="D262" s="132"/>
      <c r="E262" s="170"/>
      <c r="F262" s="132"/>
      <c r="G262" s="132"/>
      <c r="H262" s="173"/>
      <c r="I262" s="135"/>
      <c r="J262" s="132"/>
      <c r="K262" s="170"/>
      <c r="L262" s="132"/>
      <c r="M262" s="132"/>
      <c r="N262" s="170"/>
      <c r="O262" s="132"/>
      <c r="P262" s="132"/>
      <c r="Q262" s="173"/>
      <c r="R262" s="135"/>
      <c r="S262" s="134"/>
      <c r="T262" s="133"/>
      <c r="U262" s="132"/>
      <c r="V262" s="132"/>
      <c r="W262" s="173"/>
      <c r="X262" s="135"/>
      <c r="Y262" s="132"/>
      <c r="Z262" s="170"/>
      <c r="AA262" s="129"/>
      <c r="AB262" s="45"/>
      <c r="AC262" s="46"/>
    </row>
    <row r="263" spans="1:29" x14ac:dyDescent="0.2">
      <c r="A263" s="25" t="s">
        <v>180</v>
      </c>
      <c r="B263" s="36">
        <v>5010</v>
      </c>
      <c r="C263" s="22">
        <v>7</v>
      </c>
      <c r="D263" s="23">
        <v>33</v>
      </c>
      <c r="E263" s="24">
        <v>40</v>
      </c>
      <c r="F263" s="47">
        <v>1</v>
      </c>
      <c r="G263" s="47">
        <v>2</v>
      </c>
      <c r="H263" s="24">
        <v>3</v>
      </c>
      <c r="I263" s="22"/>
      <c r="J263" s="23"/>
      <c r="M263" s="35">
        <v>3</v>
      </c>
      <c r="N263" s="24">
        <v>3</v>
      </c>
      <c r="O263" s="23">
        <v>1</v>
      </c>
      <c r="P263" s="23"/>
      <c r="Q263" s="24">
        <v>1</v>
      </c>
      <c r="R263" s="20"/>
      <c r="T263" s="24"/>
      <c r="U263" s="47"/>
      <c r="V263" s="47">
        <v>1</v>
      </c>
      <c r="W263" s="24">
        <v>1</v>
      </c>
      <c r="X263" s="22">
        <v>1</v>
      </c>
      <c r="Y263" s="23">
        <v>3</v>
      </c>
      <c r="Z263" s="24">
        <v>4</v>
      </c>
      <c r="AA263" s="139">
        <f t="shared" ref="AA263:AB264" si="147">SUM(C263,F263,I263,L263,O263,R263,U263,X263)</f>
        <v>10</v>
      </c>
      <c r="AB263" s="80">
        <f t="shared" si="147"/>
        <v>42</v>
      </c>
      <c r="AC263" s="24">
        <f>SUM(AA263:AB263)</f>
        <v>52</v>
      </c>
    </row>
    <row r="264" spans="1:29" x14ac:dyDescent="0.2">
      <c r="A264" s="25" t="s">
        <v>181</v>
      </c>
      <c r="B264" s="36">
        <v>5005</v>
      </c>
      <c r="C264" s="22">
        <v>8</v>
      </c>
      <c r="D264" s="23">
        <v>92</v>
      </c>
      <c r="E264" s="24">
        <v>100</v>
      </c>
      <c r="F264" s="47">
        <v>3</v>
      </c>
      <c r="G264" s="47">
        <v>18</v>
      </c>
      <c r="H264" s="24">
        <v>21</v>
      </c>
      <c r="I264" s="22"/>
      <c r="J264" s="23">
        <v>2</v>
      </c>
      <c r="K264" s="24">
        <v>2</v>
      </c>
      <c r="L264" s="20">
        <v>1</v>
      </c>
      <c r="M264" s="35">
        <v>6</v>
      </c>
      <c r="N264" s="24">
        <v>7</v>
      </c>
      <c r="O264" s="23"/>
      <c r="P264" s="23">
        <v>2</v>
      </c>
      <c r="Q264" s="24">
        <v>2</v>
      </c>
      <c r="R264" s="20"/>
      <c r="S264" s="25">
        <v>2</v>
      </c>
      <c r="T264" s="24">
        <v>2</v>
      </c>
      <c r="U264" s="47">
        <v>1</v>
      </c>
      <c r="V264" s="47"/>
      <c r="W264" s="24">
        <v>1</v>
      </c>
      <c r="X264" s="22">
        <v>3</v>
      </c>
      <c r="Y264" s="23">
        <v>5</v>
      </c>
      <c r="Z264" s="24">
        <v>8</v>
      </c>
      <c r="AA264" s="139">
        <f t="shared" si="147"/>
        <v>16</v>
      </c>
      <c r="AB264" s="80">
        <f t="shared" si="147"/>
        <v>127</v>
      </c>
      <c r="AC264" s="24">
        <f>SUM(AA264:AB264)</f>
        <v>143</v>
      </c>
    </row>
    <row r="265" spans="1:29" ht="13.5" thickBot="1" x14ac:dyDescent="0.25">
      <c r="A265" s="25"/>
      <c r="C265" s="22"/>
      <c r="D265" s="23"/>
      <c r="F265" s="47"/>
      <c r="G265" s="47"/>
      <c r="I265" s="22"/>
      <c r="J265" s="23"/>
      <c r="N265" s="52"/>
      <c r="O265" s="23"/>
      <c r="P265" s="23"/>
      <c r="Q265" s="26"/>
      <c r="R265" s="71"/>
      <c r="S265" s="70"/>
      <c r="T265" s="24"/>
      <c r="U265" s="47"/>
      <c r="V265" s="47"/>
      <c r="X265" s="22"/>
      <c r="Y265" s="23"/>
      <c r="AA265" s="139"/>
      <c r="AB265" s="80"/>
      <c r="AC265" s="81"/>
    </row>
    <row r="266" spans="1:29" ht="13.5" thickBot="1" x14ac:dyDescent="0.25">
      <c r="A266" s="13" t="s">
        <v>236</v>
      </c>
      <c r="B266" s="176" t="s">
        <v>237</v>
      </c>
      <c r="C266" s="53">
        <v>4</v>
      </c>
      <c r="D266" s="54"/>
      <c r="E266" s="32">
        <v>4</v>
      </c>
      <c r="F266" s="54"/>
      <c r="G266" s="54"/>
      <c r="H266" s="32"/>
      <c r="I266" s="53"/>
      <c r="J266" s="54"/>
      <c r="K266" s="32"/>
      <c r="L266" s="31"/>
      <c r="M266" s="13"/>
      <c r="N266" s="32"/>
      <c r="O266" s="54"/>
      <c r="P266" s="54"/>
      <c r="Q266" s="32"/>
      <c r="R266" s="31"/>
      <c r="S266" s="13"/>
      <c r="T266" s="32"/>
      <c r="U266" s="54"/>
      <c r="V266" s="54"/>
      <c r="W266" s="32"/>
      <c r="X266" s="53"/>
      <c r="Y266" s="54">
        <v>1</v>
      </c>
      <c r="Z266" s="32">
        <v>1</v>
      </c>
      <c r="AA266" s="128">
        <f t="shared" ref="AA266:AB266" si="148">SUM(C266,F266,I266,L266,O266,R266,U266,X266)</f>
        <v>4</v>
      </c>
      <c r="AB266" s="33">
        <f t="shared" si="148"/>
        <v>1</v>
      </c>
      <c r="AC266" s="32">
        <f>SUM(AA266:AB266)</f>
        <v>5</v>
      </c>
    </row>
    <row r="267" spans="1:29" ht="13.5" thickBot="1" x14ac:dyDescent="0.25">
      <c r="A267" s="25"/>
      <c r="C267" s="22"/>
      <c r="D267" s="23"/>
      <c r="F267" s="47"/>
      <c r="G267" s="47"/>
      <c r="I267" s="22"/>
      <c r="J267" s="23"/>
      <c r="N267" s="52"/>
      <c r="O267" s="23"/>
      <c r="P267" s="23"/>
      <c r="Q267" s="26"/>
      <c r="R267" s="50"/>
      <c r="S267" s="51"/>
      <c r="T267" s="24"/>
      <c r="U267" s="47"/>
      <c r="V267" s="47"/>
      <c r="X267" s="22"/>
      <c r="Y267" s="23"/>
      <c r="AA267" s="139"/>
      <c r="AB267" s="80"/>
      <c r="AC267" s="81"/>
    </row>
    <row r="268" spans="1:29" ht="13.5" thickBot="1" x14ac:dyDescent="0.25">
      <c r="A268" s="123" t="s">
        <v>153</v>
      </c>
      <c r="B268" s="124"/>
      <c r="C268" s="123">
        <f t="shared" ref="C268:AB268" si="149">C244+C248+C251+C255+C257+C259+C261+C263+C264+C266</f>
        <v>112</v>
      </c>
      <c r="D268" s="140">
        <f t="shared" si="149"/>
        <v>800</v>
      </c>
      <c r="E268" s="141">
        <f t="shared" si="149"/>
        <v>912</v>
      </c>
      <c r="F268" s="123">
        <f t="shared" si="149"/>
        <v>24</v>
      </c>
      <c r="G268" s="140">
        <f t="shared" si="149"/>
        <v>51</v>
      </c>
      <c r="H268" s="141">
        <f t="shared" si="149"/>
        <v>75</v>
      </c>
      <c r="I268" s="123">
        <f t="shared" si="149"/>
        <v>0</v>
      </c>
      <c r="J268" s="140">
        <f t="shared" si="149"/>
        <v>13</v>
      </c>
      <c r="K268" s="141">
        <f t="shared" si="149"/>
        <v>13</v>
      </c>
      <c r="L268" s="123">
        <f t="shared" si="149"/>
        <v>11</v>
      </c>
      <c r="M268" s="140">
        <f t="shared" si="149"/>
        <v>61</v>
      </c>
      <c r="N268" s="141">
        <f t="shared" si="149"/>
        <v>72</v>
      </c>
      <c r="O268" s="123">
        <f t="shared" si="149"/>
        <v>6</v>
      </c>
      <c r="P268" s="140">
        <f t="shared" si="149"/>
        <v>18</v>
      </c>
      <c r="Q268" s="141">
        <f t="shared" si="149"/>
        <v>24</v>
      </c>
      <c r="R268" s="123">
        <f t="shared" si="149"/>
        <v>0</v>
      </c>
      <c r="S268" s="140">
        <f t="shared" si="149"/>
        <v>3</v>
      </c>
      <c r="T268" s="141">
        <f t="shared" si="149"/>
        <v>3</v>
      </c>
      <c r="U268" s="123">
        <f t="shared" si="149"/>
        <v>10</v>
      </c>
      <c r="V268" s="140">
        <f t="shared" si="149"/>
        <v>25</v>
      </c>
      <c r="W268" s="141">
        <f t="shared" si="149"/>
        <v>35</v>
      </c>
      <c r="X268" s="123">
        <f t="shared" si="149"/>
        <v>11</v>
      </c>
      <c r="Y268" s="140">
        <f t="shared" si="149"/>
        <v>51</v>
      </c>
      <c r="Z268" s="141">
        <f t="shared" si="149"/>
        <v>62</v>
      </c>
      <c r="AA268" s="123">
        <f t="shared" si="149"/>
        <v>174</v>
      </c>
      <c r="AB268" s="140">
        <f t="shared" si="149"/>
        <v>1022</v>
      </c>
      <c r="AC268" s="179">
        <f>AC244+AC248+AC251+AC255+AC257+AC259+AC261+AC263+AC264+AC266</f>
        <v>1196</v>
      </c>
    </row>
    <row r="269" spans="1:29" customFormat="1" ht="13.5" thickBot="1" x14ac:dyDescent="0.25">
      <c r="E269" s="75"/>
      <c r="H269" s="75"/>
      <c r="K269" s="75"/>
      <c r="N269" s="75"/>
      <c r="Q269" s="75"/>
      <c r="W269" s="75"/>
      <c r="Z269" s="75"/>
    </row>
    <row r="270" spans="1:29" ht="13.5" thickBot="1" x14ac:dyDescent="0.25">
      <c r="A270" s="542" t="s">
        <v>182</v>
      </c>
      <c r="B270" s="543"/>
      <c r="C270" s="543"/>
      <c r="D270" s="543"/>
      <c r="E270" s="543"/>
      <c r="F270" s="543"/>
      <c r="G270" s="543"/>
      <c r="H270" s="543"/>
      <c r="I270" s="543"/>
      <c r="J270" s="543"/>
      <c r="K270" s="543"/>
      <c r="L270" s="543"/>
      <c r="M270" s="543"/>
      <c r="N270" s="543"/>
      <c r="O270" s="543"/>
      <c r="P270" s="543"/>
      <c r="Q270" s="543"/>
      <c r="R270" s="543"/>
      <c r="S270" s="543"/>
      <c r="T270" s="543"/>
      <c r="U270" s="543"/>
      <c r="V270" s="543"/>
      <c r="W270" s="543"/>
      <c r="X270" s="543"/>
      <c r="Y270" s="543"/>
      <c r="Z270" s="543"/>
      <c r="AA270" s="543"/>
      <c r="AB270" s="543"/>
      <c r="AC270" s="544"/>
    </row>
    <row r="271" spans="1:29" ht="13.5" thickBot="1" x14ac:dyDescent="0.25">
      <c r="C271" s="37"/>
      <c r="D271" s="38"/>
      <c r="E271" s="41" t="str">
        <f>IF(C271+D271=0," ",C271+D271)</f>
        <v xml:space="preserve"> </v>
      </c>
      <c r="F271" s="40"/>
      <c r="G271" s="40"/>
      <c r="H271" s="60" t="str">
        <f>IF(F271+G271=0," ",F271+G271)</f>
        <v xml:space="preserve"> </v>
      </c>
      <c r="I271" s="37"/>
      <c r="J271" s="38"/>
      <c r="K271" s="41" t="str">
        <f>IF(I271+J271=0," ",I271+J271)</f>
        <v xml:space="preserve"> </v>
      </c>
      <c r="L271" s="37"/>
      <c r="M271" s="40"/>
      <c r="N271" s="60"/>
      <c r="O271" s="37"/>
      <c r="P271" s="38"/>
      <c r="Q271" s="59" t="str">
        <f>IF(O271+P271=0," ",O271+P271)</f>
        <v xml:space="preserve"> </v>
      </c>
      <c r="R271" s="42"/>
      <c r="S271" s="43"/>
      <c r="T271" s="44"/>
      <c r="U271" s="40"/>
      <c r="V271" s="40"/>
      <c r="W271" s="60" t="str">
        <f>IF(U271+V271=0," ",U271+V271)</f>
        <v xml:space="preserve"> </v>
      </c>
      <c r="X271" s="37"/>
      <c r="Y271" s="38"/>
      <c r="Z271" s="41" t="str">
        <f>IF(X271+Y271=0," ",X271+Y271)</f>
        <v xml:space="preserve"> </v>
      </c>
      <c r="AA271" s="40"/>
      <c r="AB271" s="111"/>
      <c r="AC271" s="46"/>
    </row>
    <row r="272" spans="1:29" ht="13.5" thickBot="1" x14ac:dyDescent="0.25">
      <c r="A272" s="13" t="s">
        <v>183</v>
      </c>
      <c r="B272" s="93">
        <v>6070</v>
      </c>
      <c r="C272" s="13">
        <v>6</v>
      </c>
      <c r="D272" s="13">
        <v>2</v>
      </c>
      <c r="E272" s="32">
        <v>8</v>
      </c>
      <c r="F272" s="13">
        <v>2</v>
      </c>
      <c r="G272" s="13"/>
      <c r="H272" s="32">
        <v>2</v>
      </c>
      <c r="I272" s="13"/>
      <c r="J272" s="13"/>
      <c r="K272" s="32"/>
      <c r="L272" s="13"/>
      <c r="M272" s="13"/>
      <c r="N272" s="32"/>
      <c r="O272" s="13"/>
      <c r="P272" s="13"/>
      <c r="Q272" s="32"/>
      <c r="R272" s="31"/>
      <c r="S272" s="13"/>
      <c r="T272" s="32"/>
      <c r="U272" s="13"/>
      <c r="V272" s="13"/>
      <c r="W272" s="32"/>
      <c r="X272" s="13"/>
      <c r="Y272" s="13"/>
      <c r="Z272" s="32"/>
      <c r="AA272" s="128">
        <f t="shared" ref="AA272:AB273" si="150">SUM(C272,F272,I272,L272,O272,R272,U272,X272)</f>
        <v>8</v>
      </c>
      <c r="AB272" s="33">
        <f t="shared" si="150"/>
        <v>2</v>
      </c>
      <c r="AC272" s="32">
        <f>SUM(AA272:AB272)</f>
        <v>10</v>
      </c>
    </row>
    <row r="273" spans="1:29" s="75" customFormat="1" ht="13.5" thickBot="1" x14ac:dyDescent="0.25">
      <c r="A273" s="136" t="s">
        <v>184</v>
      </c>
      <c r="B273" s="137">
        <v>6080</v>
      </c>
      <c r="C273" s="55">
        <v>12</v>
      </c>
      <c r="D273" s="55">
        <v>5</v>
      </c>
      <c r="E273" s="32">
        <v>17</v>
      </c>
      <c r="F273" s="55">
        <v>2</v>
      </c>
      <c r="G273" s="55"/>
      <c r="H273" s="32">
        <v>2</v>
      </c>
      <c r="I273" s="55"/>
      <c r="J273" s="55"/>
      <c r="K273" s="32"/>
      <c r="L273" s="55"/>
      <c r="M273" s="55">
        <v>1</v>
      </c>
      <c r="N273" s="32">
        <v>1</v>
      </c>
      <c r="O273" s="55">
        <v>1</v>
      </c>
      <c r="P273" s="55"/>
      <c r="Q273" s="32">
        <v>1</v>
      </c>
      <c r="R273" s="136"/>
      <c r="S273" s="55"/>
      <c r="T273" s="32"/>
      <c r="U273" s="55"/>
      <c r="V273" s="55"/>
      <c r="W273" s="32"/>
      <c r="X273" s="55">
        <v>1</v>
      </c>
      <c r="Y273" s="55"/>
      <c r="Z273" s="32">
        <v>1</v>
      </c>
      <c r="AA273" s="128">
        <f t="shared" si="150"/>
        <v>16</v>
      </c>
      <c r="AB273" s="33">
        <f t="shared" si="150"/>
        <v>6</v>
      </c>
      <c r="AC273" s="34">
        <f>SUM(AA273:AB273)</f>
        <v>22</v>
      </c>
    </row>
    <row r="274" spans="1:29" ht="13.5" thickBot="1" x14ac:dyDescent="0.25">
      <c r="C274" s="37"/>
      <c r="D274" s="38"/>
      <c r="E274" s="41"/>
      <c r="F274" s="40"/>
      <c r="G274" s="40"/>
      <c r="H274" s="60"/>
      <c r="I274" s="37"/>
      <c r="J274" s="38"/>
      <c r="K274" s="41"/>
      <c r="L274" s="37"/>
      <c r="M274" s="40"/>
      <c r="N274" s="60"/>
      <c r="O274" s="37"/>
      <c r="P274" s="38"/>
      <c r="Q274" s="59"/>
      <c r="R274" s="37"/>
      <c r="S274" s="38"/>
      <c r="T274" s="39"/>
      <c r="U274" s="40"/>
      <c r="V274" s="40"/>
      <c r="W274" s="60"/>
      <c r="X274" s="37"/>
      <c r="Y274" s="38"/>
      <c r="Z274" s="41"/>
      <c r="AA274" s="40"/>
      <c r="AB274" s="111"/>
      <c r="AC274" s="46"/>
    </row>
    <row r="275" spans="1:29" ht="13.5" thickBot="1" x14ac:dyDescent="0.25">
      <c r="A275" s="31" t="s">
        <v>185</v>
      </c>
      <c r="B275" s="14">
        <v>6020</v>
      </c>
      <c r="C275" s="53">
        <v>598</v>
      </c>
      <c r="D275" s="54">
        <v>345</v>
      </c>
      <c r="E275" s="32">
        <v>943</v>
      </c>
      <c r="F275" s="54">
        <v>66</v>
      </c>
      <c r="G275" s="54">
        <v>22</v>
      </c>
      <c r="H275" s="32">
        <v>88</v>
      </c>
      <c r="I275" s="53">
        <v>7</v>
      </c>
      <c r="J275" s="54">
        <v>7</v>
      </c>
      <c r="K275" s="32">
        <v>14</v>
      </c>
      <c r="L275" s="31">
        <v>51</v>
      </c>
      <c r="M275" s="13">
        <v>28</v>
      </c>
      <c r="N275" s="32">
        <v>79</v>
      </c>
      <c r="O275" s="53">
        <v>18</v>
      </c>
      <c r="P275" s="54">
        <v>10</v>
      </c>
      <c r="Q275" s="32">
        <v>28</v>
      </c>
      <c r="R275" s="31">
        <v>2</v>
      </c>
      <c r="S275" s="13">
        <v>1</v>
      </c>
      <c r="T275" s="32">
        <v>3</v>
      </c>
      <c r="U275" s="54">
        <v>7</v>
      </c>
      <c r="V275" s="54"/>
      <c r="W275" s="32">
        <v>7</v>
      </c>
      <c r="X275" s="53">
        <v>38</v>
      </c>
      <c r="Y275" s="54">
        <v>25</v>
      </c>
      <c r="Z275" s="32">
        <v>63</v>
      </c>
      <c r="AA275" s="128">
        <f t="shared" ref="AA275:AB275" si="151">SUM(C275,F275,I275,L275,O275,R275,U275,X275)</f>
        <v>787</v>
      </c>
      <c r="AB275" s="33">
        <f t="shared" si="151"/>
        <v>438</v>
      </c>
      <c r="AC275" s="32">
        <f>SUM(AA275:AB275)</f>
        <v>1225</v>
      </c>
    </row>
    <row r="276" spans="1:29" x14ac:dyDescent="0.2">
      <c r="C276" s="37"/>
      <c r="D276" s="38"/>
      <c r="E276" s="41"/>
      <c r="F276" s="40"/>
      <c r="G276" s="40"/>
      <c r="H276" s="60"/>
      <c r="I276" s="37"/>
      <c r="J276" s="38"/>
      <c r="K276" s="41"/>
      <c r="L276" s="37"/>
      <c r="M276" s="40"/>
      <c r="N276" s="60"/>
      <c r="O276" s="37"/>
      <c r="P276" s="38"/>
      <c r="Q276" s="59"/>
      <c r="R276" s="37"/>
      <c r="S276" s="38"/>
      <c r="T276" s="39"/>
      <c r="U276" s="40"/>
      <c r="V276" s="40"/>
      <c r="W276" s="60"/>
      <c r="X276" s="37"/>
      <c r="Y276" s="38"/>
      <c r="Z276" s="41"/>
      <c r="AA276" s="40"/>
      <c r="AB276" s="111"/>
      <c r="AC276" s="46"/>
    </row>
    <row r="277" spans="1:29" ht="13.5" thickBot="1" x14ac:dyDescent="0.25">
      <c r="A277" s="71" t="s">
        <v>186</v>
      </c>
      <c r="B277" s="106">
        <v>6041</v>
      </c>
      <c r="C277" s="30">
        <v>28</v>
      </c>
      <c r="D277" s="142">
        <v>31</v>
      </c>
      <c r="E277" s="52">
        <v>59</v>
      </c>
      <c r="F277" s="142">
        <v>9</v>
      </c>
      <c r="G277" s="142">
        <v>1</v>
      </c>
      <c r="H277" s="26">
        <v>10</v>
      </c>
      <c r="I277" s="30">
        <v>1</v>
      </c>
      <c r="J277" s="142"/>
      <c r="K277" s="52">
        <v>1</v>
      </c>
      <c r="L277" s="71">
        <v>1</v>
      </c>
      <c r="M277" s="70"/>
      <c r="N277" s="51">
        <v>1</v>
      </c>
      <c r="O277" s="30">
        <v>2</v>
      </c>
      <c r="P277" s="142">
        <v>2</v>
      </c>
      <c r="Q277" s="51">
        <v>4</v>
      </c>
      <c r="R277" s="71"/>
      <c r="S277" s="70"/>
      <c r="T277" s="24"/>
      <c r="U277" s="142"/>
      <c r="V277" s="142"/>
      <c r="W277" s="51"/>
      <c r="X277" s="30"/>
      <c r="Y277" s="142">
        <v>4</v>
      </c>
      <c r="Z277" s="52">
        <v>4</v>
      </c>
      <c r="AA277" s="139">
        <f t="shared" ref="AA277:AB277" si="152">SUM(C277,F277,I277,L277,O277,R277,U277,X277)</f>
        <v>41</v>
      </c>
      <c r="AB277" s="80">
        <f t="shared" si="152"/>
        <v>38</v>
      </c>
      <c r="AC277" s="81">
        <f>SUM(AA277:AB277)</f>
        <v>79</v>
      </c>
    </row>
    <row r="278" spans="1:29" ht="13.5" thickBot="1" x14ac:dyDescent="0.25">
      <c r="A278" s="31" t="s">
        <v>187</v>
      </c>
      <c r="B278" s="14"/>
      <c r="C278" s="31">
        <f t="shared" ref="C278:S278" si="153">SUBTOTAL(9,C277:C277)</f>
        <v>28</v>
      </c>
      <c r="D278" s="13">
        <f t="shared" si="153"/>
        <v>31</v>
      </c>
      <c r="E278" s="13">
        <f t="shared" si="153"/>
        <v>59</v>
      </c>
      <c r="F278" s="31">
        <f t="shared" si="153"/>
        <v>9</v>
      </c>
      <c r="G278" s="13">
        <f t="shared" si="153"/>
        <v>1</v>
      </c>
      <c r="H278" s="13">
        <f t="shared" si="153"/>
        <v>10</v>
      </c>
      <c r="I278" s="31">
        <f t="shared" si="153"/>
        <v>1</v>
      </c>
      <c r="J278" s="13">
        <f t="shared" si="153"/>
        <v>0</v>
      </c>
      <c r="K278" s="13">
        <f t="shared" si="153"/>
        <v>1</v>
      </c>
      <c r="L278" s="31">
        <f t="shared" si="153"/>
        <v>1</v>
      </c>
      <c r="M278" s="13">
        <f t="shared" si="153"/>
        <v>0</v>
      </c>
      <c r="N278" s="13">
        <f t="shared" si="153"/>
        <v>1</v>
      </c>
      <c r="O278" s="31">
        <f t="shared" si="153"/>
        <v>2</v>
      </c>
      <c r="P278" s="13">
        <f t="shared" si="153"/>
        <v>2</v>
      </c>
      <c r="Q278" s="13">
        <f t="shared" si="153"/>
        <v>4</v>
      </c>
      <c r="R278" s="31">
        <f t="shared" si="153"/>
        <v>0</v>
      </c>
      <c r="S278" s="13">
        <f t="shared" si="153"/>
        <v>0</v>
      </c>
      <c r="T278" s="32">
        <f t="shared" ref="T278" si="154">R278+S278</f>
        <v>0</v>
      </c>
      <c r="U278" s="13">
        <f t="shared" ref="U278:Z278" si="155">SUBTOTAL(9,U277:U277)</f>
        <v>0</v>
      </c>
      <c r="V278" s="13">
        <f t="shared" si="155"/>
        <v>0</v>
      </c>
      <c r="W278" s="13">
        <f t="shared" si="155"/>
        <v>0</v>
      </c>
      <c r="X278" s="31">
        <f t="shared" si="155"/>
        <v>0</v>
      </c>
      <c r="Y278" s="13">
        <f t="shared" si="155"/>
        <v>4</v>
      </c>
      <c r="Z278" s="13">
        <f t="shared" si="155"/>
        <v>4</v>
      </c>
      <c r="AA278" s="31">
        <f>C278+F278+I278+L278+O278+U278+X278</f>
        <v>41</v>
      </c>
      <c r="AB278" s="13">
        <f>D278+G278+J278+M278+P278+V278+Y278</f>
        <v>38</v>
      </c>
      <c r="AC278" s="32">
        <f>SUBTOTAL(9,AC277:AC277)</f>
        <v>79</v>
      </c>
    </row>
    <row r="279" spans="1:29" x14ac:dyDescent="0.2">
      <c r="C279" s="37"/>
      <c r="D279" s="38"/>
      <c r="E279" s="41" t="str">
        <f>IF(C279+D279=0," ",C279+D279)</f>
        <v xml:space="preserve"> </v>
      </c>
      <c r="F279" s="40"/>
      <c r="G279" s="40"/>
      <c r="H279" s="60" t="str">
        <f>IF(F279+G279=0," ",F279+G279)</f>
        <v xml:space="preserve"> </v>
      </c>
      <c r="I279" s="37"/>
      <c r="J279" s="38"/>
      <c r="K279" s="41" t="str">
        <f>IF(I279+J279=0," ",I279+J279)</f>
        <v xml:space="preserve"> </v>
      </c>
      <c r="L279" s="37"/>
      <c r="M279" s="40"/>
      <c r="N279" s="60" t="str">
        <f>IF(L279+M279=0," ",L279+M279)</f>
        <v xml:space="preserve"> </v>
      </c>
      <c r="O279" s="37"/>
      <c r="P279" s="38"/>
      <c r="Q279" s="59" t="str">
        <f>IF(O279+P279=0," ",O279+P279)</f>
        <v xml:space="preserve"> </v>
      </c>
      <c r="R279" s="37"/>
      <c r="S279" s="38"/>
      <c r="T279" s="39"/>
      <c r="U279" s="40"/>
      <c r="V279" s="40"/>
      <c r="W279" s="60" t="str">
        <f>IF(U279+V279=0," ",U279+V279)</f>
        <v xml:space="preserve"> </v>
      </c>
      <c r="X279" s="37"/>
      <c r="Y279" s="38"/>
      <c r="Z279" s="41" t="str">
        <f>IF(X279+Y279=0," ",X279+Y279)</f>
        <v xml:space="preserve"> </v>
      </c>
      <c r="AA279" s="40"/>
      <c r="AB279" s="111"/>
      <c r="AC279" s="69"/>
    </row>
    <row r="280" spans="1:29" x14ac:dyDescent="0.2">
      <c r="A280" s="25" t="s">
        <v>188</v>
      </c>
      <c r="B280" s="36">
        <v>6060</v>
      </c>
      <c r="C280" s="22">
        <v>16</v>
      </c>
      <c r="D280" s="23">
        <v>5</v>
      </c>
      <c r="E280" s="24">
        <v>21</v>
      </c>
      <c r="F280" s="47"/>
      <c r="G280" s="47">
        <v>1</v>
      </c>
      <c r="H280" s="24">
        <v>1</v>
      </c>
      <c r="I280" s="22"/>
      <c r="J280" s="23"/>
      <c r="L280" s="20">
        <v>1</v>
      </c>
      <c r="M280" s="35">
        <v>1</v>
      </c>
      <c r="N280" s="24">
        <v>2</v>
      </c>
      <c r="O280" s="22"/>
      <c r="P280" s="23"/>
      <c r="R280" s="20"/>
      <c r="T280" s="24"/>
      <c r="U280" s="47">
        <v>1</v>
      </c>
      <c r="V280" s="47"/>
      <c r="W280" s="24">
        <v>1</v>
      </c>
      <c r="X280" s="22"/>
      <c r="Y280" s="23">
        <v>2</v>
      </c>
      <c r="Z280" s="24">
        <v>2</v>
      </c>
      <c r="AA280" s="139">
        <f t="shared" ref="AA280:AB293" si="156">SUM(C280,F280,I280,L280,O280,R280,U280,X280)</f>
        <v>18</v>
      </c>
      <c r="AB280" s="80">
        <f t="shared" si="156"/>
        <v>9</v>
      </c>
      <c r="AC280" s="24">
        <f>SUM(AA280:AB280)</f>
        <v>27</v>
      </c>
    </row>
    <row r="281" spans="1:29" x14ac:dyDescent="0.2">
      <c r="A281" s="35" t="s">
        <v>189</v>
      </c>
      <c r="B281" s="36">
        <v>6063</v>
      </c>
      <c r="C281" s="22">
        <v>0</v>
      </c>
      <c r="D281" s="23">
        <v>0</v>
      </c>
      <c r="E281" s="24">
        <f t="shared" ref="E281:E283" si="157">SUM(C281:D281)</f>
        <v>0</v>
      </c>
      <c r="F281" s="47">
        <v>0</v>
      </c>
      <c r="G281" s="47">
        <v>0</v>
      </c>
      <c r="H281" s="24">
        <f t="shared" ref="H281:H283" si="158">SUM(F281:G281)</f>
        <v>0</v>
      </c>
      <c r="I281" s="22">
        <v>0</v>
      </c>
      <c r="J281" s="23">
        <v>0</v>
      </c>
      <c r="K281" s="24">
        <f t="shared" ref="K281:K283" si="159">SUM(I281:J281)</f>
        <v>0</v>
      </c>
      <c r="L281" s="20">
        <v>0</v>
      </c>
      <c r="M281" s="35">
        <v>0</v>
      </c>
      <c r="N281" s="24">
        <f t="shared" ref="N281:N283" si="160">SUM(L281:M281)</f>
        <v>0</v>
      </c>
      <c r="O281" s="22">
        <v>0</v>
      </c>
      <c r="P281" s="23">
        <v>0</v>
      </c>
      <c r="Q281" s="24">
        <f t="shared" ref="Q281:Q283" si="161">SUM(O281:P281)</f>
        <v>0</v>
      </c>
      <c r="R281" s="20">
        <v>0</v>
      </c>
      <c r="S281" s="25">
        <v>0</v>
      </c>
      <c r="T281" s="24">
        <f t="shared" ref="T281:T283" si="162">SUM(R281:S281)</f>
        <v>0</v>
      </c>
      <c r="U281" s="47">
        <v>0</v>
      </c>
      <c r="V281" s="47">
        <v>0</v>
      </c>
      <c r="W281" s="24">
        <f t="shared" ref="W281:W283" si="163">SUM(U281:V281)</f>
        <v>0</v>
      </c>
      <c r="X281" s="22">
        <v>0</v>
      </c>
      <c r="Y281" s="23">
        <v>0</v>
      </c>
      <c r="Z281" s="24">
        <f t="shared" ref="Z281:Z283" si="164">SUM(X281:Y281)</f>
        <v>0</v>
      </c>
      <c r="AA281" s="139">
        <f t="shared" si="156"/>
        <v>0</v>
      </c>
      <c r="AB281" s="80">
        <f t="shared" si="156"/>
        <v>0</v>
      </c>
      <c r="AC281" s="24">
        <f t="shared" ref="AC281:AC293" si="165">SUM(AA281:AB281)</f>
        <v>0</v>
      </c>
    </row>
    <row r="282" spans="1:29" x14ac:dyDescent="0.2">
      <c r="A282" s="35" t="s">
        <v>190</v>
      </c>
      <c r="B282" s="36">
        <v>6065</v>
      </c>
      <c r="C282" s="22"/>
      <c r="D282" s="23">
        <v>1</v>
      </c>
      <c r="E282" s="24">
        <v>1</v>
      </c>
      <c r="F282" s="47"/>
      <c r="G282" s="47"/>
      <c r="H282" s="24"/>
      <c r="I282" s="22"/>
      <c r="J282" s="23"/>
      <c r="N282" s="24"/>
      <c r="O282" s="22"/>
      <c r="P282" s="23"/>
      <c r="R282" s="20"/>
      <c r="T282" s="24"/>
      <c r="U282" s="47"/>
      <c r="V282" s="47"/>
      <c r="W282" s="24"/>
      <c r="X282" s="22"/>
      <c r="Y282" s="23"/>
      <c r="AA282" s="139">
        <f t="shared" si="156"/>
        <v>0</v>
      </c>
      <c r="AB282" s="80">
        <f t="shared" si="156"/>
        <v>1</v>
      </c>
      <c r="AC282" s="24">
        <f t="shared" si="165"/>
        <v>1</v>
      </c>
    </row>
    <row r="283" spans="1:29" x14ac:dyDescent="0.2">
      <c r="A283" s="35" t="s">
        <v>191</v>
      </c>
      <c r="B283" s="36">
        <v>6066</v>
      </c>
      <c r="C283" s="22">
        <v>0</v>
      </c>
      <c r="D283" s="23">
        <v>0</v>
      </c>
      <c r="E283" s="24">
        <f t="shared" si="157"/>
        <v>0</v>
      </c>
      <c r="F283" s="47">
        <v>0</v>
      </c>
      <c r="G283" s="47">
        <v>0</v>
      </c>
      <c r="H283" s="24">
        <f t="shared" si="158"/>
        <v>0</v>
      </c>
      <c r="I283" s="22">
        <v>0</v>
      </c>
      <c r="J283" s="23">
        <v>0</v>
      </c>
      <c r="K283" s="24">
        <f t="shared" si="159"/>
        <v>0</v>
      </c>
      <c r="L283" s="20">
        <v>0</v>
      </c>
      <c r="M283" s="35">
        <v>0</v>
      </c>
      <c r="N283" s="24">
        <f t="shared" si="160"/>
        <v>0</v>
      </c>
      <c r="O283" s="22">
        <v>0</v>
      </c>
      <c r="P283" s="23">
        <v>0</v>
      </c>
      <c r="Q283" s="24">
        <f t="shared" si="161"/>
        <v>0</v>
      </c>
      <c r="R283" s="20">
        <v>0</v>
      </c>
      <c r="S283" s="25">
        <v>0</v>
      </c>
      <c r="T283" s="24">
        <f t="shared" si="162"/>
        <v>0</v>
      </c>
      <c r="U283" s="47">
        <v>0</v>
      </c>
      <c r="V283" s="47">
        <v>0</v>
      </c>
      <c r="W283" s="24">
        <f t="shared" si="163"/>
        <v>0</v>
      </c>
      <c r="X283" s="22">
        <v>0</v>
      </c>
      <c r="Y283" s="23">
        <v>0</v>
      </c>
      <c r="Z283" s="24">
        <f t="shared" si="164"/>
        <v>0</v>
      </c>
      <c r="AA283" s="139">
        <f t="shared" si="156"/>
        <v>0</v>
      </c>
      <c r="AB283" s="80">
        <f t="shared" si="156"/>
        <v>0</v>
      </c>
      <c r="AC283" s="24">
        <f t="shared" si="165"/>
        <v>0</v>
      </c>
    </row>
    <row r="284" spans="1:29" x14ac:dyDescent="0.2">
      <c r="A284" s="35" t="s">
        <v>192</v>
      </c>
      <c r="B284" s="36">
        <v>6067</v>
      </c>
      <c r="C284" s="22">
        <v>2</v>
      </c>
      <c r="D284" s="23">
        <v>1</v>
      </c>
      <c r="E284" s="24">
        <v>3</v>
      </c>
      <c r="F284" s="47"/>
      <c r="G284" s="47"/>
      <c r="H284" s="24"/>
      <c r="I284" s="22"/>
      <c r="J284" s="23"/>
      <c r="N284" s="24"/>
      <c r="O284" s="22"/>
      <c r="P284" s="23"/>
      <c r="R284" s="20"/>
      <c r="T284" s="24"/>
      <c r="U284" s="47"/>
      <c r="V284" s="47"/>
      <c r="W284" s="24"/>
      <c r="X284" s="22"/>
      <c r="Y284" s="23"/>
      <c r="AA284" s="139">
        <f t="shared" si="156"/>
        <v>2</v>
      </c>
      <c r="AB284" s="80">
        <f t="shared" si="156"/>
        <v>1</v>
      </c>
      <c r="AC284" s="24">
        <f t="shared" si="165"/>
        <v>3</v>
      </c>
    </row>
    <row r="285" spans="1:29" x14ac:dyDescent="0.2">
      <c r="A285" s="35" t="s">
        <v>193</v>
      </c>
      <c r="B285" s="36">
        <v>6068</v>
      </c>
      <c r="C285" s="22">
        <v>1</v>
      </c>
      <c r="D285" s="23"/>
      <c r="E285" s="24">
        <v>1</v>
      </c>
      <c r="F285" s="47"/>
      <c r="G285" s="47"/>
      <c r="H285" s="24"/>
      <c r="I285" s="23"/>
      <c r="J285" s="23"/>
      <c r="L285" s="25"/>
      <c r="N285" s="24"/>
      <c r="O285" s="23"/>
      <c r="P285" s="23"/>
      <c r="R285" s="20"/>
      <c r="T285" s="24"/>
      <c r="U285" s="47"/>
      <c r="V285" s="47"/>
      <c r="W285" s="24"/>
      <c r="X285" s="23"/>
      <c r="Y285" s="23"/>
      <c r="AA285" s="139">
        <f t="shared" si="156"/>
        <v>1</v>
      </c>
      <c r="AB285" s="80">
        <f t="shared" si="156"/>
        <v>0</v>
      </c>
      <c r="AC285" s="24">
        <f t="shared" si="165"/>
        <v>1</v>
      </c>
    </row>
    <row r="286" spans="1:29" x14ac:dyDescent="0.2">
      <c r="A286" s="35" t="s">
        <v>229</v>
      </c>
      <c r="B286" s="36">
        <v>6160</v>
      </c>
      <c r="C286" s="22">
        <v>75</v>
      </c>
      <c r="D286" s="23">
        <v>45</v>
      </c>
      <c r="E286" s="24">
        <v>120</v>
      </c>
      <c r="F286" s="47">
        <v>8</v>
      </c>
      <c r="G286" s="47">
        <v>2</v>
      </c>
      <c r="H286" s="24">
        <v>10</v>
      </c>
      <c r="I286" s="23">
        <v>3</v>
      </c>
      <c r="J286" s="23">
        <v>1</v>
      </c>
      <c r="K286" s="24">
        <v>4</v>
      </c>
      <c r="L286" s="25">
        <v>2</v>
      </c>
      <c r="M286" s="35">
        <v>3</v>
      </c>
      <c r="N286" s="24">
        <v>5</v>
      </c>
      <c r="O286" s="23">
        <v>4</v>
      </c>
      <c r="P286" s="23">
        <v>2</v>
      </c>
      <c r="Q286" s="24">
        <v>6</v>
      </c>
      <c r="R286" s="20">
        <v>1</v>
      </c>
      <c r="T286" s="24">
        <v>1</v>
      </c>
      <c r="U286" s="47"/>
      <c r="V286" s="47"/>
      <c r="W286" s="24"/>
      <c r="X286" s="23">
        <v>3</v>
      </c>
      <c r="Y286" s="23">
        <v>1</v>
      </c>
      <c r="Z286" s="24">
        <v>4</v>
      </c>
      <c r="AA286" s="80">
        <f t="shared" si="156"/>
        <v>96</v>
      </c>
      <c r="AB286" s="80">
        <f t="shared" si="156"/>
        <v>54</v>
      </c>
      <c r="AC286" s="24">
        <f t="shared" si="165"/>
        <v>150</v>
      </c>
    </row>
    <row r="287" spans="1:29" x14ac:dyDescent="0.2">
      <c r="A287" s="35" t="s">
        <v>230</v>
      </c>
      <c r="B287" s="36">
        <v>6161</v>
      </c>
      <c r="C287" s="22"/>
      <c r="D287" s="23"/>
      <c r="F287" s="47">
        <v>1</v>
      </c>
      <c r="G287" s="47"/>
      <c r="H287" s="24">
        <v>1</v>
      </c>
      <c r="I287" s="23"/>
      <c r="J287" s="23"/>
      <c r="L287" s="25"/>
      <c r="N287" s="24"/>
      <c r="O287" s="23"/>
      <c r="P287" s="23"/>
      <c r="R287" s="20"/>
      <c r="T287" s="24"/>
      <c r="U287" s="47"/>
      <c r="V287" s="47">
        <v>1</v>
      </c>
      <c r="W287" s="24">
        <v>1</v>
      </c>
      <c r="X287" s="23"/>
      <c r="Y287" s="23"/>
      <c r="AA287" s="80">
        <f t="shared" si="156"/>
        <v>1</v>
      </c>
      <c r="AB287" s="80">
        <f t="shared" si="156"/>
        <v>1</v>
      </c>
      <c r="AC287" s="24">
        <f t="shared" si="165"/>
        <v>2</v>
      </c>
    </row>
    <row r="288" spans="1:29" x14ac:dyDescent="0.2">
      <c r="A288" s="35" t="s">
        <v>263</v>
      </c>
      <c r="B288" s="36">
        <v>6162</v>
      </c>
      <c r="C288" s="22">
        <v>1</v>
      </c>
      <c r="D288" s="23"/>
      <c r="E288" s="24">
        <v>1</v>
      </c>
      <c r="F288" s="47"/>
      <c r="G288" s="47"/>
      <c r="H288" s="24"/>
      <c r="I288" s="23"/>
      <c r="J288" s="23"/>
      <c r="L288" s="25"/>
      <c r="N288" s="24"/>
      <c r="O288" s="23"/>
      <c r="P288" s="23"/>
      <c r="R288" s="20"/>
      <c r="T288" s="24"/>
      <c r="U288" s="47"/>
      <c r="V288" s="47"/>
      <c r="W288" s="24"/>
      <c r="X288" s="23"/>
      <c r="Y288" s="23"/>
      <c r="AA288" s="80">
        <f t="shared" si="156"/>
        <v>1</v>
      </c>
      <c r="AB288" s="80">
        <f t="shared" si="156"/>
        <v>0</v>
      </c>
      <c r="AC288" s="24">
        <f t="shared" si="165"/>
        <v>1</v>
      </c>
    </row>
    <row r="289" spans="1:29" x14ac:dyDescent="0.2">
      <c r="A289" s="35" t="s">
        <v>231</v>
      </c>
      <c r="B289" s="36">
        <v>6163</v>
      </c>
      <c r="C289" s="22">
        <v>1</v>
      </c>
      <c r="D289" s="23"/>
      <c r="E289" s="24">
        <v>1</v>
      </c>
      <c r="F289" s="47"/>
      <c r="G289" s="47"/>
      <c r="H289" s="24"/>
      <c r="I289" s="23"/>
      <c r="J289" s="23"/>
      <c r="L289" s="25"/>
      <c r="N289" s="24"/>
      <c r="O289" s="23"/>
      <c r="P289" s="23"/>
      <c r="R289" s="20"/>
      <c r="T289" s="24"/>
      <c r="U289" s="47"/>
      <c r="V289" s="47"/>
      <c r="W289" s="24"/>
      <c r="X289" s="23"/>
      <c r="Y289" s="23"/>
      <c r="AA289" s="80">
        <f t="shared" si="156"/>
        <v>1</v>
      </c>
      <c r="AB289" s="80">
        <f t="shared" si="156"/>
        <v>0</v>
      </c>
      <c r="AC289" s="24">
        <f t="shared" si="165"/>
        <v>1</v>
      </c>
    </row>
    <row r="290" spans="1:29" x14ac:dyDescent="0.2">
      <c r="A290" s="35" t="s">
        <v>232</v>
      </c>
      <c r="B290" s="36">
        <v>6165</v>
      </c>
      <c r="C290" s="22">
        <v>5</v>
      </c>
      <c r="D290" s="23"/>
      <c r="E290" s="24">
        <v>5</v>
      </c>
      <c r="F290" s="47"/>
      <c r="G290" s="47"/>
      <c r="H290" s="24"/>
      <c r="I290" s="23"/>
      <c r="J290" s="23"/>
      <c r="L290" s="25"/>
      <c r="N290" s="24"/>
      <c r="O290" s="23"/>
      <c r="P290" s="23"/>
      <c r="R290" s="20"/>
      <c r="T290" s="24"/>
      <c r="U290" s="47"/>
      <c r="V290" s="47"/>
      <c r="W290" s="24"/>
      <c r="X290" s="23"/>
      <c r="Y290" s="23"/>
      <c r="AA290" s="80">
        <f t="shared" si="156"/>
        <v>5</v>
      </c>
      <c r="AB290" s="80">
        <f t="shared" si="156"/>
        <v>0</v>
      </c>
      <c r="AC290" s="24">
        <f t="shared" si="165"/>
        <v>5</v>
      </c>
    </row>
    <row r="291" spans="1:29" x14ac:dyDescent="0.2">
      <c r="A291" s="35" t="s">
        <v>233</v>
      </c>
      <c r="B291" s="36">
        <v>6166</v>
      </c>
      <c r="C291" s="22">
        <v>6</v>
      </c>
      <c r="D291" s="23">
        <v>4</v>
      </c>
      <c r="E291" s="24">
        <v>10</v>
      </c>
      <c r="F291" s="47"/>
      <c r="G291" s="47"/>
      <c r="H291" s="24"/>
      <c r="I291" s="23"/>
      <c r="J291" s="23"/>
      <c r="L291" s="25"/>
      <c r="N291" s="24"/>
      <c r="O291" s="23"/>
      <c r="P291" s="23"/>
      <c r="R291" s="20"/>
      <c r="T291" s="24"/>
      <c r="U291" s="47"/>
      <c r="V291" s="47"/>
      <c r="W291" s="24"/>
      <c r="X291" s="23"/>
      <c r="Y291" s="23"/>
      <c r="AA291" s="80">
        <f t="shared" si="156"/>
        <v>6</v>
      </c>
      <c r="AB291" s="80">
        <f t="shared" si="156"/>
        <v>4</v>
      </c>
      <c r="AC291" s="24">
        <f t="shared" si="165"/>
        <v>10</v>
      </c>
    </row>
    <row r="292" spans="1:29" x14ac:dyDescent="0.2">
      <c r="A292" s="35" t="s">
        <v>234</v>
      </c>
      <c r="B292" s="36">
        <v>6167</v>
      </c>
      <c r="C292" s="22">
        <v>8</v>
      </c>
      <c r="D292" s="23">
        <v>8</v>
      </c>
      <c r="E292" s="24">
        <v>16</v>
      </c>
      <c r="F292" s="47"/>
      <c r="G292" s="47"/>
      <c r="H292" s="24"/>
      <c r="I292" s="23"/>
      <c r="J292" s="23"/>
      <c r="L292" s="25">
        <v>2</v>
      </c>
      <c r="N292" s="24">
        <v>2</v>
      </c>
      <c r="O292" s="23"/>
      <c r="P292" s="23"/>
      <c r="R292" s="20"/>
      <c r="T292" s="24"/>
      <c r="U292" s="47"/>
      <c r="V292" s="47"/>
      <c r="W292" s="24"/>
      <c r="X292" s="23"/>
      <c r="Y292" s="23"/>
      <c r="AA292" s="80">
        <f t="shared" si="156"/>
        <v>10</v>
      </c>
      <c r="AB292" s="80">
        <f t="shared" si="156"/>
        <v>8</v>
      </c>
      <c r="AC292" s="24">
        <f t="shared" si="165"/>
        <v>18</v>
      </c>
    </row>
    <row r="293" spans="1:29" ht="13.5" thickBot="1" x14ac:dyDescent="0.25">
      <c r="A293" s="35" t="s">
        <v>235</v>
      </c>
      <c r="B293" s="36">
        <v>6168</v>
      </c>
      <c r="C293" s="22">
        <v>12</v>
      </c>
      <c r="D293" s="23">
        <v>4</v>
      </c>
      <c r="E293" s="24">
        <v>16</v>
      </c>
      <c r="F293" s="47"/>
      <c r="G293" s="47"/>
      <c r="H293" s="24"/>
      <c r="I293" s="23"/>
      <c r="J293" s="23"/>
      <c r="L293" s="25"/>
      <c r="N293" s="24"/>
      <c r="O293" s="23"/>
      <c r="P293" s="23"/>
      <c r="R293" s="20"/>
      <c r="T293" s="24"/>
      <c r="U293" s="47"/>
      <c r="V293" s="47"/>
      <c r="W293" s="24"/>
      <c r="X293" s="23">
        <v>2</v>
      </c>
      <c r="Y293" s="23"/>
      <c r="Z293" s="24">
        <v>2</v>
      </c>
      <c r="AA293" s="80">
        <f t="shared" si="156"/>
        <v>14</v>
      </c>
      <c r="AB293" s="80">
        <f t="shared" si="156"/>
        <v>4</v>
      </c>
      <c r="AC293" s="24">
        <f t="shared" si="165"/>
        <v>18</v>
      </c>
    </row>
    <row r="294" spans="1:29" ht="13.5" thickBot="1" x14ac:dyDescent="0.25">
      <c r="A294" s="31" t="s">
        <v>194</v>
      </c>
      <c r="B294" s="14"/>
      <c r="C294" s="31">
        <f t="shared" ref="C294:AC294" si="166">SUBTOTAL(9,C280:C293)</f>
        <v>127</v>
      </c>
      <c r="D294" s="13">
        <f t="shared" si="166"/>
        <v>68</v>
      </c>
      <c r="E294" s="32">
        <f t="shared" si="166"/>
        <v>195</v>
      </c>
      <c r="F294" s="13">
        <f t="shared" si="166"/>
        <v>9</v>
      </c>
      <c r="G294" s="13">
        <f t="shared" si="166"/>
        <v>3</v>
      </c>
      <c r="H294" s="32">
        <f t="shared" si="166"/>
        <v>12</v>
      </c>
      <c r="I294" s="13">
        <f t="shared" si="166"/>
        <v>3</v>
      </c>
      <c r="J294" s="13">
        <f t="shared" si="166"/>
        <v>1</v>
      </c>
      <c r="K294" s="32">
        <f t="shared" si="166"/>
        <v>4</v>
      </c>
      <c r="L294" s="13">
        <f t="shared" si="166"/>
        <v>5</v>
      </c>
      <c r="M294" s="13">
        <f t="shared" si="166"/>
        <v>4</v>
      </c>
      <c r="N294" s="32">
        <f t="shared" si="166"/>
        <v>9</v>
      </c>
      <c r="O294" s="13">
        <f t="shared" si="166"/>
        <v>4</v>
      </c>
      <c r="P294" s="13">
        <f t="shared" si="166"/>
        <v>2</v>
      </c>
      <c r="Q294" s="13">
        <f t="shared" si="166"/>
        <v>6</v>
      </c>
      <c r="R294" s="31">
        <f t="shared" si="166"/>
        <v>1</v>
      </c>
      <c r="S294" s="13">
        <f t="shared" si="166"/>
        <v>0</v>
      </c>
      <c r="T294" s="32">
        <f t="shared" si="166"/>
        <v>1</v>
      </c>
      <c r="U294" s="13">
        <f t="shared" si="166"/>
        <v>1</v>
      </c>
      <c r="V294" s="13">
        <f t="shared" si="166"/>
        <v>1</v>
      </c>
      <c r="W294" s="32">
        <f t="shared" si="166"/>
        <v>2</v>
      </c>
      <c r="X294" s="13">
        <f t="shared" si="166"/>
        <v>5</v>
      </c>
      <c r="Y294" s="13">
        <f t="shared" si="166"/>
        <v>3</v>
      </c>
      <c r="Z294" s="32">
        <f t="shared" si="166"/>
        <v>8</v>
      </c>
      <c r="AA294" s="13">
        <f t="shared" si="166"/>
        <v>155</v>
      </c>
      <c r="AB294" s="33">
        <f t="shared" si="166"/>
        <v>82</v>
      </c>
      <c r="AC294" s="34">
        <f t="shared" si="166"/>
        <v>237</v>
      </c>
    </row>
    <row r="295" spans="1:29" x14ac:dyDescent="0.2">
      <c r="C295" s="37"/>
      <c r="D295" s="38"/>
      <c r="E295" s="41" t="str">
        <f>IF(C295+D295=0," ",C295+D295)</f>
        <v xml:space="preserve"> </v>
      </c>
      <c r="F295" s="40"/>
      <c r="G295" s="40"/>
      <c r="H295" s="60" t="str">
        <f>IF(F295+G295=0," ",F295+G295)</f>
        <v xml:space="preserve"> </v>
      </c>
      <c r="I295" s="37"/>
      <c r="J295" s="38"/>
      <c r="K295" s="41" t="str">
        <f>IF(I295+J295=0," ",I295+J295)</f>
        <v xml:space="preserve"> </v>
      </c>
      <c r="L295" s="37"/>
      <c r="M295" s="40"/>
      <c r="N295" s="60" t="str">
        <f>IF(L295+M295=0," ",L295+M295)</f>
        <v xml:space="preserve"> </v>
      </c>
      <c r="O295" s="37"/>
      <c r="P295" s="38"/>
      <c r="Q295" s="59" t="str">
        <f>IF(O295+P295=0," ",O295+P295)</f>
        <v xml:space="preserve"> </v>
      </c>
      <c r="R295" s="37"/>
      <c r="S295" s="38"/>
      <c r="T295" s="39"/>
      <c r="U295" s="40"/>
      <c r="V295" s="40"/>
      <c r="W295" s="60" t="str">
        <f>IF(U295+V295=0," ",U295+V295)</f>
        <v xml:space="preserve"> </v>
      </c>
      <c r="X295" s="37"/>
      <c r="Y295" s="38"/>
      <c r="Z295" s="41" t="str">
        <f>IF(X295+Y295=0," ",X295+Y295)</f>
        <v xml:space="preserve"> </v>
      </c>
      <c r="AA295" s="40"/>
      <c r="AB295" s="111"/>
      <c r="AC295" s="46"/>
    </row>
    <row r="296" spans="1:29" x14ac:dyDescent="0.2">
      <c r="A296" s="25" t="s">
        <v>195</v>
      </c>
      <c r="B296" s="36">
        <v>6015</v>
      </c>
      <c r="C296" s="22">
        <v>0</v>
      </c>
      <c r="D296" s="23">
        <v>0</v>
      </c>
      <c r="E296" s="24">
        <f t="shared" ref="E296" si="167">SUM(C296:D296)</f>
        <v>0</v>
      </c>
      <c r="F296" s="47">
        <v>0</v>
      </c>
      <c r="G296" s="47">
        <v>0</v>
      </c>
      <c r="H296" s="24">
        <f t="shared" ref="H296" si="168">SUM(F296:G296)</f>
        <v>0</v>
      </c>
      <c r="I296" s="22">
        <v>0</v>
      </c>
      <c r="J296" s="23">
        <v>0</v>
      </c>
      <c r="K296" s="24">
        <f t="shared" ref="K296" si="169">SUM(I296:J296)</f>
        <v>0</v>
      </c>
      <c r="L296" s="20">
        <v>0</v>
      </c>
      <c r="M296" s="35">
        <v>0</v>
      </c>
      <c r="N296" s="24">
        <f t="shared" ref="N296" si="170">SUM(L296:M296)</f>
        <v>0</v>
      </c>
      <c r="O296" s="22">
        <v>0</v>
      </c>
      <c r="P296" s="23">
        <v>0</v>
      </c>
      <c r="Q296" s="24">
        <f t="shared" ref="Q296" si="171">SUM(O296:P296)</f>
        <v>0</v>
      </c>
      <c r="R296" s="20">
        <v>0</v>
      </c>
      <c r="S296" s="25">
        <v>0</v>
      </c>
      <c r="T296" s="24">
        <f t="shared" ref="T296" si="172">SUM(R296:S296)</f>
        <v>0</v>
      </c>
      <c r="U296" s="47">
        <v>0</v>
      </c>
      <c r="V296" s="47">
        <v>0</v>
      </c>
      <c r="W296" s="24">
        <f t="shared" ref="W296" si="173">SUM(U296:V296)</f>
        <v>0</v>
      </c>
      <c r="X296" s="22">
        <v>0</v>
      </c>
      <c r="Y296" s="23">
        <v>0</v>
      </c>
      <c r="Z296" s="24">
        <f t="shared" ref="Z296" si="174">SUM(X296:Y296)</f>
        <v>0</v>
      </c>
      <c r="AA296" s="139">
        <f t="shared" ref="AA296:AB297" si="175">SUM(C296,F296,I296,L296,O296,R296,U296,X296)</f>
        <v>0</v>
      </c>
      <c r="AB296" s="80">
        <f t="shared" si="175"/>
        <v>0</v>
      </c>
      <c r="AC296" s="24">
        <f t="shared" ref="AC296:AC297" si="176">SUM(AA296:AB296)</f>
        <v>0</v>
      </c>
    </row>
    <row r="297" spans="1:29" ht="13.5" thickBot="1" x14ac:dyDescent="0.25">
      <c r="A297" s="35" t="s">
        <v>196</v>
      </c>
      <c r="B297" s="36">
        <v>6005</v>
      </c>
      <c r="C297" s="22">
        <v>142</v>
      </c>
      <c r="D297" s="23">
        <v>66</v>
      </c>
      <c r="E297" s="24">
        <v>208</v>
      </c>
      <c r="F297" s="47">
        <v>8</v>
      </c>
      <c r="G297" s="47">
        <v>3</v>
      </c>
      <c r="H297" s="24">
        <v>11</v>
      </c>
      <c r="I297" s="22">
        <v>3</v>
      </c>
      <c r="J297" s="23">
        <v>3</v>
      </c>
      <c r="K297" s="24">
        <v>6</v>
      </c>
      <c r="L297" s="20">
        <v>3</v>
      </c>
      <c r="M297" s="35">
        <v>4</v>
      </c>
      <c r="N297" s="24">
        <v>7</v>
      </c>
      <c r="O297" s="22">
        <v>3</v>
      </c>
      <c r="P297" s="23">
        <v>2</v>
      </c>
      <c r="Q297" s="24">
        <v>5</v>
      </c>
      <c r="R297" s="20"/>
      <c r="T297" s="24"/>
      <c r="U297" s="47"/>
      <c r="V297" s="47">
        <v>2</v>
      </c>
      <c r="W297" s="24">
        <v>2</v>
      </c>
      <c r="X297" s="22">
        <v>6</v>
      </c>
      <c r="Y297" s="23">
        <v>5</v>
      </c>
      <c r="Z297" s="24">
        <v>11</v>
      </c>
      <c r="AA297" s="139">
        <f t="shared" si="175"/>
        <v>165</v>
      </c>
      <c r="AB297" s="80">
        <f t="shared" si="175"/>
        <v>85</v>
      </c>
      <c r="AC297" s="24">
        <f t="shared" si="176"/>
        <v>250</v>
      </c>
    </row>
    <row r="298" spans="1:29" ht="13.5" thickBot="1" x14ac:dyDescent="0.25">
      <c r="A298" s="31" t="s">
        <v>197</v>
      </c>
      <c r="B298" s="14"/>
      <c r="C298" s="31">
        <f>SUBTOTAL(9,C296:C297)</f>
        <v>142</v>
      </c>
      <c r="D298" s="13">
        <f t="shared" ref="D298:Z298" si="177">SUBTOTAL(9,D296:D297)</f>
        <v>66</v>
      </c>
      <c r="E298" s="32">
        <f t="shared" si="177"/>
        <v>208</v>
      </c>
      <c r="F298" s="31">
        <f t="shared" si="177"/>
        <v>8</v>
      </c>
      <c r="G298" s="13">
        <f t="shared" si="177"/>
        <v>3</v>
      </c>
      <c r="H298" s="32">
        <f t="shared" si="177"/>
        <v>11</v>
      </c>
      <c r="I298" s="31">
        <f t="shared" si="177"/>
        <v>3</v>
      </c>
      <c r="J298" s="13">
        <f t="shared" si="177"/>
        <v>3</v>
      </c>
      <c r="K298" s="32">
        <f t="shared" si="177"/>
        <v>6</v>
      </c>
      <c r="L298" s="31">
        <f t="shared" si="177"/>
        <v>3</v>
      </c>
      <c r="M298" s="13">
        <f t="shared" si="177"/>
        <v>4</v>
      </c>
      <c r="N298" s="32">
        <f t="shared" si="177"/>
        <v>7</v>
      </c>
      <c r="O298" s="31">
        <f t="shared" si="177"/>
        <v>3</v>
      </c>
      <c r="P298" s="13">
        <f t="shared" si="177"/>
        <v>2</v>
      </c>
      <c r="Q298" s="13">
        <f t="shared" si="177"/>
        <v>5</v>
      </c>
      <c r="R298" s="31">
        <f t="shared" si="177"/>
        <v>0</v>
      </c>
      <c r="S298" s="13">
        <f t="shared" si="177"/>
        <v>0</v>
      </c>
      <c r="T298" s="13">
        <f t="shared" si="177"/>
        <v>0</v>
      </c>
      <c r="U298" s="13">
        <f t="shared" si="177"/>
        <v>0</v>
      </c>
      <c r="V298" s="13">
        <f t="shared" si="177"/>
        <v>2</v>
      </c>
      <c r="W298" s="32">
        <f t="shared" si="177"/>
        <v>2</v>
      </c>
      <c r="X298" s="31">
        <f t="shared" si="177"/>
        <v>6</v>
      </c>
      <c r="Y298" s="13">
        <f t="shared" si="177"/>
        <v>5</v>
      </c>
      <c r="Z298" s="32">
        <f t="shared" si="177"/>
        <v>11</v>
      </c>
      <c r="AA298" s="31">
        <f>C298+F298+I298+L298+O298+U298+X298</f>
        <v>165</v>
      </c>
      <c r="AB298" s="33">
        <f>D298+G298+J298+M298+P298+V298+Y298</f>
        <v>85</v>
      </c>
      <c r="AC298" s="32">
        <f>SUBTOTAL(9,AC296:AC297)</f>
        <v>250</v>
      </c>
    </row>
    <row r="299" spans="1:29" x14ac:dyDescent="0.2">
      <c r="A299" s="26"/>
      <c r="B299" s="21"/>
      <c r="C299" s="62"/>
      <c r="D299" s="59"/>
      <c r="E299" s="41" t="str">
        <f>IF(C299+D299=0," ",C299+D299)</f>
        <v xml:space="preserve"> </v>
      </c>
      <c r="F299" s="59"/>
      <c r="G299" s="59"/>
      <c r="H299" s="59" t="str">
        <f>IF(F299+G299=0," ",F299+G299)</f>
        <v xml:space="preserve"> </v>
      </c>
      <c r="I299" s="62"/>
      <c r="J299" s="59"/>
      <c r="K299" s="41" t="str">
        <f>IF(I299+J299=0," ",I299+J299)</f>
        <v xml:space="preserve"> </v>
      </c>
      <c r="L299" s="62"/>
      <c r="M299" s="59"/>
      <c r="N299" s="59" t="str">
        <f>IF(L299+M299=0," ",L299+M299)</f>
        <v xml:space="preserve"> </v>
      </c>
      <c r="O299" s="62"/>
      <c r="P299" s="59"/>
      <c r="Q299" s="59" t="str">
        <f>IF(O299+P299=0," ",O299+P299)</f>
        <v xml:space="preserve"> </v>
      </c>
      <c r="R299" s="62"/>
      <c r="S299" s="59"/>
      <c r="T299" s="41"/>
      <c r="U299" s="59"/>
      <c r="V299" s="59"/>
      <c r="W299" s="59" t="str">
        <f>IF(U299+V299=0," ",U299+V299)</f>
        <v xml:space="preserve"> </v>
      </c>
      <c r="X299" s="62"/>
      <c r="Y299" s="59"/>
      <c r="Z299" s="41" t="str">
        <f>IF(X299+Y299=0," ",X299+Y299)</f>
        <v xml:space="preserve"> </v>
      </c>
      <c r="AA299" s="59"/>
      <c r="AB299" s="79"/>
      <c r="AC299" s="64"/>
    </row>
    <row r="300" spans="1:29" x14ac:dyDescent="0.2">
      <c r="A300" s="25" t="s">
        <v>198</v>
      </c>
      <c r="B300" s="21">
        <v>6049</v>
      </c>
      <c r="C300" s="20">
        <v>72</v>
      </c>
      <c r="D300" s="25">
        <v>32</v>
      </c>
      <c r="E300" s="24">
        <v>104</v>
      </c>
      <c r="F300" s="25">
        <v>6</v>
      </c>
      <c r="G300" s="25"/>
      <c r="H300" s="24">
        <v>6</v>
      </c>
      <c r="I300" s="20">
        <v>1</v>
      </c>
      <c r="K300" s="24">
        <v>1</v>
      </c>
      <c r="L300" s="20">
        <v>1</v>
      </c>
      <c r="M300" s="25">
        <v>1</v>
      </c>
      <c r="N300" s="24">
        <v>2</v>
      </c>
      <c r="O300" s="20">
        <v>2</v>
      </c>
      <c r="P300" s="25">
        <v>6</v>
      </c>
      <c r="Q300" s="24">
        <v>8</v>
      </c>
      <c r="R300" s="20"/>
      <c r="T300" s="24"/>
      <c r="U300" s="25">
        <v>1</v>
      </c>
      <c r="V300" s="25"/>
      <c r="W300" s="24">
        <v>1</v>
      </c>
      <c r="Y300" s="25">
        <v>1</v>
      </c>
      <c r="Z300" s="24">
        <v>1</v>
      </c>
      <c r="AA300" s="139">
        <f t="shared" ref="AA300:AB301" si="178">SUM(C300,F300,I300,L300,O300,R300,U300,X300)</f>
        <v>83</v>
      </c>
      <c r="AB300" s="80">
        <f t="shared" si="178"/>
        <v>40</v>
      </c>
      <c r="AC300" s="24">
        <f t="shared" ref="AC300:AC301" si="179">SUM(AA300:AB300)</f>
        <v>123</v>
      </c>
    </row>
    <row r="301" spans="1:29" ht="13.5" thickBot="1" x14ac:dyDescent="0.25">
      <c r="A301" s="25" t="s">
        <v>199</v>
      </c>
      <c r="B301" s="21">
        <v>6050</v>
      </c>
      <c r="C301" s="20">
        <v>28</v>
      </c>
      <c r="D301" s="25">
        <v>2</v>
      </c>
      <c r="E301" s="24">
        <v>30</v>
      </c>
      <c r="F301" s="25">
        <v>1</v>
      </c>
      <c r="G301" s="25"/>
      <c r="H301" s="24">
        <v>1</v>
      </c>
      <c r="M301" s="25"/>
      <c r="N301" s="24"/>
      <c r="P301" s="25">
        <v>1</v>
      </c>
      <c r="Q301" s="24">
        <v>1</v>
      </c>
      <c r="R301" s="20"/>
      <c r="T301" s="24"/>
      <c r="U301" s="25"/>
      <c r="V301" s="25"/>
      <c r="W301" s="24"/>
      <c r="X301" s="20">
        <v>1</v>
      </c>
      <c r="Z301" s="24">
        <v>1</v>
      </c>
      <c r="AA301" s="139">
        <f t="shared" si="178"/>
        <v>30</v>
      </c>
      <c r="AB301" s="80">
        <f t="shared" si="178"/>
        <v>3</v>
      </c>
      <c r="AC301" s="24">
        <f t="shared" si="179"/>
        <v>33</v>
      </c>
    </row>
    <row r="302" spans="1:29" ht="13.5" thickBot="1" x14ac:dyDescent="0.25">
      <c r="A302" s="13" t="s">
        <v>200</v>
      </c>
      <c r="B302" s="14"/>
      <c r="C302" s="72">
        <f t="shared" ref="C302:Z302" si="180">SUBTOTAL(9,C299:C301)</f>
        <v>100</v>
      </c>
      <c r="D302" s="73">
        <f t="shared" si="180"/>
        <v>34</v>
      </c>
      <c r="E302" s="32">
        <f t="shared" si="180"/>
        <v>134</v>
      </c>
      <c r="F302" s="73">
        <f t="shared" si="180"/>
        <v>7</v>
      </c>
      <c r="G302" s="73">
        <f t="shared" si="180"/>
        <v>0</v>
      </c>
      <c r="H302" s="32">
        <f t="shared" si="180"/>
        <v>7</v>
      </c>
      <c r="I302" s="72">
        <f t="shared" si="180"/>
        <v>1</v>
      </c>
      <c r="J302" s="73">
        <f t="shared" si="180"/>
        <v>0</v>
      </c>
      <c r="K302" s="32">
        <f t="shared" si="180"/>
        <v>1</v>
      </c>
      <c r="L302" s="31">
        <f t="shared" si="180"/>
        <v>1</v>
      </c>
      <c r="M302" s="13">
        <f t="shared" si="180"/>
        <v>1</v>
      </c>
      <c r="N302" s="13">
        <f t="shared" si="180"/>
        <v>2</v>
      </c>
      <c r="O302" s="72">
        <f t="shared" si="180"/>
        <v>2</v>
      </c>
      <c r="P302" s="73">
        <f t="shared" si="180"/>
        <v>7</v>
      </c>
      <c r="Q302" s="13">
        <f t="shared" si="180"/>
        <v>9</v>
      </c>
      <c r="R302" s="31">
        <f>SUM(R300:R301)</f>
        <v>0</v>
      </c>
      <c r="S302" s="13">
        <f>SUM(S300:S301)</f>
        <v>0</v>
      </c>
      <c r="T302" s="32">
        <f t="shared" ref="T302" si="181">R302+S302</f>
        <v>0</v>
      </c>
      <c r="U302" s="73">
        <f t="shared" si="180"/>
        <v>1</v>
      </c>
      <c r="V302" s="73">
        <f t="shared" si="180"/>
        <v>0</v>
      </c>
      <c r="W302" s="32">
        <f t="shared" si="180"/>
        <v>1</v>
      </c>
      <c r="X302" s="72">
        <f t="shared" si="180"/>
        <v>1</v>
      </c>
      <c r="Y302" s="73">
        <f t="shared" si="180"/>
        <v>1</v>
      </c>
      <c r="Z302" s="32">
        <f t="shared" si="180"/>
        <v>2</v>
      </c>
      <c r="AA302" s="13">
        <f>C302+F302+I302+L302+O302+U302+X302</f>
        <v>113</v>
      </c>
      <c r="AB302" s="33">
        <f>D302+G302+J302+M302+P302+V302+Y302</f>
        <v>43</v>
      </c>
      <c r="AC302" s="34">
        <f>SUBTOTAL(9,AC299:AC301)</f>
        <v>156</v>
      </c>
    </row>
    <row r="303" spans="1:29" ht="13.5" thickBot="1" x14ac:dyDescent="0.25">
      <c r="A303" s="113"/>
      <c r="B303" s="67"/>
      <c r="C303" s="177"/>
      <c r="D303" s="178"/>
      <c r="E303" s="29"/>
      <c r="F303" s="178"/>
      <c r="G303" s="178"/>
      <c r="H303" s="29"/>
      <c r="I303" s="178"/>
      <c r="J303" s="178"/>
      <c r="K303" s="29"/>
      <c r="L303" s="26"/>
      <c r="M303" s="26"/>
      <c r="N303" s="113"/>
      <c r="O303" s="178"/>
      <c r="P303" s="178"/>
      <c r="Q303" s="113"/>
      <c r="R303" s="27"/>
      <c r="S303" s="26"/>
      <c r="T303" s="24"/>
      <c r="U303" s="178"/>
      <c r="V303" s="178"/>
      <c r="W303" s="29"/>
      <c r="X303" s="178"/>
      <c r="Y303" s="178"/>
      <c r="Z303" s="29"/>
      <c r="AA303" s="26"/>
      <c r="AB303" s="107"/>
      <c r="AC303" s="115"/>
    </row>
    <row r="304" spans="1:29" ht="13.5" thickBot="1" x14ac:dyDescent="0.25">
      <c r="A304" s="13" t="s">
        <v>236</v>
      </c>
      <c r="B304" s="176" t="s">
        <v>237</v>
      </c>
      <c r="C304" s="73">
        <v>0</v>
      </c>
      <c r="D304" s="73">
        <v>0</v>
      </c>
      <c r="E304" s="32">
        <f>SUM(C304:D304)</f>
        <v>0</v>
      </c>
      <c r="F304" s="73">
        <v>0</v>
      </c>
      <c r="G304" s="73">
        <v>0</v>
      </c>
      <c r="H304" s="32">
        <f>SUM(F304:G304)</f>
        <v>0</v>
      </c>
      <c r="I304" s="73">
        <v>0</v>
      </c>
      <c r="J304" s="73">
        <v>0</v>
      </c>
      <c r="K304" s="32">
        <f>SUM(I304:J304)</f>
        <v>0</v>
      </c>
      <c r="L304" s="13">
        <v>0</v>
      </c>
      <c r="M304" s="13">
        <v>0</v>
      </c>
      <c r="N304" s="32">
        <f>SUM(L304:M304)</f>
        <v>0</v>
      </c>
      <c r="O304" s="73">
        <v>0</v>
      </c>
      <c r="P304" s="73">
        <v>0</v>
      </c>
      <c r="Q304" s="32">
        <f>SUM(O304:P304)</f>
        <v>0</v>
      </c>
      <c r="R304" s="31">
        <v>0</v>
      </c>
      <c r="S304" s="13">
        <v>0</v>
      </c>
      <c r="T304" s="32">
        <f>SUM(R304:S304)</f>
        <v>0</v>
      </c>
      <c r="U304" s="73">
        <v>0</v>
      </c>
      <c r="V304" s="73">
        <v>0</v>
      </c>
      <c r="W304" s="32">
        <f>SUM(U304:V304)</f>
        <v>0</v>
      </c>
      <c r="X304" s="73">
        <v>0</v>
      </c>
      <c r="Y304" s="73">
        <v>0</v>
      </c>
      <c r="Z304" s="32">
        <f>SUM(X304:Y304)</f>
        <v>0</v>
      </c>
      <c r="AA304" s="13">
        <f t="shared" ref="AA304:AB304" si="182">SUM(C304,F304,I304,L304,O304,R304,U304,X304)</f>
        <v>0</v>
      </c>
      <c r="AB304" s="33">
        <f t="shared" si="182"/>
        <v>0</v>
      </c>
      <c r="AC304" s="32">
        <f>SUM(AA304:AB304)</f>
        <v>0</v>
      </c>
    </row>
    <row r="305" spans="1:29" ht="13.5" thickBot="1" x14ac:dyDescent="0.25">
      <c r="A305" s="105"/>
      <c r="B305" s="130"/>
      <c r="C305" s="134"/>
      <c r="D305" s="132"/>
      <c r="E305" s="169"/>
      <c r="F305" s="132"/>
      <c r="G305" s="132"/>
      <c r="H305" s="169"/>
      <c r="I305" s="132"/>
      <c r="J305" s="132"/>
      <c r="K305" s="169"/>
      <c r="L305" s="132"/>
      <c r="M305" s="132"/>
      <c r="N305" s="169"/>
      <c r="O305" s="132"/>
      <c r="P305" s="132"/>
      <c r="Q305" s="172"/>
      <c r="R305" s="143"/>
      <c r="S305" s="144"/>
      <c r="T305" s="145"/>
      <c r="U305" s="132"/>
      <c r="V305" s="132"/>
      <c r="W305" s="169"/>
      <c r="X305" s="132"/>
      <c r="Y305" s="132"/>
      <c r="Z305" s="169"/>
      <c r="AA305" s="132"/>
      <c r="AB305" s="132"/>
      <c r="AC305" s="133"/>
    </row>
    <row r="306" spans="1:29" ht="13.5" thickBot="1" x14ac:dyDescent="0.25">
      <c r="A306" s="146" t="s">
        <v>153</v>
      </c>
      <c r="B306" s="147"/>
      <c r="C306" s="148">
        <f t="shared" ref="C306:AB306" si="183">C272+C273+C275+C278+C294+C298+C302+C304</f>
        <v>1013</v>
      </c>
      <c r="D306" s="148">
        <f t="shared" si="183"/>
        <v>551</v>
      </c>
      <c r="E306" s="149">
        <f t="shared" si="183"/>
        <v>1564</v>
      </c>
      <c r="F306" s="148">
        <f t="shared" si="183"/>
        <v>103</v>
      </c>
      <c r="G306" s="148">
        <f t="shared" si="183"/>
        <v>29</v>
      </c>
      <c r="H306" s="149">
        <f t="shared" si="183"/>
        <v>132</v>
      </c>
      <c r="I306" s="148">
        <f t="shared" si="183"/>
        <v>15</v>
      </c>
      <c r="J306" s="148">
        <f t="shared" si="183"/>
        <v>11</v>
      </c>
      <c r="K306" s="149">
        <f t="shared" si="183"/>
        <v>26</v>
      </c>
      <c r="L306" s="148">
        <f t="shared" si="183"/>
        <v>61</v>
      </c>
      <c r="M306" s="148">
        <f t="shared" si="183"/>
        <v>38</v>
      </c>
      <c r="N306" s="149">
        <f t="shared" si="183"/>
        <v>99</v>
      </c>
      <c r="O306" s="148">
        <f t="shared" si="183"/>
        <v>30</v>
      </c>
      <c r="P306" s="148">
        <f t="shared" si="183"/>
        <v>23</v>
      </c>
      <c r="Q306" s="149">
        <f t="shared" si="183"/>
        <v>53</v>
      </c>
      <c r="R306" s="148">
        <f t="shared" si="183"/>
        <v>3</v>
      </c>
      <c r="S306" s="148">
        <f t="shared" si="183"/>
        <v>1</v>
      </c>
      <c r="T306" s="149">
        <f t="shared" si="183"/>
        <v>4</v>
      </c>
      <c r="U306" s="148">
        <f t="shared" si="183"/>
        <v>9</v>
      </c>
      <c r="V306" s="148">
        <f t="shared" si="183"/>
        <v>3</v>
      </c>
      <c r="W306" s="149">
        <f t="shared" si="183"/>
        <v>12</v>
      </c>
      <c r="X306" s="148">
        <f t="shared" si="183"/>
        <v>51</v>
      </c>
      <c r="Y306" s="148">
        <f t="shared" si="183"/>
        <v>38</v>
      </c>
      <c r="Z306" s="149">
        <f t="shared" si="183"/>
        <v>89</v>
      </c>
      <c r="AA306" s="148">
        <f t="shared" si="183"/>
        <v>1285</v>
      </c>
      <c r="AB306" s="148">
        <f t="shared" si="183"/>
        <v>694</v>
      </c>
      <c r="AC306" s="149">
        <f>AC272+AC273+AC275+AC278+AC294+AC298+AC302+AC304</f>
        <v>1979</v>
      </c>
    </row>
    <row r="307" spans="1:29" customFormat="1" ht="13.5" thickBot="1" x14ac:dyDescent="0.25">
      <c r="E307" s="75"/>
      <c r="H307" s="75"/>
      <c r="K307" s="75"/>
      <c r="N307" s="75"/>
      <c r="Q307" s="75"/>
      <c r="W307" s="75"/>
      <c r="Z307" s="75"/>
    </row>
    <row r="308" spans="1:29" ht="13.5" thickBot="1" x14ac:dyDescent="0.25">
      <c r="A308" s="545" t="s">
        <v>201</v>
      </c>
      <c r="B308" s="546"/>
      <c r="C308" s="546"/>
      <c r="D308" s="546"/>
      <c r="E308" s="546"/>
      <c r="F308" s="546"/>
      <c r="G308" s="546"/>
      <c r="H308" s="546"/>
      <c r="I308" s="546"/>
      <c r="J308" s="546"/>
      <c r="K308" s="546"/>
      <c r="L308" s="546"/>
      <c r="M308" s="546"/>
      <c r="N308" s="546"/>
      <c r="O308" s="546"/>
      <c r="P308" s="546"/>
      <c r="Q308" s="546"/>
      <c r="R308" s="546"/>
      <c r="S308" s="546"/>
      <c r="T308" s="546"/>
      <c r="U308" s="546"/>
      <c r="V308" s="546"/>
      <c r="W308" s="546"/>
      <c r="X308" s="546"/>
      <c r="Y308" s="546"/>
      <c r="Z308" s="546"/>
      <c r="AA308" s="546"/>
      <c r="AB308" s="546"/>
      <c r="AC308" s="547"/>
    </row>
    <row r="309" spans="1:29" ht="13.5" thickBot="1" x14ac:dyDescent="0.25">
      <c r="A309" s="71"/>
      <c r="B309" s="106"/>
      <c r="C309" s="150"/>
      <c r="D309" s="151"/>
      <c r="E309" s="171"/>
      <c r="F309" s="151"/>
      <c r="G309" s="151"/>
      <c r="H309" s="174"/>
      <c r="I309" s="150"/>
      <c r="J309" s="151"/>
      <c r="K309" s="171" t="str">
        <f>IF(I309+J309=0," ",I309+J309)</f>
        <v xml:space="preserve"> </v>
      </c>
      <c r="L309" s="150"/>
      <c r="M309" s="151"/>
      <c r="N309" s="174"/>
      <c r="O309" s="150"/>
      <c r="P309" s="151"/>
      <c r="Q309" s="171" t="str">
        <f>IF(O309+P309=0," ",O309+P309)</f>
        <v xml:space="preserve"> </v>
      </c>
      <c r="R309" s="151"/>
      <c r="S309" s="151"/>
      <c r="T309" s="151"/>
      <c r="U309" s="86"/>
      <c r="V309" s="87"/>
      <c r="W309" s="84" t="str">
        <f>IF(U309+V309=0," ",U309+V309)</f>
        <v xml:space="preserve"> </v>
      </c>
      <c r="X309" s="151"/>
      <c r="Y309" s="151"/>
      <c r="Z309" s="171" t="str">
        <f>IF(X309+Y309=0," ",X309+Y309)</f>
        <v xml:space="preserve"> </v>
      </c>
      <c r="AA309" s="86"/>
      <c r="AB309" s="89"/>
      <c r="AC309" s="152"/>
    </row>
    <row r="310" spans="1:29" ht="13.5" thickBot="1" x14ac:dyDescent="0.25">
      <c r="A310" s="31" t="s">
        <v>202</v>
      </c>
      <c r="B310" s="14">
        <v>7020</v>
      </c>
      <c r="C310" s="53">
        <v>362</v>
      </c>
      <c r="D310" s="54">
        <v>61</v>
      </c>
      <c r="E310" s="32">
        <v>423</v>
      </c>
      <c r="F310" s="54">
        <v>23</v>
      </c>
      <c r="G310" s="54">
        <v>3</v>
      </c>
      <c r="H310" s="32">
        <v>26</v>
      </c>
      <c r="I310" s="53">
        <v>2</v>
      </c>
      <c r="J310" s="54">
        <v>1</v>
      </c>
      <c r="K310" s="32">
        <v>3</v>
      </c>
      <c r="L310" s="31">
        <v>26</v>
      </c>
      <c r="M310" s="13">
        <v>13</v>
      </c>
      <c r="N310" s="32">
        <v>39</v>
      </c>
      <c r="O310" s="53">
        <v>6</v>
      </c>
      <c r="P310" s="54"/>
      <c r="Q310" s="32">
        <v>6</v>
      </c>
      <c r="R310" s="13">
        <v>2</v>
      </c>
      <c r="S310" s="13"/>
      <c r="T310" s="32">
        <v>2</v>
      </c>
      <c r="U310" s="53">
        <v>2</v>
      </c>
      <c r="V310" s="54"/>
      <c r="W310" s="32">
        <v>2</v>
      </c>
      <c r="X310" s="54">
        <v>18</v>
      </c>
      <c r="Y310" s="54">
        <v>5</v>
      </c>
      <c r="Z310" s="32">
        <v>23</v>
      </c>
      <c r="AA310" s="31">
        <f t="shared" ref="AA310:AB310" si="184">SUM(C310,F310,I310,L310,O310,R310,U310,X310)</f>
        <v>441</v>
      </c>
      <c r="AB310" s="13">
        <f t="shared" si="184"/>
        <v>83</v>
      </c>
      <c r="AC310" s="32">
        <f>SUM(AA310:AB310)</f>
        <v>524</v>
      </c>
    </row>
    <row r="311" spans="1:29" ht="13.5" thickBot="1" x14ac:dyDescent="0.25">
      <c r="C311" s="37"/>
      <c r="D311" s="38"/>
      <c r="E311" s="41"/>
      <c r="F311" s="40"/>
      <c r="G311" s="40"/>
      <c r="H311" s="60"/>
      <c r="I311" s="37"/>
      <c r="J311" s="38"/>
      <c r="K311" s="41"/>
      <c r="L311" s="37"/>
      <c r="M311" s="40"/>
      <c r="N311" s="60"/>
      <c r="O311" s="37"/>
      <c r="P311" s="38"/>
      <c r="Q311" s="41"/>
      <c r="R311" s="38"/>
      <c r="S311" s="38"/>
      <c r="T311" s="38"/>
      <c r="U311" s="37"/>
      <c r="V311" s="38"/>
      <c r="W311" s="41"/>
      <c r="X311" s="38"/>
      <c r="Y311" s="38"/>
      <c r="Z311" s="41"/>
      <c r="AA311" s="37"/>
      <c r="AB311" s="45"/>
      <c r="AC311" s="46"/>
    </row>
    <row r="312" spans="1:29" ht="13.5" thickBot="1" x14ac:dyDescent="0.25">
      <c r="A312" s="31" t="s">
        <v>203</v>
      </c>
      <c r="B312" s="14">
        <v>7040</v>
      </c>
      <c r="C312" s="53">
        <v>194</v>
      </c>
      <c r="D312" s="54">
        <v>20</v>
      </c>
      <c r="E312" s="32">
        <v>214</v>
      </c>
      <c r="F312" s="54">
        <v>42</v>
      </c>
      <c r="G312" s="54">
        <v>4</v>
      </c>
      <c r="H312" s="32">
        <v>46</v>
      </c>
      <c r="I312" s="53">
        <v>1</v>
      </c>
      <c r="J312" s="54"/>
      <c r="K312" s="32">
        <v>1</v>
      </c>
      <c r="L312" s="31">
        <v>5</v>
      </c>
      <c r="M312" s="13">
        <v>3</v>
      </c>
      <c r="N312" s="32">
        <v>8</v>
      </c>
      <c r="O312" s="53">
        <v>7</v>
      </c>
      <c r="P312" s="54"/>
      <c r="Q312" s="32">
        <v>7</v>
      </c>
      <c r="R312" s="13">
        <v>3</v>
      </c>
      <c r="S312" s="13"/>
      <c r="T312" s="32">
        <v>3</v>
      </c>
      <c r="U312" s="53">
        <v>3</v>
      </c>
      <c r="V312" s="54">
        <v>2</v>
      </c>
      <c r="W312" s="32">
        <v>5</v>
      </c>
      <c r="X312" s="54">
        <v>6</v>
      </c>
      <c r="Y312" s="54">
        <v>1</v>
      </c>
      <c r="Z312" s="32">
        <v>7</v>
      </c>
      <c r="AA312" s="31">
        <f t="shared" ref="AA312:AB312" si="185">SUM(C312,F312,I312,L312,O312,R312,U312,X312)</f>
        <v>261</v>
      </c>
      <c r="AB312" s="13">
        <f t="shared" si="185"/>
        <v>30</v>
      </c>
      <c r="AC312" s="32">
        <f>SUM(AA312:AB312)</f>
        <v>291</v>
      </c>
    </row>
    <row r="313" spans="1:29" ht="13.5" thickBot="1" x14ac:dyDescent="0.25">
      <c r="C313" s="37"/>
      <c r="D313" s="38"/>
      <c r="E313" s="41"/>
      <c r="F313" s="40"/>
      <c r="G313" s="40"/>
      <c r="H313" s="60"/>
      <c r="I313" s="37"/>
      <c r="J313" s="38"/>
      <c r="K313" s="41"/>
      <c r="L313" s="37"/>
      <c r="M313" s="40"/>
      <c r="N313" s="60"/>
      <c r="O313" s="37"/>
      <c r="P313" s="38"/>
      <c r="Q313" s="41"/>
      <c r="R313" s="38"/>
      <c r="S313" s="38"/>
      <c r="T313" s="38"/>
      <c r="U313" s="37"/>
      <c r="V313" s="38"/>
      <c r="W313" s="41"/>
      <c r="X313" s="38"/>
      <c r="Y313" s="38"/>
      <c r="Z313" s="41"/>
      <c r="AA313" s="37"/>
      <c r="AB313" s="45"/>
      <c r="AC313" s="46"/>
    </row>
    <row r="314" spans="1:29" ht="13.5" thickBot="1" x14ac:dyDescent="0.25">
      <c r="A314" s="31" t="s">
        <v>204</v>
      </c>
      <c r="B314" s="14">
        <v>7050</v>
      </c>
      <c r="C314" s="53">
        <v>101</v>
      </c>
      <c r="D314" s="54">
        <v>25</v>
      </c>
      <c r="E314" s="32">
        <v>126</v>
      </c>
      <c r="F314" s="54">
        <v>15</v>
      </c>
      <c r="G314" s="54">
        <v>5</v>
      </c>
      <c r="H314" s="32">
        <v>20</v>
      </c>
      <c r="I314" s="53"/>
      <c r="J314" s="54">
        <v>1</v>
      </c>
      <c r="K314" s="32">
        <v>1</v>
      </c>
      <c r="L314" s="31">
        <v>11</v>
      </c>
      <c r="M314" s="13">
        <v>2</v>
      </c>
      <c r="N314" s="32">
        <v>13</v>
      </c>
      <c r="O314" s="53">
        <v>3</v>
      </c>
      <c r="P314" s="54"/>
      <c r="Q314" s="32">
        <v>3</v>
      </c>
      <c r="R314" s="13"/>
      <c r="S314" s="13">
        <v>1</v>
      </c>
      <c r="T314" s="32">
        <v>1</v>
      </c>
      <c r="U314" s="53">
        <v>2</v>
      </c>
      <c r="V314" s="54">
        <v>1</v>
      </c>
      <c r="W314" s="32">
        <v>3</v>
      </c>
      <c r="X314" s="54">
        <v>10</v>
      </c>
      <c r="Y314" s="54">
        <v>6</v>
      </c>
      <c r="Z314" s="32">
        <v>16</v>
      </c>
      <c r="AA314" s="31">
        <f t="shared" ref="AA314:AB314" si="186">SUM(C314,F314,I314,L314,O314,R314,U314,X314)</f>
        <v>142</v>
      </c>
      <c r="AB314" s="13">
        <f t="shared" si="186"/>
        <v>41</v>
      </c>
      <c r="AC314" s="32">
        <f>SUM(AA314:AB314)</f>
        <v>183</v>
      </c>
    </row>
    <row r="315" spans="1:29" x14ac:dyDescent="0.2">
      <c r="C315" s="37"/>
      <c r="D315" s="38"/>
      <c r="E315" s="41" t="str">
        <f>IF(C315+D315=0," ",C315+D315)</f>
        <v xml:space="preserve"> </v>
      </c>
      <c r="F315" s="40"/>
      <c r="G315" s="40"/>
      <c r="H315" s="60" t="str">
        <f>IF(F315+G315=0," ",F315+G315)</f>
        <v xml:space="preserve"> </v>
      </c>
      <c r="I315" s="37"/>
      <c r="J315" s="38"/>
      <c r="K315" s="41" t="str">
        <f>IF(I315+J315=0," ",I315+J315)</f>
        <v xml:space="preserve"> </v>
      </c>
      <c r="L315" s="37"/>
      <c r="M315" s="40"/>
      <c r="N315" s="60" t="str">
        <f>IF(L315+M315=0," ",L315+M315)</f>
        <v xml:space="preserve"> </v>
      </c>
      <c r="O315" s="37"/>
      <c r="P315" s="38"/>
      <c r="Q315" s="41" t="str">
        <f>IF(O315+P315=0," ",O315+P315)</f>
        <v xml:space="preserve"> </v>
      </c>
      <c r="R315" s="38"/>
      <c r="S315" s="38"/>
      <c r="T315" s="38"/>
      <c r="U315" s="37"/>
      <c r="V315" s="38"/>
      <c r="W315" s="41" t="str">
        <f>IF(U315+V315=0," ",U315+V315)</f>
        <v xml:space="preserve"> </v>
      </c>
      <c r="X315" s="38"/>
      <c r="Y315" s="38"/>
      <c r="Z315" s="41" t="str">
        <f>IF(X315+Y315=0," ",X315+Y315)</f>
        <v xml:space="preserve"> </v>
      </c>
      <c r="AA315" s="42"/>
      <c r="AB315" s="68"/>
      <c r="AC315" s="69"/>
    </row>
    <row r="316" spans="1:29" x14ac:dyDescent="0.2">
      <c r="A316" s="35" t="s">
        <v>205</v>
      </c>
      <c r="B316" s="36">
        <v>7005</v>
      </c>
      <c r="C316" s="175">
        <v>325</v>
      </c>
      <c r="D316">
        <v>66</v>
      </c>
      <c r="E316" s="24">
        <v>391</v>
      </c>
      <c r="F316">
        <v>74</v>
      </c>
      <c r="G316">
        <v>7</v>
      </c>
      <c r="H316" s="24">
        <v>81</v>
      </c>
      <c r="I316" s="22">
        <v>7</v>
      </c>
      <c r="J316" s="23"/>
      <c r="K316" s="24">
        <v>7</v>
      </c>
      <c r="L316" s="20">
        <v>26</v>
      </c>
      <c r="M316" s="35">
        <v>5</v>
      </c>
      <c r="N316" s="24">
        <v>31</v>
      </c>
      <c r="O316" s="22">
        <v>22</v>
      </c>
      <c r="P316" s="23">
        <v>3</v>
      </c>
      <c r="Q316" s="24">
        <v>25</v>
      </c>
      <c r="S316" s="25">
        <v>1</v>
      </c>
      <c r="T316" s="24">
        <v>1</v>
      </c>
      <c r="U316" s="22">
        <v>1</v>
      </c>
      <c r="V316" s="23"/>
      <c r="W316" s="24">
        <v>1</v>
      </c>
      <c r="X316" s="23">
        <v>16</v>
      </c>
      <c r="Y316" s="23">
        <v>5</v>
      </c>
      <c r="Z316" s="24">
        <v>21</v>
      </c>
      <c r="AA316" s="20">
        <f>SUM(C316,F316,I316,L316,O316,R316,U316,X316)</f>
        <v>471</v>
      </c>
      <c r="AB316" s="25">
        <f t="shared" ref="AB316:AB319" si="187">SUM(D316,G316,J316,M316,P316,S316,V316,Y316)</f>
        <v>87</v>
      </c>
      <c r="AC316" s="24">
        <f>SUM(AA316:AB316)</f>
        <v>558</v>
      </c>
    </row>
    <row r="317" spans="1:29" x14ac:dyDescent="0.2">
      <c r="A317" s="35" t="s">
        <v>206</v>
      </c>
      <c r="B317" s="36">
        <v>7002</v>
      </c>
      <c r="C317" s="175">
        <v>3</v>
      </c>
      <c r="D317">
        <v>1</v>
      </c>
      <c r="E317" s="24">
        <v>4</v>
      </c>
      <c r="F317"/>
      <c r="G317"/>
      <c r="H317" s="24"/>
      <c r="I317" s="22"/>
      <c r="J317" s="23"/>
      <c r="N317" s="24"/>
      <c r="O317" s="22"/>
      <c r="P317" s="23"/>
      <c r="T317" s="24"/>
      <c r="U317" s="22"/>
      <c r="V317" s="23"/>
      <c r="W317" s="24"/>
      <c r="X317" s="23"/>
      <c r="Y317" s="23"/>
      <c r="AA317" s="20">
        <f t="shared" ref="AA317:AA319" si="188">SUM(C317,F317,I317,L317,O317,R317,U317,X317)</f>
        <v>3</v>
      </c>
      <c r="AB317" s="25">
        <f t="shared" si="187"/>
        <v>1</v>
      </c>
      <c r="AC317" s="24">
        <f t="shared" ref="AC317:AC319" si="189">SUM(AA317:AB317)</f>
        <v>4</v>
      </c>
    </row>
    <row r="318" spans="1:29" x14ac:dyDescent="0.2">
      <c r="A318" s="35" t="s">
        <v>207</v>
      </c>
      <c r="B318" s="36">
        <v>7001</v>
      </c>
      <c r="C318" s="175">
        <v>1</v>
      </c>
      <c r="D318">
        <v>1</v>
      </c>
      <c r="E318" s="24">
        <v>2</v>
      </c>
      <c r="F318">
        <v>1</v>
      </c>
      <c r="G318"/>
      <c r="H318" s="24">
        <v>1</v>
      </c>
      <c r="I318" s="22"/>
      <c r="J318" s="23"/>
      <c r="N318" s="24"/>
      <c r="O318" s="22"/>
      <c r="P318" s="23"/>
      <c r="T318" s="24"/>
      <c r="U318" s="22"/>
      <c r="V318" s="23"/>
      <c r="W318" s="24"/>
      <c r="X318" s="23"/>
      <c r="Y318" s="23"/>
      <c r="AA318" s="20">
        <f t="shared" si="188"/>
        <v>2</v>
      </c>
      <c r="AB318" s="25">
        <f t="shared" si="187"/>
        <v>1</v>
      </c>
      <c r="AC318" s="24">
        <f t="shared" si="189"/>
        <v>3</v>
      </c>
    </row>
    <row r="319" spans="1:29" ht="13.5" thickBot="1" x14ac:dyDescent="0.25">
      <c r="A319" s="35" t="s">
        <v>208</v>
      </c>
      <c r="B319" s="36">
        <v>7008</v>
      </c>
      <c r="C319" s="181">
        <v>96</v>
      </c>
      <c r="D319" s="2">
        <v>25</v>
      </c>
      <c r="E319" s="24">
        <v>121</v>
      </c>
      <c r="F319" s="2">
        <v>15</v>
      </c>
      <c r="G319" s="182">
        <v>4</v>
      </c>
      <c r="H319" s="24">
        <v>19</v>
      </c>
      <c r="I319" s="22">
        <v>2</v>
      </c>
      <c r="J319" s="23"/>
      <c r="K319" s="24">
        <v>2</v>
      </c>
      <c r="L319" s="20">
        <v>8</v>
      </c>
      <c r="M319" s="35">
        <v>4</v>
      </c>
      <c r="N319" s="24">
        <v>12</v>
      </c>
      <c r="O319" s="22"/>
      <c r="P319" s="23"/>
      <c r="T319" s="24"/>
      <c r="U319" s="22"/>
      <c r="V319" s="23">
        <v>1</v>
      </c>
      <c r="W319" s="24">
        <v>1</v>
      </c>
      <c r="X319" s="23">
        <v>3</v>
      </c>
      <c r="Y319" s="23">
        <v>4</v>
      </c>
      <c r="Z319" s="24">
        <v>7</v>
      </c>
      <c r="AA319" s="20">
        <f t="shared" si="188"/>
        <v>124</v>
      </c>
      <c r="AB319" s="25">
        <f t="shared" si="187"/>
        <v>38</v>
      </c>
      <c r="AC319" s="24">
        <f t="shared" si="189"/>
        <v>162</v>
      </c>
    </row>
    <row r="320" spans="1:29" ht="13.5" thickBot="1" x14ac:dyDescent="0.25">
      <c r="A320" s="31" t="s">
        <v>197</v>
      </c>
      <c r="B320" s="14"/>
      <c r="C320" s="31">
        <f>SUBTOTAL(9,C316:C319)</f>
        <v>425</v>
      </c>
      <c r="D320" s="13">
        <f>SUBTOTAL(9,D316:D319)</f>
        <v>93</v>
      </c>
      <c r="E320" s="32">
        <f t="shared" ref="E320:AC320" si="190">SUBTOTAL(9,E316:E319)</f>
        <v>518</v>
      </c>
      <c r="F320" s="13">
        <f>SUBTOTAL(9,F316:F319)</f>
        <v>90</v>
      </c>
      <c r="G320" s="13">
        <f>SUBTOTAL(9,G316:G319)</f>
        <v>11</v>
      </c>
      <c r="H320" s="13">
        <f t="shared" si="190"/>
        <v>101</v>
      </c>
      <c r="I320" s="31">
        <f>SUBTOTAL(9,I316:I319)</f>
        <v>9</v>
      </c>
      <c r="J320" s="13">
        <f>SUBTOTAL(9,J316:J319)</f>
        <v>0</v>
      </c>
      <c r="K320" s="32">
        <f t="shared" si="190"/>
        <v>9</v>
      </c>
      <c r="L320" s="31">
        <f>SUBTOTAL(9,L316:L319)</f>
        <v>34</v>
      </c>
      <c r="M320" s="13">
        <f>SUBTOTAL(9,M316:M319)</f>
        <v>9</v>
      </c>
      <c r="N320" s="13">
        <f t="shared" si="190"/>
        <v>43</v>
      </c>
      <c r="O320" s="31">
        <f>SUBTOTAL(9,O316:O319)</f>
        <v>22</v>
      </c>
      <c r="P320" s="13">
        <f>SUBTOTAL(9,P316:P319)</f>
        <v>3</v>
      </c>
      <c r="Q320" s="32">
        <f t="shared" si="190"/>
        <v>25</v>
      </c>
      <c r="R320" s="31">
        <f>SUBTOTAL(9,R316:R319)</f>
        <v>0</v>
      </c>
      <c r="S320" s="13">
        <f>SUBTOTAL(9,S316:S319)</f>
        <v>1</v>
      </c>
      <c r="T320" s="32">
        <f t="shared" si="190"/>
        <v>1</v>
      </c>
      <c r="U320" s="31">
        <f>SUBTOTAL(9,U316:U319)</f>
        <v>1</v>
      </c>
      <c r="V320" s="13">
        <f>SUBTOTAL(9,V316:V319)</f>
        <v>1</v>
      </c>
      <c r="W320" s="32">
        <f t="shared" si="190"/>
        <v>2</v>
      </c>
      <c r="X320" s="13">
        <f t="shared" si="190"/>
        <v>19</v>
      </c>
      <c r="Y320" s="13">
        <f t="shared" si="190"/>
        <v>9</v>
      </c>
      <c r="Z320" s="32">
        <f t="shared" si="190"/>
        <v>28</v>
      </c>
      <c r="AA320" s="31">
        <f t="shared" si="190"/>
        <v>600</v>
      </c>
      <c r="AB320" s="33">
        <f t="shared" si="190"/>
        <v>127</v>
      </c>
      <c r="AC320" s="34">
        <f t="shared" si="190"/>
        <v>727</v>
      </c>
    </row>
    <row r="321" spans="1:29" ht="13.5" thickBot="1" x14ac:dyDescent="0.25">
      <c r="B321" s="153"/>
      <c r="C321" s="42"/>
      <c r="D321" s="38"/>
      <c r="E321" s="41"/>
      <c r="F321" s="40"/>
      <c r="G321" s="40"/>
      <c r="H321" s="60"/>
      <c r="I321" s="38"/>
      <c r="J321" s="38"/>
      <c r="K321" s="41"/>
      <c r="L321" s="38"/>
      <c r="M321" s="40"/>
      <c r="N321" s="60"/>
      <c r="O321" s="86"/>
      <c r="P321" s="38"/>
      <c r="Q321" s="41"/>
      <c r="R321" s="38"/>
      <c r="S321" s="38"/>
      <c r="T321" s="38"/>
      <c r="U321" s="37"/>
      <c r="V321" s="38"/>
      <c r="W321" s="41"/>
      <c r="X321" s="38"/>
      <c r="Y321" s="38"/>
      <c r="Z321" s="41"/>
      <c r="AA321" s="37"/>
      <c r="AB321" s="45"/>
      <c r="AC321" s="46"/>
    </row>
    <row r="322" spans="1:29" ht="13.5" thickBot="1" x14ac:dyDescent="0.25">
      <c r="A322" s="154" t="s">
        <v>153</v>
      </c>
      <c r="B322" s="155"/>
      <c r="C322" s="156">
        <f t="shared" ref="C322:AB322" si="191">C310+C312+C314+C320</f>
        <v>1082</v>
      </c>
      <c r="D322" s="157">
        <f t="shared" si="191"/>
        <v>199</v>
      </c>
      <c r="E322" s="158">
        <f t="shared" si="191"/>
        <v>1281</v>
      </c>
      <c r="F322" s="157">
        <f t="shared" si="191"/>
        <v>170</v>
      </c>
      <c r="G322" s="157">
        <f t="shared" si="191"/>
        <v>23</v>
      </c>
      <c r="H322" s="158">
        <f t="shared" si="191"/>
        <v>193</v>
      </c>
      <c r="I322" s="157">
        <f t="shared" si="191"/>
        <v>12</v>
      </c>
      <c r="J322" s="157">
        <f t="shared" si="191"/>
        <v>2</v>
      </c>
      <c r="K322" s="158">
        <f t="shared" si="191"/>
        <v>14</v>
      </c>
      <c r="L322" s="157">
        <f t="shared" si="191"/>
        <v>76</v>
      </c>
      <c r="M322" s="157">
        <f t="shared" si="191"/>
        <v>27</v>
      </c>
      <c r="N322" s="158">
        <f t="shared" si="191"/>
        <v>103</v>
      </c>
      <c r="O322" s="157">
        <f t="shared" si="191"/>
        <v>38</v>
      </c>
      <c r="P322" s="157">
        <f t="shared" si="191"/>
        <v>3</v>
      </c>
      <c r="Q322" s="158">
        <f t="shared" si="191"/>
        <v>41</v>
      </c>
      <c r="R322" s="157">
        <f t="shared" si="191"/>
        <v>5</v>
      </c>
      <c r="S322" s="157">
        <f t="shared" si="191"/>
        <v>2</v>
      </c>
      <c r="T322" s="158">
        <f t="shared" si="191"/>
        <v>7</v>
      </c>
      <c r="U322" s="156">
        <f t="shared" si="191"/>
        <v>8</v>
      </c>
      <c r="V322" s="157">
        <f t="shared" si="191"/>
        <v>4</v>
      </c>
      <c r="W322" s="158">
        <f t="shared" si="191"/>
        <v>12</v>
      </c>
      <c r="X322" s="157">
        <f t="shared" si="191"/>
        <v>53</v>
      </c>
      <c r="Y322" s="157">
        <f t="shared" si="191"/>
        <v>21</v>
      </c>
      <c r="Z322" s="158">
        <f t="shared" si="191"/>
        <v>74</v>
      </c>
      <c r="AA322" s="156">
        <f t="shared" si="191"/>
        <v>1444</v>
      </c>
      <c r="AB322" s="157">
        <f t="shared" si="191"/>
        <v>281</v>
      </c>
      <c r="AC322" s="158">
        <f>AC310+AC312+AC314+AC320</f>
        <v>1725</v>
      </c>
    </row>
    <row r="323" spans="1:29" customFormat="1" ht="13.5" thickBot="1" x14ac:dyDescent="0.25">
      <c r="E323" s="75"/>
      <c r="H323" s="75"/>
      <c r="K323" s="75"/>
      <c r="N323" s="75"/>
      <c r="Q323" s="75"/>
      <c r="W323" s="75"/>
      <c r="Z323" s="75"/>
      <c r="AC323" s="183"/>
    </row>
    <row r="324" spans="1:29" ht="13.5" thickBot="1" x14ac:dyDescent="0.25">
      <c r="A324" s="13" t="s">
        <v>209</v>
      </c>
      <c r="B324" s="14"/>
      <c r="C324" s="88"/>
      <c r="D324" s="85"/>
      <c r="E324" s="84" t="str">
        <f>IF(C324+D324=0," ",C324+D324)</f>
        <v xml:space="preserve"> </v>
      </c>
      <c r="F324" s="85"/>
      <c r="G324" s="85"/>
      <c r="H324" s="85" t="str">
        <f>IF(F324+G324=0," ",F324+G324)</f>
        <v xml:space="preserve"> </v>
      </c>
      <c r="I324" s="88"/>
      <c r="J324" s="85"/>
      <c r="K324" s="84" t="str">
        <f>IF(I324+J324=0," ",I324+J324)</f>
        <v xml:space="preserve"> </v>
      </c>
      <c r="L324" s="88"/>
      <c r="M324" s="85"/>
      <c r="N324" s="85" t="str">
        <f>IF(L324+M324=0," ",L324+M324)</f>
        <v xml:space="preserve"> </v>
      </c>
      <c r="O324" s="88"/>
      <c r="P324" s="85"/>
      <c r="Q324" s="84" t="str">
        <f>IF(O324+P324=0," ",O324+P324)</f>
        <v xml:space="preserve"> </v>
      </c>
      <c r="R324" s="85"/>
      <c r="S324" s="85"/>
      <c r="T324" s="85"/>
      <c r="U324" s="88"/>
      <c r="V324" s="85"/>
      <c r="W324" s="84" t="str">
        <f>IF(U324+V324=0," ",U324+V324)</f>
        <v xml:space="preserve"> </v>
      </c>
      <c r="X324" s="85"/>
      <c r="Y324" s="85"/>
      <c r="Z324" s="84" t="str">
        <f>IF(X324+Y324=0," ",X324+Y324)</f>
        <v xml:space="preserve"> </v>
      </c>
      <c r="AA324" s="88"/>
      <c r="AB324" s="159"/>
      <c r="AC324" s="90"/>
    </row>
    <row r="325" spans="1:29" x14ac:dyDescent="0.2">
      <c r="A325" s="35" t="s">
        <v>210</v>
      </c>
      <c r="B325" s="36">
        <v>7505</v>
      </c>
      <c r="C325" s="22"/>
      <c r="D325" s="23">
        <v>1</v>
      </c>
      <c r="E325" s="24">
        <v>1</v>
      </c>
      <c r="F325" s="47"/>
      <c r="G325" s="47"/>
      <c r="H325" s="24"/>
      <c r="I325" s="22"/>
      <c r="J325" s="23"/>
      <c r="N325" s="24"/>
      <c r="O325" s="22"/>
      <c r="P325" s="23"/>
      <c r="T325" s="24"/>
      <c r="U325" s="22"/>
      <c r="V325" s="23"/>
      <c r="W325" s="24"/>
      <c r="X325" s="23"/>
      <c r="Y325" s="23"/>
      <c r="AA325" s="20">
        <f t="shared" ref="AA325:AB327" si="192">SUM(C325,F325,I325,L325,O325,R325,U325,X325)</f>
        <v>0</v>
      </c>
      <c r="AB325" s="25">
        <f t="shared" si="192"/>
        <v>1</v>
      </c>
      <c r="AC325" s="24">
        <f>SUM(AA325:AB325)</f>
        <v>1</v>
      </c>
    </row>
    <row r="326" spans="1:29" x14ac:dyDescent="0.2">
      <c r="A326" s="35" t="s">
        <v>211</v>
      </c>
      <c r="B326" s="36">
        <v>7600</v>
      </c>
      <c r="C326" s="22">
        <v>27</v>
      </c>
      <c r="D326" s="23">
        <v>22</v>
      </c>
      <c r="E326" s="24">
        <v>49</v>
      </c>
      <c r="F326" s="47">
        <v>6</v>
      </c>
      <c r="G326" s="47">
        <v>2</v>
      </c>
      <c r="H326" s="24">
        <v>8</v>
      </c>
      <c r="I326" s="22"/>
      <c r="J326" s="23"/>
      <c r="L326" s="20">
        <v>1</v>
      </c>
      <c r="N326" s="24">
        <v>1</v>
      </c>
      <c r="O326" s="22"/>
      <c r="P326" s="23"/>
      <c r="T326" s="24"/>
      <c r="U326" s="22">
        <v>1</v>
      </c>
      <c r="V326" s="23">
        <v>1</v>
      </c>
      <c r="W326" s="24">
        <v>2</v>
      </c>
      <c r="X326" s="23">
        <v>1</v>
      </c>
      <c r="Y326" s="23"/>
      <c r="Z326" s="24">
        <v>1</v>
      </c>
      <c r="AA326" s="20">
        <f t="shared" si="192"/>
        <v>36</v>
      </c>
      <c r="AB326" s="25">
        <f t="shared" si="192"/>
        <v>25</v>
      </c>
      <c r="AC326" s="24">
        <f>SUM(AA326:AB326)</f>
        <v>61</v>
      </c>
    </row>
    <row r="327" spans="1:29" ht="13.5" thickBot="1" x14ac:dyDescent="0.25">
      <c r="A327" s="35" t="s">
        <v>212</v>
      </c>
      <c r="B327" s="36">
        <v>7605</v>
      </c>
      <c r="C327" s="22">
        <v>51</v>
      </c>
      <c r="D327" s="23">
        <v>36</v>
      </c>
      <c r="E327" s="24">
        <v>87</v>
      </c>
      <c r="F327" s="47">
        <v>11</v>
      </c>
      <c r="G327" s="47">
        <v>5</v>
      </c>
      <c r="H327" s="24">
        <v>16</v>
      </c>
      <c r="I327" s="22">
        <v>1</v>
      </c>
      <c r="J327" s="23"/>
      <c r="K327" s="24">
        <v>1</v>
      </c>
      <c r="L327" s="20">
        <v>3</v>
      </c>
      <c r="M327" s="35">
        <v>4</v>
      </c>
      <c r="N327" s="24">
        <v>7</v>
      </c>
      <c r="O327" s="22">
        <v>3</v>
      </c>
      <c r="P327" s="23">
        <v>1</v>
      </c>
      <c r="Q327" s="24">
        <v>4</v>
      </c>
      <c r="T327" s="24"/>
      <c r="U327" s="22">
        <v>1</v>
      </c>
      <c r="V327" s="23">
        <v>1</v>
      </c>
      <c r="W327" s="24">
        <v>2</v>
      </c>
      <c r="X327" s="23">
        <v>5</v>
      </c>
      <c r="Y327" s="23">
        <v>1</v>
      </c>
      <c r="Z327" s="24">
        <v>6</v>
      </c>
      <c r="AA327" s="20">
        <f t="shared" si="192"/>
        <v>75</v>
      </c>
      <c r="AB327" s="25">
        <f t="shared" si="192"/>
        <v>48</v>
      </c>
      <c r="AC327" s="24">
        <f>SUM(AA327:AB327)</f>
        <v>123</v>
      </c>
    </row>
    <row r="328" spans="1:29" ht="13.5" thickBot="1" x14ac:dyDescent="0.25">
      <c r="A328" s="31" t="s">
        <v>213</v>
      </c>
      <c r="B328" s="14"/>
      <c r="C328" s="31">
        <f t="shared" ref="C328:Z328" si="193">SUBTOTAL(9,C325:C327)</f>
        <v>78</v>
      </c>
      <c r="D328" s="13">
        <f t="shared" si="193"/>
        <v>59</v>
      </c>
      <c r="E328" s="32">
        <f t="shared" si="193"/>
        <v>137</v>
      </c>
      <c r="F328" s="13">
        <f t="shared" si="193"/>
        <v>17</v>
      </c>
      <c r="G328" s="13">
        <f t="shared" si="193"/>
        <v>7</v>
      </c>
      <c r="H328" s="32">
        <f t="shared" si="193"/>
        <v>24</v>
      </c>
      <c r="I328" s="31">
        <f t="shared" si="193"/>
        <v>1</v>
      </c>
      <c r="J328" s="13">
        <f t="shared" si="193"/>
        <v>0</v>
      </c>
      <c r="K328" s="32">
        <f t="shared" si="193"/>
        <v>1</v>
      </c>
      <c r="L328" s="31">
        <f t="shared" si="193"/>
        <v>4</v>
      </c>
      <c r="M328" s="13">
        <f t="shared" si="193"/>
        <v>4</v>
      </c>
      <c r="N328" s="32">
        <f t="shared" si="193"/>
        <v>8</v>
      </c>
      <c r="O328" s="31">
        <f t="shared" si="193"/>
        <v>3</v>
      </c>
      <c r="P328" s="13">
        <f t="shared" si="193"/>
        <v>1</v>
      </c>
      <c r="Q328" s="32">
        <f t="shared" si="193"/>
        <v>4</v>
      </c>
      <c r="R328" s="31">
        <f t="shared" si="193"/>
        <v>0</v>
      </c>
      <c r="S328" s="13">
        <f t="shared" si="193"/>
        <v>0</v>
      </c>
      <c r="T328" s="32">
        <f t="shared" si="193"/>
        <v>0</v>
      </c>
      <c r="U328" s="31">
        <f t="shared" si="193"/>
        <v>2</v>
      </c>
      <c r="V328" s="13">
        <f t="shared" si="193"/>
        <v>2</v>
      </c>
      <c r="W328" s="32">
        <f t="shared" si="193"/>
        <v>4</v>
      </c>
      <c r="X328" s="13">
        <f t="shared" si="193"/>
        <v>6</v>
      </c>
      <c r="Y328" s="13">
        <f t="shared" si="193"/>
        <v>1</v>
      </c>
      <c r="Z328" s="32">
        <f t="shared" si="193"/>
        <v>7</v>
      </c>
      <c r="AA328" s="31">
        <f>C328+F328+I328+L328+O328+U328+X328</f>
        <v>111</v>
      </c>
      <c r="AB328" s="33">
        <f>D328+G328+J328+M328+P328+V328+Y328</f>
        <v>74</v>
      </c>
      <c r="AC328" s="34">
        <f>SUBTOTAL(9,AC325:AC327)</f>
        <v>185</v>
      </c>
    </row>
    <row r="329" spans="1:29" ht="13.5" thickBot="1" x14ac:dyDescent="0.25">
      <c r="C329" s="37"/>
      <c r="D329" s="38"/>
      <c r="E329" s="41" t="str">
        <f>IF(C329+D329=0," ",C329+D329)</f>
        <v xml:space="preserve"> </v>
      </c>
      <c r="F329" s="40"/>
      <c r="G329" s="40"/>
      <c r="H329" s="60" t="str">
        <f>IF(F329+G329=0," ",F329+G329)</f>
        <v xml:space="preserve"> </v>
      </c>
      <c r="I329" s="37"/>
      <c r="J329" s="38"/>
      <c r="K329" s="41" t="str">
        <f>IF(I329+J329=0," ",I329+J329)</f>
        <v xml:space="preserve"> </v>
      </c>
      <c r="L329" s="37"/>
      <c r="M329" s="40"/>
      <c r="N329" s="60" t="str">
        <f>IF(L329+M329=0," ",L329+M329)</f>
        <v xml:space="preserve"> </v>
      </c>
      <c r="O329" s="37"/>
      <c r="P329" s="38"/>
      <c r="Q329" s="41" t="str">
        <f>IF(O329+P329=0," ",O329+P329)</f>
        <v xml:space="preserve"> </v>
      </c>
      <c r="R329" s="38"/>
      <c r="S329" s="38"/>
      <c r="T329" s="38"/>
      <c r="U329" s="37"/>
      <c r="V329" s="38"/>
      <c r="W329" s="41" t="str">
        <f>IF(U329+V329=0," ",U329+V329)</f>
        <v xml:space="preserve"> </v>
      </c>
      <c r="X329" s="38"/>
      <c r="Y329" s="38"/>
      <c r="Z329" s="41" t="str">
        <f>IF(X329+Y329=0," ",X329+Y329)</f>
        <v xml:space="preserve"> </v>
      </c>
      <c r="AA329" s="37"/>
      <c r="AB329" s="45"/>
      <c r="AC329" s="46"/>
    </row>
    <row r="330" spans="1:29" ht="13.5" thickBot="1" x14ac:dyDescent="0.25">
      <c r="A330" s="31" t="s">
        <v>214</v>
      </c>
      <c r="B330" s="14"/>
      <c r="C330" s="88"/>
      <c r="D330" s="85"/>
      <c r="E330" s="84" t="str">
        <f>IF(C330+D330=0," ",C330+D330)</f>
        <v xml:space="preserve"> </v>
      </c>
      <c r="F330" s="85"/>
      <c r="G330" s="85"/>
      <c r="H330" s="85" t="str">
        <f>IF(F330+G330=0," ",F330+G330)</f>
        <v xml:space="preserve"> </v>
      </c>
      <c r="I330" s="88"/>
      <c r="J330" s="85"/>
      <c r="K330" s="84" t="str">
        <f>IF(I330+J330=0," ",I330+J330)</f>
        <v xml:space="preserve"> </v>
      </c>
      <c r="L330" s="88"/>
      <c r="M330" s="85"/>
      <c r="N330" s="85" t="str">
        <f>IF(L330+M330=0," ",L330+M330)</f>
        <v xml:space="preserve"> </v>
      </c>
      <c r="O330" s="88"/>
      <c r="P330" s="85"/>
      <c r="Q330" s="84" t="str">
        <f>IF(O330+P330=0," ",O330+P330)</f>
        <v xml:space="preserve"> </v>
      </c>
      <c r="R330" s="85"/>
      <c r="S330" s="85"/>
      <c r="T330" s="85"/>
      <c r="U330" s="88"/>
      <c r="V330" s="85"/>
      <c r="W330" s="84" t="str">
        <f>IF(U330+V330=0," ",U330+V330)</f>
        <v xml:space="preserve"> </v>
      </c>
      <c r="X330" s="85"/>
      <c r="Y330" s="85"/>
      <c r="Z330" s="84" t="str">
        <f>IF(X330+Y330=0," ",X330+Y330)</f>
        <v xml:space="preserve"> </v>
      </c>
      <c r="AA330" s="88"/>
      <c r="AB330" s="159"/>
      <c r="AC330" s="90"/>
    </row>
    <row r="331" spans="1:29" x14ac:dyDescent="0.2">
      <c r="A331" s="35" t="s">
        <v>215</v>
      </c>
      <c r="B331" s="160">
        <v>0</v>
      </c>
      <c r="C331" s="22">
        <v>158</v>
      </c>
      <c r="D331" s="23">
        <v>77</v>
      </c>
      <c r="E331" s="24">
        <v>235</v>
      </c>
      <c r="F331" s="47">
        <v>15</v>
      </c>
      <c r="G331" s="47">
        <v>6</v>
      </c>
      <c r="H331" s="24">
        <v>21</v>
      </c>
      <c r="I331" s="22">
        <v>1</v>
      </c>
      <c r="J331" s="23">
        <v>2</v>
      </c>
      <c r="K331" s="24">
        <v>3</v>
      </c>
      <c r="L331" s="20">
        <v>25</v>
      </c>
      <c r="M331" s="35">
        <v>18</v>
      </c>
      <c r="N331" s="24">
        <v>43</v>
      </c>
      <c r="O331" s="22">
        <v>4</v>
      </c>
      <c r="P331" s="23">
        <v>2</v>
      </c>
      <c r="Q331" s="24">
        <v>6</v>
      </c>
      <c r="S331" s="25">
        <v>1</v>
      </c>
      <c r="T331" s="24">
        <v>1</v>
      </c>
      <c r="U331" s="22">
        <v>5</v>
      </c>
      <c r="V331" s="23">
        <v>4</v>
      </c>
      <c r="W331" s="24">
        <v>9</v>
      </c>
      <c r="X331" s="23">
        <v>23</v>
      </c>
      <c r="Y331" s="23">
        <v>57</v>
      </c>
      <c r="Z331" s="24">
        <v>81</v>
      </c>
      <c r="AA331" s="20">
        <f t="shared" ref="AA331:AB334" si="194">SUM(C331,F331,I331,L331,O331,R331,U331,X331)</f>
        <v>231</v>
      </c>
      <c r="AB331" s="25">
        <f t="shared" si="194"/>
        <v>167</v>
      </c>
      <c r="AC331" s="24">
        <f>SUM(AA331:AB331)</f>
        <v>398</v>
      </c>
    </row>
    <row r="332" spans="1:29" x14ac:dyDescent="0.2">
      <c r="A332" s="35" t="s">
        <v>216</v>
      </c>
      <c r="B332" s="160">
        <v>3</v>
      </c>
      <c r="C332" s="22">
        <v>2</v>
      </c>
      <c r="D332" s="23"/>
      <c r="E332" s="24">
        <v>2</v>
      </c>
      <c r="F332" s="47"/>
      <c r="G332" s="47"/>
      <c r="H332" s="24"/>
      <c r="I332" s="22"/>
      <c r="J332" s="23"/>
      <c r="N332" s="24"/>
      <c r="O332" s="22"/>
      <c r="P332" s="23"/>
      <c r="T332" s="24"/>
      <c r="U332" s="22"/>
      <c r="V332" s="23"/>
      <c r="W332" s="24"/>
      <c r="X332" s="23"/>
      <c r="Y332" s="23"/>
      <c r="AA332" s="20">
        <v>3</v>
      </c>
      <c r="AB332" s="25">
        <v>0</v>
      </c>
      <c r="AC332" s="24">
        <v>3</v>
      </c>
    </row>
    <row r="333" spans="1:29" x14ac:dyDescent="0.2">
      <c r="A333" s="35" t="s">
        <v>217</v>
      </c>
      <c r="B333" s="160">
        <v>4</v>
      </c>
      <c r="C333" s="22">
        <v>13</v>
      </c>
      <c r="D333" s="23">
        <v>2</v>
      </c>
      <c r="E333" s="24">
        <v>15</v>
      </c>
      <c r="F333" s="47"/>
      <c r="G333" s="47"/>
      <c r="H333" s="24"/>
      <c r="I333" s="22"/>
      <c r="J333" s="23"/>
      <c r="N333" s="24"/>
      <c r="O333" s="22"/>
      <c r="P333" s="23"/>
      <c r="T333" s="24"/>
      <c r="U333" s="22"/>
      <c r="V333" s="23"/>
      <c r="W333" s="24"/>
      <c r="X333" s="23"/>
      <c r="Y333" s="23"/>
      <c r="AA333" s="20">
        <v>13</v>
      </c>
      <c r="AB333" s="25">
        <v>2</v>
      </c>
      <c r="AC333" s="24">
        <v>15</v>
      </c>
    </row>
    <row r="334" spans="1:29" ht="13.5" thickBot="1" x14ac:dyDescent="0.25">
      <c r="A334" s="35" t="s">
        <v>218</v>
      </c>
      <c r="B334" s="36">
        <v>7500</v>
      </c>
      <c r="C334" s="22">
        <v>398</v>
      </c>
      <c r="D334" s="23">
        <v>274</v>
      </c>
      <c r="E334" s="24">
        <v>672</v>
      </c>
      <c r="F334" s="47">
        <v>76</v>
      </c>
      <c r="G334" s="47">
        <v>28</v>
      </c>
      <c r="H334" s="24">
        <v>104</v>
      </c>
      <c r="I334" s="22">
        <v>10</v>
      </c>
      <c r="J334" s="23">
        <v>3</v>
      </c>
      <c r="K334" s="24">
        <v>13</v>
      </c>
      <c r="L334" s="20">
        <v>12</v>
      </c>
      <c r="M334" s="35">
        <v>11</v>
      </c>
      <c r="N334" s="24">
        <v>23</v>
      </c>
      <c r="O334" s="22">
        <v>17</v>
      </c>
      <c r="P334" s="23">
        <v>5</v>
      </c>
      <c r="Q334" s="24">
        <v>22</v>
      </c>
      <c r="R334" s="25">
        <v>2</v>
      </c>
      <c r="T334" s="24">
        <v>2</v>
      </c>
      <c r="U334" s="22">
        <v>1</v>
      </c>
      <c r="V334" s="23">
        <v>2</v>
      </c>
      <c r="W334" s="24">
        <v>3</v>
      </c>
      <c r="X334" s="23">
        <v>17</v>
      </c>
      <c r="Y334" s="23">
        <v>5</v>
      </c>
      <c r="Z334" s="24">
        <v>22</v>
      </c>
      <c r="AA334" s="20">
        <f t="shared" si="194"/>
        <v>533</v>
      </c>
      <c r="AB334" s="25">
        <f t="shared" si="194"/>
        <v>328</v>
      </c>
      <c r="AC334" s="24">
        <f>SUM(AA334:AB334)</f>
        <v>861</v>
      </c>
    </row>
    <row r="335" spans="1:29" ht="13.5" thickBot="1" x14ac:dyDescent="0.25">
      <c r="A335" s="31" t="s">
        <v>219</v>
      </c>
      <c r="B335" s="14"/>
      <c r="C335" s="31">
        <f t="shared" ref="C335:Z335" si="195">SUBTOTAL(9,C331:C334)</f>
        <v>571</v>
      </c>
      <c r="D335" s="13">
        <f t="shared" si="195"/>
        <v>353</v>
      </c>
      <c r="E335" s="32">
        <f t="shared" si="195"/>
        <v>924</v>
      </c>
      <c r="F335" s="13">
        <f t="shared" si="195"/>
        <v>91</v>
      </c>
      <c r="G335" s="13">
        <f t="shared" si="195"/>
        <v>34</v>
      </c>
      <c r="H335" s="32">
        <f t="shared" si="195"/>
        <v>125</v>
      </c>
      <c r="I335" s="31">
        <f t="shared" si="195"/>
        <v>11</v>
      </c>
      <c r="J335" s="13">
        <f t="shared" si="195"/>
        <v>5</v>
      </c>
      <c r="K335" s="32">
        <f t="shared" si="195"/>
        <v>16</v>
      </c>
      <c r="L335" s="31">
        <f t="shared" si="195"/>
        <v>37</v>
      </c>
      <c r="M335" s="13">
        <f t="shared" si="195"/>
        <v>29</v>
      </c>
      <c r="N335" s="32">
        <f t="shared" si="195"/>
        <v>66</v>
      </c>
      <c r="O335" s="31">
        <f t="shared" si="195"/>
        <v>21</v>
      </c>
      <c r="P335" s="13">
        <f t="shared" si="195"/>
        <v>7</v>
      </c>
      <c r="Q335" s="32">
        <f t="shared" si="195"/>
        <v>28</v>
      </c>
      <c r="R335" s="13">
        <f>SUM(R331:R334)</f>
        <v>2</v>
      </c>
      <c r="S335" s="13">
        <f>SUM(S331:S334)</f>
        <v>1</v>
      </c>
      <c r="T335" s="13">
        <f>SUM(T331:T334)</f>
        <v>3</v>
      </c>
      <c r="U335" s="31">
        <f t="shared" si="195"/>
        <v>6</v>
      </c>
      <c r="V335" s="13">
        <f t="shared" si="195"/>
        <v>6</v>
      </c>
      <c r="W335" s="32">
        <f t="shared" si="195"/>
        <v>12</v>
      </c>
      <c r="X335" s="13">
        <f t="shared" si="195"/>
        <v>40</v>
      </c>
      <c r="Y335" s="13">
        <f t="shared" si="195"/>
        <v>62</v>
      </c>
      <c r="Z335" s="32">
        <f t="shared" si="195"/>
        <v>103</v>
      </c>
      <c r="AA335" s="31">
        <f>C335+F335+I335+L335+O335+R335+U335+X335</f>
        <v>779</v>
      </c>
      <c r="AB335" s="33">
        <f>D335+G335+J335+M335+P335+S335+V335+Y335</f>
        <v>497</v>
      </c>
      <c r="AC335" s="34">
        <f>SUBTOTAL(9,AC331:AC334)</f>
        <v>1277</v>
      </c>
    </row>
    <row r="336" spans="1:29" ht="13.5" thickBot="1" x14ac:dyDescent="0.25">
      <c r="E336" s="24" t="str">
        <f>IF(C336+D336=0," ",C336+D336)</f>
        <v xml:space="preserve"> </v>
      </c>
      <c r="H336" s="65" t="str">
        <f>IF(F336+G336=0," ",F336+G336)</f>
        <v xml:space="preserve"> </v>
      </c>
      <c r="K336" s="24" t="str">
        <f>IF(I336+J336=0," ",I336+J336)</f>
        <v xml:space="preserve"> </v>
      </c>
      <c r="N336" s="65" t="str">
        <f>IF(L336+M336=0," ",L336+M336)</f>
        <v xml:space="preserve"> </v>
      </c>
      <c r="Q336" s="24" t="str">
        <f>IF(O336+P336=0," ",O336+P336)</f>
        <v xml:space="preserve"> </v>
      </c>
      <c r="U336" s="20"/>
      <c r="V336" s="25"/>
      <c r="W336" s="24" t="str">
        <f>IF(U336+V336=0," ",U336+V336)</f>
        <v xml:space="preserve"> </v>
      </c>
      <c r="X336" s="25"/>
      <c r="Z336" s="24" t="str">
        <f>IF(X336+Y336=0," ",X336+Y336)</f>
        <v xml:space="preserve"> </v>
      </c>
      <c r="AA336" s="71"/>
      <c r="AB336" s="161"/>
      <c r="AC336" s="162"/>
    </row>
    <row r="337" spans="1:29" ht="13.5" thickBot="1" x14ac:dyDescent="0.25">
      <c r="A337" s="163" t="s">
        <v>220</v>
      </c>
      <c r="B337" s="164"/>
      <c r="C337" s="163">
        <f t="shared" ref="C337:AB337" si="196">C335+C328+C322+C306+C268+C238+C216+C187</f>
        <v>7255</v>
      </c>
      <c r="D337" s="165">
        <f t="shared" si="196"/>
        <v>4878</v>
      </c>
      <c r="E337" s="166">
        <f t="shared" si="196"/>
        <v>12133</v>
      </c>
      <c r="F337" s="163">
        <f t="shared" si="196"/>
        <v>1017</v>
      </c>
      <c r="G337" s="165">
        <f t="shared" si="196"/>
        <v>423</v>
      </c>
      <c r="H337" s="166">
        <f t="shared" si="196"/>
        <v>1440</v>
      </c>
      <c r="I337" s="163">
        <f t="shared" si="196"/>
        <v>83</v>
      </c>
      <c r="J337" s="165">
        <f t="shared" si="196"/>
        <v>66</v>
      </c>
      <c r="K337" s="166">
        <f t="shared" si="196"/>
        <v>149</v>
      </c>
      <c r="L337" s="163">
        <f t="shared" si="196"/>
        <v>375</v>
      </c>
      <c r="M337" s="165">
        <f t="shared" si="196"/>
        <v>339</v>
      </c>
      <c r="N337" s="166">
        <f t="shared" si="196"/>
        <v>714</v>
      </c>
      <c r="O337" s="163">
        <f t="shared" si="196"/>
        <v>257</v>
      </c>
      <c r="P337" s="165">
        <f t="shared" si="196"/>
        <v>138</v>
      </c>
      <c r="Q337" s="166">
        <f t="shared" si="196"/>
        <v>395</v>
      </c>
      <c r="R337" s="163">
        <f t="shared" si="196"/>
        <v>19</v>
      </c>
      <c r="S337" s="165">
        <f t="shared" si="196"/>
        <v>13</v>
      </c>
      <c r="T337" s="166">
        <f t="shared" si="196"/>
        <v>32</v>
      </c>
      <c r="U337" s="163">
        <f t="shared" si="196"/>
        <v>86</v>
      </c>
      <c r="V337" s="165">
        <f t="shared" si="196"/>
        <v>74</v>
      </c>
      <c r="W337" s="166">
        <f t="shared" si="196"/>
        <v>160</v>
      </c>
      <c r="X337" s="165">
        <f t="shared" si="196"/>
        <v>425</v>
      </c>
      <c r="Y337" s="165">
        <f t="shared" si="196"/>
        <v>367</v>
      </c>
      <c r="Z337" s="166">
        <f t="shared" si="196"/>
        <v>793</v>
      </c>
      <c r="AA337" s="165">
        <f t="shared" si="196"/>
        <v>9517</v>
      </c>
      <c r="AB337" s="165">
        <f t="shared" si="196"/>
        <v>6298</v>
      </c>
      <c r="AC337" s="353">
        <f>AC335+AC328+AC322+AC306+AC268+AC238+AC216+AC187</f>
        <v>15816</v>
      </c>
    </row>
    <row r="338" spans="1:29" x14ac:dyDescent="0.2">
      <c r="A338" s="251" t="s">
        <v>362</v>
      </c>
    </row>
  </sheetData>
  <sheetProtection insertColumns="0" insertRows="0" selectLockedCells="1"/>
  <mergeCells count="14">
    <mergeCell ref="A270:AC270"/>
    <mergeCell ref="A308:AC308"/>
    <mergeCell ref="R1:T1"/>
    <mergeCell ref="U1:W1"/>
    <mergeCell ref="X1:Z1"/>
    <mergeCell ref="AA1:AC1"/>
    <mergeCell ref="A3:AC3"/>
    <mergeCell ref="A218:AC218"/>
    <mergeCell ref="B1:B2"/>
    <mergeCell ref="C1:E1"/>
    <mergeCell ref="F1:H1"/>
    <mergeCell ref="I1:K1"/>
    <mergeCell ref="L1:N1"/>
    <mergeCell ref="O1:Q1"/>
  </mergeCells>
  <pageMargins left="0.2" right="0.2" top="0.82" bottom="0.5" header="0.37" footer="0.5"/>
  <pageSetup scale="48" fitToHeight="5" orientation="landscape" horizontalDpi="1200" verticalDpi="1200" r:id="rId1"/>
  <headerFooter alignWithMargins="0">
    <oddHeader>&amp;C&amp;"Arial,Bold"&amp;12 FALL 2009 ENROLLMENT BY PROGRAMS, GENDER AND ETHNICITY</oddHeader>
    <oddFooter>&amp;ROIRA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11"/>
  <sheetViews>
    <sheetView workbookViewId="0"/>
  </sheetViews>
  <sheetFormatPr defaultColWidth="9.140625" defaultRowHeight="12.75" x14ac:dyDescent="0.2"/>
  <cols>
    <col min="1" max="1" width="41" style="35" customWidth="1"/>
    <col min="2" max="2" width="10.28515625" style="36" bestFit="1" customWidth="1"/>
    <col min="3" max="3" width="6.42578125" style="20" customWidth="1"/>
    <col min="4" max="4" width="6.42578125" style="25" customWidth="1"/>
    <col min="5" max="5" width="6.42578125" style="24" customWidth="1"/>
    <col min="6" max="7" width="6.42578125" style="35" customWidth="1"/>
    <col min="8" max="8" width="6.42578125" style="65" customWidth="1"/>
    <col min="9" max="9" width="6.42578125" style="20" customWidth="1"/>
    <col min="10" max="10" width="6.42578125" style="25" customWidth="1"/>
    <col min="11" max="11" width="6.42578125" style="24" customWidth="1"/>
    <col min="12" max="12" width="6.42578125" style="20" customWidth="1"/>
    <col min="13" max="13" width="6.42578125" style="35" customWidth="1"/>
    <col min="14" max="14" width="6.42578125" style="65" customWidth="1"/>
    <col min="15" max="15" width="6.42578125" style="20" customWidth="1"/>
    <col min="16" max="16" width="6.42578125" style="25" customWidth="1"/>
    <col min="17" max="17" width="6.42578125" style="24" customWidth="1"/>
    <col min="18" max="20" width="6.42578125" style="25" customWidth="1"/>
    <col min="21" max="22" width="6.42578125" style="35" customWidth="1"/>
    <col min="23" max="23" width="6.42578125" style="65" customWidth="1"/>
    <col min="24" max="24" width="6.42578125" style="20" customWidth="1"/>
    <col min="25" max="25" width="6.42578125" style="25" customWidth="1"/>
    <col min="26" max="26" width="6.42578125" style="24" customWidth="1"/>
    <col min="27" max="27" width="6.42578125" style="35" customWidth="1"/>
    <col min="28" max="28" width="6.42578125" style="167" customWidth="1"/>
    <col min="29" max="29" width="6.42578125" style="168" customWidth="1"/>
    <col min="30" max="16384" width="9.140625" style="2"/>
  </cols>
  <sheetData>
    <row r="1" spans="1:29" x14ac:dyDescent="0.2">
      <c r="A1" s="1"/>
      <c r="B1" s="558" t="s">
        <v>0</v>
      </c>
      <c r="C1" s="548" t="s">
        <v>1</v>
      </c>
      <c r="D1" s="549"/>
      <c r="E1" s="550"/>
      <c r="F1" s="551" t="s">
        <v>2</v>
      </c>
      <c r="G1" s="551"/>
      <c r="H1" s="551"/>
      <c r="I1" s="560" t="s">
        <v>3</v>
      </c>
      <c r="J1" s="561"/>
      <c r="K1" s="562"/>
      <c r="L1" s="551" t="s">
        <v>4</v>
      </c>
      <c r="M1" s="551"/>
      <c r="N1" s="551"/>
      <c r="O1" s="548" t="s">
        <v>5</v>
      </c>
      <c r="P1" s="549"/>
      <c r="Q1" s="550"/>
      <c r="R1" s="560" t="s">
        <v>6</v>
      </c>
      <c r="S1" s="561"/>
      <c r="T1" s="562"/>
      <c r="U1" s="551" t="s">
        <v>7</v>
      </c>
      <c r="V1" s="551"/>
      <c r="W1" s="551"/>
      <c r="X1" s="548" t="s">
        <v>8</v>
      </c>
      <c r="Y1" s="549"/>
      <c r="Z1" s="550"/>
      <c r="AA1" s="548" t="s">
        <v>9</v>
      </c>
      <c r="AB1" s="549"/>
      <c r="AC1" s="550"/>
    </row>
    <row r="2" spans="1:29" ht="24.75" thickBot="1" x14ac:dyDescent="0.25">
      <c r="A2" s="1"/>
      <c r="B2" s="559"/>
      <c r="C2" s="359" t="s">
        <v>10</v>
      </c>
      <c r="D2" s="360" t="s">
        <v>11</v>
      </c>
      <c r="E2" s="361" t="s">
        <v>9</v>
      </c>
      <c r="F2" s="6" t="s">
        <v>10</v>
      </c>
      <c r="G2" s="6" t="s">
        <v>12</v>
      </c>
      <c r="H2" s="6" t="s">
        <v>9</v>
      </c>
      <c r="I2" s="7" t="s">
        <v>10</v>
      </c>
      <c r="J2" s="8" t="s">
        <v>12</v>
      </c>
      <c r="K2" s="363" t="s">
        <v>9</v>
      </c>
      <c r="L2" s="359" t="s">
        <v>10</v>
      </c>
      <c r="M2" s="362" t="s">
        <v>12</v>
      </c>
      <c r="N2" s="362" t="s">
        <v>9</v>
      </c>
      <c r="O2" s="359" t="s">
        <v>10</v>
      </c>
      <c r="P2" s="360" t="s">
        <v>12</v>
      </c>
      <c r="Q2" s="361" t="s">
        <v>9</v>
      </c>
      <c r="R2" s="359" t="s">
        <v>10</v>
      </c>
      <c r="S2" s="360" t="s">
        <v>12</v>
      </c>
      <c r="T2" s="361" t="s">
        <v>9</v>
      </c>
      <c r="U2" s="362" t="s">
        <v>10</v>
      </c>
      <c r="V2" s="362" t="s">
        <v>12</v>
      </c>
      <c r="W2" s="362" t="s">
        <v>9</v>
      </c>
      <c r="X2" s="7" t="s">
        <v>10</v>
      </c>
      <c r="Y2" s="8" t="s">
        <v>12</v>
      </c>
      <c r="Z2" s="363" t="s">
        <v>9</v>
      </c>
      <c r="AA2" s="362" t="s">
        <v>10</v>
      </c>
      <c r="AB2" s="11" t="s">
        <v>12</v>
      </c>
      <c r="AC2" s="12" t="s">
        <v>9</v>
      </c>
    </row>
    <row r="3" spans="1:29" ht="13.5" thickBot="1" x14ac:dyDescent="0.25">
      <c r="A3" s="552" t="s">
        <v>13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4"/>
    </row>
    <row r="4" spans="1:29" ht="13.5" thickBot="1" x14ac:dyDescent="0.25">
      <c r="A4" s="13"/>
      <c r="B4" s="14"/>
      <c r="C4" s="15"/>
      <c r="D4" s="16"/>
      <c r="E4" s="32"/>
      <c r="F4" s="16"/>
      <c r="G4" s="16"/>
      <c r="H4" s="13"/>
      <c r="I4" s="15"/>
      <c r="J4" s="16"/>
      <c r="K4" s="32"/>
      <c r="L4" s="15"/>
      <c r="M4" s="16"/>
      <c r="N4" s="13"/>
      <c r="O4" s="15"/>
      <c r="P4" s="16"/>
      <c r="Q4" s="13"/>
      <c r="R4" s="15"/>
      <c r="S4" s="16"/>
      <c r="T4" s="17"/>
      <c r="U4" s="16"/>
      <c r="V4" s="16"/>
      <c r="W4" s="13"/>
      <c r="X4" s="15"/>
      <c r="Y4" s="16"/>
      <c r="Z4" s="32"/>
      <c r="AA4" s="15"/>
      <c r="AB4" s="18"/>
      <c r="AC4" s="19"/>
    </row>
    <row r="5" spans="1:29" ht="12.75" customHeight="1" x14ac:dyDescent="0.2">
      <c r="A5" s="20" t="s">
        <v>14</v>
      </c>
      <c r="B5" s="21">
        <v>1055</v>
      </c>
      <c r="C5" s="22">
        <v>23</v>
      </c>
      <c r="D5" s="23">
        <v>3</v>
      </c>
      <c r="E5" s="24">
        <v>26</v>
      </c>
      <c r="F5" s="23">
        <v>2</v>
      </c>
      <c r="G5" s="23"/>
      <c r="H5" s="24">
        <v>2</v>
      </c>
      <c r="I5" s="22"/>
      <c r="J5" s="23"/>
      <c r="M5" s="25"/>
      <c r="N5" s="26"/>
      <c r="O5" s="22">
        <v>3</v>
      </c>
      <c r="P5" s="23"/>
      <c r="Q5" s="26">
        <v>3</v>
      </c>
      <c r="R5" s="27"/>
      <c r="S5" s="26"/>
      <c r="T5" s="26"/>
      <c r="U5" s="28">
        <v>1</v>
      </c>
      <c r="V5" s="23"/>
      <c r="W5" s="26">
        <v>1</v>
      </c>
      <c r="X5" s="22">
        <v>1</v>
      </c>
      <c r="Y5" s="23"/>
      <c r="Z5" s="24">
        <v>1</v>
      </c>
      <c r="AA5" s="20">
        <v>30</v>
      </c>
      <c r="AB5" s="25">
        <v>3</v>
      </c>
      <c r="AC5" s="29">
        <v>33</v>
      </c>
    </row>
    <row r="6" spans="1:29" ht="12.75" customHeight="1" x14ac:dyDescent="0.2">
      <c r="A6" s="20" t="s">
        <v>15</v>
      </c>
      <c r="B6" s="21">
        <v>1070</v>
      </c>
      <c r="C6" s="22">
        <v>31</v>
      </c>
      <c r="D6" s="23">
        <v>7</v>
      </c>
      <c r="E6" s="24">
        <v>38</v>
      </c>
      <c r="F6" s="23">
        <v>3</v>
      </c>
      <c r="G6" s="23">
        <v>6</v>
      </c>
      <c r="H6" s="24">
        <v>9</v>
      </c>
      <c r="I6" s="22"/>
      <c r="J6" s="23"/>
      <c r="L6" s="20">
        <v>3</v>
      </c>
      <c r="M6" s="25"/>
      <c r="N6" s="26">
        <v>3</v>
      </c>
      <c r="O6" s="22">
        <v>2</v>
      </c>
      <c r="P6" s="23"/>
      <c r="Q6" s="26">
        <v>2</v>
      </c>
      <c r="R6" s="27"/>
      <c r="S6" s="26"/>
      <c r="T6" s="26"/>
      <c r="U6" s="22"/>
      <c r="V6" s="23"/>
      <c r="W6" s="26"/>
      <c r="X6" s="22">
        <v>1</v>
      </c>
      <c r="Y6" s="23">
        <v>1</v>
      </c>
      <c r="Z6" s="24">
        <v>2</v>
      </c>
      <c r="AA6" s="20">
        <v>40</v>
      </c>
      <c r="AB6" s="25">
        <v>15</v>
      </c>
      <c r="AC6" s="24">
        <v>55</v>
      </c>
    </row>
    <row r="7" spans="1:29" ht="12.75" customHeight="1" x14ac:dyDescent="0.2">
      <c r="A7" s="20" t="s">
        <v>16</v>
      </c>
      <c r="B7" s="21">
        <v>1071</v>
      </c>
      <c r="C7" s="22">
        <v>22</v>
      </c>
      <c r="D7" s="23">
        <v>3</v>
      </c>
      <c r="E7" s="24">
        <v>25</v>
      </c>
      <c r="F7" s="23">
        <v>4</v>
      </c>
      <c r="G7" s="23">
        <v>2</v>
      </c>
      <c r="H7" s="24">
        <v>6</v>
      </c>
      <c r="I7" s="22"/>
      <c r="J7" s="23"/>
      <c r="M7" s="25"/>
      <c r="N7" s="24"/>
      <c r="O7" s="22">
        <v>2</v>
      </c>
      <c r="P7" s="23">
        <v>1</v>
      </c>
      <c r="Q7" s="26">
        <v>3</v>
      </c>
      <c r="R7" s="27"/>
      <c r="S7" s="26"/>
      <c r="T7" s="26"/>
      <c r="U7" s="22"/>
      <c r="V7" s="23"/>
      <c r="W7" s="24"/>
      <c r="X7" s="22">
        <v>4</v>
      </c>
      <c r="Y7" s="23"/>
      <c r="Z7" s="24">
        <v>4</v>
      </c>
      <c r="AA7" s="20">
        <v>33</v>
      </c>
      <c r="AB7" s="25">
        <v>6</v>
      </c>
      <c r="AC7" s="24">
        <v>39</v>
      </c>
    </row>
    <row r="8" spans="1:29" ht="12.75" customHeight="1" x14ac:dyDescent="0.2">
      <c r="A8" s="20" t="s">
        <v>17</v>
      </c>
      <c r="B8" s="21">
        <v>1072</v>
      </c>
      <c r="C8" s="22">
        <v>3</v>
      </c>
      <c r="D8" s="23">
        <v>1</v>
      </c>
      <c r="E8" s="24">
        <v>4</v>
      </c>
      <c r="F8" s="23"/>
      <c r="G8" s="23"/>
      <c r="H8" s="24"/>
      <c r="I8" s="22"/>
      <c r="J8" s="23"/>
      <c r="M8" s="25"/>
      <c r="N8" s="24"/>
      <c r="O8" s="22"/>
      <c r="P8" s="23"/>
      <c r="Q8" s="26"/>
      <c r="R8" s="27"/>
      <c r="S8" s="26"/>
      <c r="T8" s="26"/>
      <c r="U8" s="22"/>
      <c r="V8" s="23"/>
      <c r="W8" s="24"/>
      <c r="X8" s="22"/>
      <c r="Y8" s="23"/>
      <c r="AA8" s="20">
        <v>3</v>
      </c>
      <c r="AB8" s="25">
        <v>1</v>
      </c>
      <c r="AC8" s="24">
        <v>4</v>
      </c>
    </row>
    <row r="9" spans="1:29" ht="12.75" customHeight="1" x14ac:dyDescent="0.2">
      <c r="A9" s="20" t="s">
        <v>18</v>
      </c>
      <c r="B9" s="21">
        <v>1075</v>
      </c>
      <c r="C9" s="22">
        <v>17</v>
      </c>
      <c r="D9" s="23">
        <v>1</v>
      </c>
      <c r="E9" s="24">
        <v>18</v>
      </c>
      <c r="F9" s="23">
        <v>1</v>
      </c>
      <c r="G9" s="23"/>
      <c r="H9" s="24">
        <v>1</v>
      </c>
      <c r="I9" s="22"/>
      <c r="J9" s="23"/>
      <c r="M9" s="25"/>
      <c r="N9" s="26"/>
      <c r="O9" s="22">
        <v>1</v>
      </c>
      <c r="P9" s="23"/>
      <c r="Q9" s="26">
        <v>1</v>
      </c>
      <c r="R9" s="27"/>
      <c r="S9" s="26"/>
      <c r="T9" s="26"/>
      <c r="U9" s="22"/>
      <c r="V9" s="23"/>
      <c r="W9" s="26"/>
      <c r="X9" s="22"/>
      <c r="Y9" s="23"/>
      <c r="AA9" s="20">
        <v>20</v>
      </c>
      <c r="AB9" s="25">
        <v>1</v>
      </c>
      <c r="AC9" s="24">
        <v>21</v>
      </c>
    </row>
    <row r="10" spans="1:29" ht="12.75" customHeight="1" x14ac:dyDescent="0.2">
      <c r="A10" s="20" t="s">
        <v>19</v>
      </c>
      <c r="B10" s="21">
        <v>1076</v>
      </c>
      <c r="C10" s="22">
        <v>3</v>
      </c>
      <c r="D10" s="23">
        <v>1</v>
      </c>
      <c r="E10" s="24">
        <v>4</v>
      </c>
      <c r="F10" s="23"/>
      <c r="G10" s="23"/>
      <c r="H10" s="24"/>
      <c r="I10" s="22"/>
      <c r="J10" s="23"/>
      <c r="M10" s="25"/>
      <c r="N10" s="24"/>
      <c r="O10" s="22"/>
      <c r="P10" s="23"/>
      <c r="Q10" s="26"/>
      <c r="R10" s="27"/>
      <c r="S10" s="26"/>
      <c r="T10" s="26"/>
      <c r="U10" s="22"/>
      <c r="V10" s="23"/>
      <c r="W10" s="24"/>
      <c r="X10" s="22"/>
      <c r="Y10" s="23"/>
      <c r="AA10" s="20">
        <v>4</v>
      </c>
      <c r="AB10" s="25">
        <v>1</v>
      </c>
      <c r="AC10" s="24">
        <v>5</v>
      </c>
    </row>
    <row r="11" spans="1:29" ht="12.75" customHeight="1" x14ac:dyDescent="0.2">
      <c r="A11" s="20" t="s">
        <v>20</v>
      </c>
      <c r="B11" s="21">
        <v>1077</v>
      </c>
      <c r="C11" s="22">
        <v>4</v>
      </c>
      <c r="D11" s="23"/>
      <c r="E11" s="24">
        <v>4</v>
      </c>
      <c r="F11" s="23"/>
      <c r="G11" s="23"/>
      <c r="H11" s="24"/>
      <c r="I11" s="22"/>
      <c r="J11" s="23"/>
      <c r="M11" s="25"/>
      <c r="N11" s="24"/>
      <c r="O11" s="22"/>
      <c r="P11" s="23"/>
      <c r="Q11" s="26"/>
      <c r="R11" s="27"/>
      <c r="S11" s="26"/>
      <c r="T11" s="26"/>
      <c r="U11" s="22"/>
      <c r="V11" s="23"/>
      <c r="W11" s="24"/>
      <c r="X11" s="22"/>
      <c r="Y11" s="23"/>
      <c r="AA11" s="20">
        <v>4</v>
      </c>
      <c r="AB11" s="25">
        <v>0</v>
      </c>
      <c r="AC11" s="24">
        <v>4</v>
      </c>
    </row>
    <row r="12" spans="1:29" ht="12.75" customHeight="1" x14ac:dyDescent="0.2">
      <c r="A12" s="20" t="s">
        <v>21</v>
      </c>
      <c r="B12" s="21">
        <v>1080</v>
      </c>
      <c r="C12" s="22">
        <v>11</v>
      </c>
      <c r="D12" s="23">
        <v>1</v>
      </c>
      <c r="E12" s="24">
        <v>12</v>
      </c>
      <c r="F12" s="23">
        <v>1</v>
      </c>
      <c r="G12" s="23"/>
      <c r="H12" s="24">
        <v>1</v>
      </c>
      <c r="I12" s="22"/>
      <c r="J12" s="23"/>
      <c r="M12" s="25"/>
      <c r="N12" s="26"/>
      <c r="O12" s="22"/>
      <c r="P12" s="23"/>
      <c r="Q12" s="26"/>
      <c r="R12" s="27"/>
      <c r="S12" s="26"/>
      <c r="T12" s="26"/>
      <c r="U12" s="22"/>
      <c r="V12" s="23"/>
      <c r="W12" s="26"/>
      <c r="X12" s="22"/>
      <c r="Y12" s="23"/>
      <c r="AA12" s="20">
        <v>12</v>
      </c>
      <c r="AB12" s="25">
        <v>1</v>
      </c>
      <c r="AC12" s="24">
        <v>13</v>
      </c>
    </row>
    <row r="13" spans="1:29" ht="12.75" customHeight="1" x14ac:dyDescent="0.2">
      <c r="A13" s="20" t="s">
        <v>22</v>
      </c>
      <c r="B13" s="21">
        <v>1081</v>
      </c>
      <c r="C13" s="22">
        <v>4</v>
      </c>
      <c r="D13" s="23">
        <v>1</v>
      </c>
      <c r="E13" s="24">
        <v>5</v>
      </c>
      <c r="F13" s="23"/>
      <c r="G13" s="23"/>
      <c r="H13" s="24"/>
      <c r="I13" s="22"/>
      <c r="J13" s="23"/>
      <c r="M13" s="25"/>
      <c r="N13" s="24"/>
      <c r="O13" s="22"/>
      <c r="P13" s="23"/>
      <c r="Q13" s="26"/>
      <c r="R13" s="27"/>
      <c r="S13" s="26"/>
      <c r="T13" s="26"/>
      <c r="U13" s="22"/>
      <c r="V13" s="23"/>
      <c r="W13" s="24"/>
      <c r="X13" s="22">
        <v>1</v>
      </c>
      <c r="Y13" s="23"/>
      <c r="Z13" s="24">
        <v>1</v>
      </c>
      <c r="AA13" s="20">
        <v>5</v>
      </c>
      <c r="AB13" s="25">
        <v>1</v>
      </c>
      <c r="AC13" s="24">
        <v>6</v>
      </c>
    </row>
    <row r="14" spans="1:29" ht="12.75" customHeight="1" x14ac:dyDescent="0.2">
      <c r="A14" s="20" t="s">
        <v>23</v>
      </c>
      <c r="B14" s="21">
        <v>1085</v>
      </c>
      <c r="C14" s="22">
        <v>20</v>
      </c>
      <c r="D14" s="23">
        <v>2</v>
      </c>
      <c r="E14" s="24">
        <v>22</v>
      </c>
      <c r="F14" s="23">
        <v>1</v>
      </c>
      <c r="G14" s="23"/>
      <c r="H14" s="24">
        <v>1</v>
      </c>
      <c r="I14" s="22"/>
      <c r="J14" s="23"/>
      <c r="M14" s="25"/>
      <c r="N14" s="26"/>
      <c r="O14" s="22">
        <v>1</v>
      </c>
      <c r="P14" s="23"/>
      <c r="Q14" s="26">
        <v>1</v>
      </c>
      <c r="R14" s="27"/>
      <c r="S14" s="26"/>
      <c r="T14" s="26"/>
      <c r="U14" s="22"/>
      <c r="V14" s="23"/>
      <c r="W14" s="26"/>
      <c r="X14" s="22">
        <v>2</v>
      </c>
      <c r="Y14" s="23">
        <v>1</v>
      </c>
      <c r="Z14" s="24">
        <v>3</v>
      </c>
      <c r="AA14" s="20">
        <v>25</v>
      </c>
      <c r="AB14" s="25">
        <v>3</v>
      </c>
      <c r="AC14" s="24">
        <v>28</v>
      </c>
    </row>
    <row r="15" spans="1:29" ht="12.75" customHeight="1" x14ac:dyDescent="0.2">
      <c r="A15" s="20" t="s">
        <v>24</v>
      </c>
      <c r="B15" s="21">
        <v>1086</v>
      </c>
      <c r="C15" s="22">
        <v>4</v>
      </c>
      <c r="D15" s="23"/>
      <c r="E15" s="24">
        <v>4</v>
      </c>
      <c r="F15" s="23"/>
      <c r="G15" s="23"/>
      <c r="H15" s="24"/>
      <c r="I15" s="22"/>
      <c r="J15" s="23"/>
      <c r="M15" s="25"/>
      <c r="N15" s="24"/>
      <c r="O15" s="22"/>
      <c r="P15" s="23"/>
      <c r="Q15" s="26"/>
      <c r="R15" s="27"/>
      <c r="S15" s="26"/>
      <c r="T15" s="26"/>
      <c r="U15" s="22"/>
      <c r="V15" s="23"/>
      <c r="W15" s="24"/>
      <c r="X15" s="22"/>
      <c r="Y15" s="23"/>
      <c r="AA15" s="20">
        <v>4</v>
      </c>
      <c r="AB15" s="25">
        <v>0</v>
      </c>
      <c r="AC15" s="24">
        <v>4</v>
      </c>
    </row>
    <row r="16" spans="1:29" ht="12.75" customHeight="1" x14ac:dyDescent="0.2">
      <c r="A16" s="20" t="s">
        <v>25</v>
      </c>
      <c r="B16" s="21">
        <v>1087</v>
      </c>
      <c r="C16" s="22"/>
      <c r="D16" s="23"/>
      <c r="F16" s="23"/>
      <c r="G16" s="23"/>
      <c r="H16" s="24"/>
      <c r="I16" s="22"/>
      <c r="J16" s="23"/>
      <c r="L16" s="20">
        <v>1</v>
      </c>
      <c r="M16" s="25"/>
      <c r="N16" s="24">
        <v>1</v>
      </c>
      <c r="O16" s="22"/>
      <c r="P16" s="23"/>
      <c r="Q16" s="26"/>
      <c r="R16" s="27"/>
      <c r="S16" s="26"/>
      <c r="T16" s="26"/>
      <c r="U16" s="22"/>
      <c r="V16" s="23"/>
      <c r="W16" s="24"/>
      <c r="X16" s="22">
        <v>1</v>
      </c>
      <c r="Y16" s="23"/>
      <c r="Z16" s="24">
        <v>1</v>
      </c>
      <c r="AA16" s="20">
        <v>2</v>
      </c>
      <c r="AB16" s="25">
        <v>0</v>
      </c>
      <c r="AC16" s="24">
        <v>2</v>
      </c>
    </row>
    <row r="17" spans="1:29" ht="12.75" customHeight="1" x14ac:dyDescent="0.2">
      <c r="A17" s="20" t="s">
        <v>26</v>
      </c>
      <c r="B17" s="21">
        <v>1090</v>
      </c>
      <c r="C17" s="22">
        <v>12</v>
      </c>
      <c r="D17" s="23">
        <v>19</v>
      </c>
      <c r="E17" s="24">
        <v>31</v>
      </c>
      <c r="F17" s="23">
        <v>2</v>
      </c>
      <c r="G17" s="23">
        <v>1</v>
      </c>
      <c r="H17" s="24">
        <v>3</v>
      </c>
      <c r="I17" s="22"/>
      <c r="J17" s="23"/>
      <c r="L17" s="20">
        <v>2</v>
      </c>
      <c r="M17" s="25"/>
      <c r="N17" s="26">
        <v>2</v>
      </c>
      <c r="O17" s="22"/>
      <c r="P17" s="23">
        <v>1</v>
      </c>
      <c r="Q17" s="26">
        <v>1</v>
      </c>
      <c r="R17" s="27"/>
      <c r="S17" s="26"/>
      <c r="T17" s="26"/>
      <c r="U17" s="22"/>
      <c r="V17" s="23"/>
      <c r="W17" s="26"/>
      <c r="X17" s="22">
        <v>2</v>
      </c>
      <c r="Y17" s="23">
        <v>1</v>
      </c>
      <c r="Z17" s="24">
        <v>3</v>
      </c>
      <c r="AA17" s="20">
        <v>18</v>
      </c>
      <c r="AB17" s="25">
        <v>22</v>
      </c>
      <c r="AC17" s="24">
        <v>40</v>
      </c>
    </row>
    <row r="18" spans="1:29" ht="12.75" customHeight="1" x14ac:dyDescent="0.2">
      <c r="A18" s="25" t="s">
        <v>27</v>
      </c>
      <c r="B18" s="21">
        <v>1091</v>
      </c>
      <c r="C18" s="22">
        <v>2</v>
      </c>
      <c r="D18" s="23"/>
      <c r="E18" s="24">
        <v>2</v>
      </c>
      <c r="F18" s="23"/>
      <c r="G18" s="23">
        <v>1</v>
      </c>
      <c r="H18" s="24">
        <v>1</v>
      </c>
      <c r="I18" s="22"/>
      <c r="J18" s="23"/>
      <c r="M18" s="25"/>
      <c r="N18" s="24"/>
      <c r="O18" s="22"/>
      <c r="P18" s="23"/>
      <c r="Q18" s="26"/>
      <c r="R18" s="27"/>
      <c r="S18" s="26"/>
      <c r="T18" s="26"/>
      <c r="U18" s="22"/>
      <c r="V18" s="23"/>
      <c r="W18" s="24"/>
      <c r="X18" s="22"/>
      <c r="Y18" s="23"/>
      <c r="AA18" s="20">
        <v>2</v>
      </c>
      <c r="AB18" s="25">
        <v>1</v>
      </c>
      <c r="AC18" s="24">
        <v>3</v>
      </c>
    </row>
    <row r="19" spans="1:29" ht="12.75" customHeight="1" thickBot="1" x14ac:dyDescent="0.25">
      <c r="A19" s="25" t="s">
        <v>28</v>
      </c>
      <c r="B19" s="21">
        <v>1092</v>
      </c>
      <c r="C19" s="22">
        <v>3</v>
      </c>
      <c r="D19" s="23"/>
      <c r="E19" s="24">
        <v>3</v>
      </c>
      <c r="F19" s="23"/>
      <c r="G19" s="23"/>
      <c r="H19" s="24"/>
      <c r="I19" s="22"/>
      <c r="J19" s="23"/>
      <c r="M19" s="25"/>
      <c r="N19" s="24"/>
      <c r="O19" s="22"/>
      <c r="P19" s="23"/>
      <c r="Q19" s="26"/>
      <c r="R19" s="27"/>
      <c r="S19" s="26"/>
      <c r="T19" s="26"/>
      <c r="U19" s="30"/>
      <c r="V19" s="23"/>
      <c r="W19" s="24"/>
      <c r="X19" s="22">
        <v>1</v>
      </c>
      <c r="Y19" s="23"/>
      <c r="Z19" s="24">
        <v>1</v>
      </c>
      <c r="AA19" s="20">
        <v>4</v>
      </c>
      <c r="AB19" s="25">
        <v>0</v>
      </c>
      <c r="AC19" s="24">
        <v>4</v>
      </c>
    </row>
    <row r="20" spans="1:29" ht="12.75" customHeight="1" thickBot="1" x14ac:dyDescent="0.25">
      <c r="A20" s="13" t="s">
        <v>29</v>
      </c>
      <c r="B20" s="14"/>
      <c r="C20" s="31">
        <f t="shared" ref="C20:AC20" si="0">SUM(C5:C19)</f>
        <v>159</v>
      </c>
      <c r="D20" s="13">
        <f t="shared" si="0"/>
        <v>39</v>
      </c>
      <c r="E20" s="32">
        <f t="shared" si="0"/>
        <v>198</v>
      </c>
      <c r="F20" s="13">
        <f t="shared" si="0"/>
        <v>14</v>
      </c>
      <c r="G20" s="13">
        <f t="shared" si="0"/>
        <v>10</v>
      </c>
      <c r="H20" s="13">
        <f t="shared" si="0"/>
        <v>24</v>
      </c>
      <c r="I20" s="31">
        <f t="shared" si="0"/>
        <v>0</v>
      </c>
      <c r="J20" s="13">
        <f t="shared" si="0"/>
        <v>0</v>
      </c>
      <c r="K20" s="32">
        <f t="shared" si="0"/>
        <v>0</v>
      </c>
      <c r="L20" s="31">
        <f t="shared" si="0"/>
        <v>6</v>
      </c>
      <c r="M20" s="13">
        <f t="shared" si="0"/>
        <v>0</v>
      </c>
      <c r="N20" s="13">
        <f t="shared" si="0"/>
        <v>6</v>
      </c>
      <c r="O20" s="31">
        <f t="shared" si="0"/>
        <v>9</v>
      </c>
      <c r="P20" s="13">
        <f t="shared" si="0"/>
        <v>2</v>
      </c>
      <c r="Q20" s="13">
        <f t="shared" si="0"/>
        <v>11</v>
      </c>
      <c r="R20" s="31">
        <f t="shared" si="0"/>
        <v>0</v>
      </c>
      <c r="S20" s="13">
        <f t="shared" si="0"/>
        <v>0</v>
      </c>
      <c r="T20" s="13">
        <f t="shared" si="0"/>
        <v>0</v>
      </c>
      <c r="U20" s="13">
        <f t="shared" si="0"/>
        <v>1</v>
      </c>
      <c r="V20" s="13">
        <f t="shared" si="0"/>
        <v>0</v>
      </c>
      <c r="W20" s="13">
        <f t="shared" si="0"/>
        <v>1</v>
      </c>
      <c r="X20" s="31">
        <f t="shared" si="0"/>
        <v>13</v>
      </c>
      <c r="Y20" s="13">
        <f t="shared" si="0"/>
        <v>3</v>
      </c>
      <c r="Z20" s="32">
        <f t="shared" si="0"/>
        <v>16</v>
      </c>
      <c r="AA20" s="31">
        <f t="shared" si="0"/>
        <v>206</v>
      </c>
      <c r="AB20" s="33">
        <f t="shared" si="0"/>
        <v>55</v>
      </c>
      <c r="AC20" s="34">
        <f t="shared" si="0"/>
        <v>261</v>
      </c>
    </row>
    <row r="21" spans="1:29" x14ac:dyDescent="0.2">
      <c r="E21" s="24" t="str">
        <f>IF(C21+D21=0," ",C21+D21)</f>
        <v xml:space="preserve"> </v>
      </c>
      <c r="H21" s="24" t="str">
        <f>IF(F21+G21=0," ",F21+G21)</f>
        <v xml:space="preserve"> </v>
      </c>
      <c r="K21" s="24" t="str">
        <f>IF(I21+J21=0," ",I21+J21)</f>
        <v xml:space="preserve"> </v>
      </c>
      <c r="N21" s="65" t="str">
        <f>IF(L21+M21=0," ",L21+M21)</f>
        <v xml:space="preserve"> </v>
      </c>
      <c r="Q21" s="26" t="str">
        <f>IF(O21+P21=0," ",O21+P21)</f>
        <v xml:space="preserve"> </v>
      </c>
      <c r="R21" s="221"/>
      <c r="S21" s="66"/>
      <c r="T21" s="220"/>
      <c r="W21" s="65" t="str">
        <f>IF(U21+V21=0," ",U21+V21)</f>
        <v xml:space="preserve"> </v>
      </c>
      <c r="Z21" s="24" t="str">
        <f>IF(X21+Y21=0," ",X21+Y21)</f>
        <v xml:space="preserve"> </v>
      </c>
      <c r="AA21" s="20"/>
      <c r="AB21" s="80"/>
    </row>
    <row r="22" spans="1:29" x14ac:dyDescent="0.2">
      <c r="A22" s="35" t="s">
        <v>30</v>
      </c>
      <c r="B22" s="36">
        <v>1105</v>
      </c>
      <c r="C22" s="22">
        <v>323</v>
      </c>
      <c r="D22" s="23">
        <v>276</v>
      </c>
      <c r="E22" s="24">
        <v>599</v>
      </c>
      <c r="F22" s="47">
        <v>49</v>
      </c>
      <c r="G22" s="47">
        <v>11</v>
      </c>
      <c r="H22" s="24">
        <v>60</v>
      </c>
      <c r="I22" s="22">
        <v>5</v>
      </c>
      <c r="J22" s="23">
        <v>3</v>
      </c>
      <c r="K22" s="24">
        <v>8</v>
      </c>
      <c r="L22" s="20">
        <v>26</v>
      </c>
      <c r="M22" s="35">
        <v>26</v>
      </c>
      <c r="N22" s="24">
        <v>52</v>
      </c>
      <c r="O22" s="22">
        <v>12</v>
      </c>
      <c r="P22" s="23"/>
      <c r="Q22" s="26">
        <v>12</v>
      </c>
      <c r="R22" s="27"/>
      <c r="S22" s="26"/>
      <c r="T22" s="24"/>
      <c r="U22" s="47">
        <v>3</v>
      </c>
      <c r="V22" s="47">
        <v>3</v>
      </c>
      <c r="W22" s="24">
        <v>6</v>
      </c>
      <c r="X22" s="22">
        <v>30</v>
      </c>
      <c r="Y22" s="23">
        <v>31</v>
      </c>
      <c r="Z22" s="24">
        <v>61</v>
      </c>
      <c r="AA22" s="20">
        <v>459</v>
      </c>
      <c r="AB22" s="25">
        <v>354</v>
      </c>
      <c r="AC22" s="24">
        <v>813</v>
      </c>
    </row>
    <row r="23" spans="1:29" x14ac:dyDescent="0.2">
      <c r="A23" s="48" t="s">
        <v>31</v>
      </c>
      <c r="B23" s="36">
        <v>1120</v>
      </c>
      <c r="C23" s="22">
        <v>2</v>
      </c>
      <c r="D23" s="23">
        <v>1</v>
      </c>
      <c r="E23" s="24">
        <v>3</v>
      </c>
      <c r="F23" s="47"/>
      <c r="G23" s="47"/>
      <c r="H23" s="24"/>
      <c r="I23" s="22"/>
      <c r="J23" s="23"/>
      <c r="N23" s="24"/>
      <c r="O23" s="22"/>
      <c r="P23" s="23"/>
      <c r="Q23" s="26"/>
      <c r="R23" s="27"/>
      <c r="S23" s="26"/>
      <c r="T23" s="24"/>
      <c r="U23" s="47"/>
      <c r="V23" s="47"/>
      <c r="W23" s="24"/>
      <c r="X23" s="22"/>
      <c r="Y23" s="23"/>
      <c r="AA23" s="20">
        <v>2</v>
      </c>
      <c r="AB23" s="25">
        <v>1</v>
      </c>
      <c r="AC23" s="24">
        <v>3</v>
      </c>
    </row>
    <row r="24" spans="1:29" ht="13.5" customHeight="1" x14ac:dyDescent="0.2">
      <c r="A24" s="48" t="s">
        <v>32</v>
      </c>
      <c r="B24" s="49">
        <v>1125</v>
      </c>
      <c r="C24" s="22"/>
      <c r="D24" s="23">
        <v>1</v>
      </c>
      <c r="E24" s="24">
        <v>1</v>
      </c>
      <c r="F24" s="47"/>
      <c r="G24" s="47"/>
      <c r="H24" s="24"/>
      <c r="I24" s="22"/>
      <c r="J24" s="23"/>
      <c r="N24" s="24"/>
      <c r="O24" s="22"/>
      <c r="P24" s="23"/>
      <c r="Q24" s="26"/>
      <c r="R24" s="27"/>
      <c r="S24" s="26"/>
      <c r="T24" s="24"/>
      <c r="U24" s="47"/>
      <c r="V24" s="47"/>
      <c r="W24" s="24"/>
      <c r="X24" s="22"/>
      <c r="Y24" s="23"/>
      <c r="AA24" s="20">
        <v>0</v>
      </c>
      <c r="AB24" s="25">
        <v>1</v>
      </c>
      <c r="AC24" s="24">
        <v>1</v>
      </c>
    </row>
    <row r="25" spans="1:29" ht="13.5" customHeight="1" x14ac:dyDescent="0.2">
      <c r="A25" s="48" t="s">
        <v>33</v>
      </c>
      <c r="B25" s="49">
        <v>1130</v>
      </c>
      <c r="C25" s="22">
        <v>1</v>
      </c>
      <c r="D25" s="23"/>
      <c r="E25" s="24">
        <v>1</v>
      </c>
      <c r="F25" s="47"/>
      <c r="G25" s="47"/>
      <c r="H25" s="24"/>
      <c r="I25" s="22"/>
      <c r="J25" s="23"/>
      <c r="N25" s="24"/>
      <c r="O25" s="22"/>
      <c r="P25" s="23"/>
      <c r="Q25" s="26"/>
      <c r="R25" s="27"/>
      <c r="S25" s="26"/>
      <c r="T25" s="24"/>
      <c r="U25" s="47"/>
      <c r="V25" s="47"/>
      <c r="W25" s="24"/>
      <c r="X25" s="22"/>
      <c r="Y25" s="23"/>
      <c r="AA25" s="20">
        <v>1</v>
      </c>
      <c r="AB25" s="25">
        <v>1</v>
      </c>
      <c r="AC25" s="24">
        <v>2</v>
      </c>
    </row>
    <row r="26" spans="1:29" ht="14.25" customHeight="1" thickBot="1" x14ac:dyDescent="0.25">
      <c r="A26" s="35" t="s">
        <v>34</v>
      </c>
      <c r="B26" s="36">
        <v>1140</v>
      </c>
      <c r="C26" s="22">
        <v>14</v>
      </c>
      <c r="D26" s="23">
        <v>14</v>
      </c>
      <c r="E26" s="24">
        <v>28</v>
      </c>
      <c r="F26" s="47"/>
      <c r="G26" s="47"/>
      <c r="H26" s="24"/>
      <c r="I26" s="22"/>
      <c r="J26" s="23"/>
      <c r="N26" s="24"/>
      <c r="O26" s="22">
        <v>3</v>
      </c>
      <c r="P26" s="23"/>
      <c r="Q26" s="26">
        <v>3</v>
      </c>
      <c r="R26" s="27"/>
      <c r="S26" s="26"/>
      <c r="T26" s="24"/>
      <c r="U26" s="47"/>
      <c r="V26" s="47"/>
      <c r="W26" s="24"/>
      <c r="X26" s="22">
        <v>2</v>
      </c>
      <c r="Y26" s="23"/>
      <c r="Z26" s="24">
        <v>2</v>
      </c>
      <c r="AA26" s="20">
        <v>19</v>
      </c>
      <c r="AB26" s="25">
        <v>14</v>
      </c>
      <c r="AC26" s="24">
        <v>33</v>
      </c>
    </row>
    <row r="27" spans="1:29" ht="13.5" thickBot="1" x14ac:dyDescent="0.25">
      <c r="A27" s="31" t="s">
        <v>35</v>
      </c>
      <c r="B27" s="14"/>
      <c r="C27" s="31">
        <f t="shared" ref="C27:AC27" si="1">SUM(C22:C26)</f>
        <v>340</v>
      </c>
      <c r="D27" s="13">
        <f t="shared" si="1"/>
        <v>292</v>
      </c>
      <c r="E27" s="32">
        <f t="shared" si="1"/>
        <v>632</v>
      </c>
      <c r="F27" s="13">
        <f t="shared" si="1"/>
        <v>49</v>
      </c>
      <c r="G27" s="13">
        <f t="shared" si="1"/>
        <v>11</v>
      </c>
      <c r="H27" s="13">
        <f t="shared" si="1"/>
        <v>60</v>
      </c>
      <c r="I27" s="31">
        <f t="shared" si="1"/>
        <v>5</v>
      </c>
      <c r="J27" s="13">
        <f t="shared" si="1"/>
        <v>3</v>
      </c>
      <c r="K27" s="32">
        <f t="shared" si="1"/>
        <v>8</v>
      </c>
      <c r="L27" s="31">
        <f t="shared" si="1"/>
        <v>26</v>
      </c>
      <c r="M27" s="13">
        <f t="shared" si="1"/>
        <v>26</v>
      </c>
      <c r="N27" s="13">
        <f t="shared" si="1"/>
        <v>52</v>
      </c>
      <c r="O27" s="31">
        <f t="shared" si="1"/>
        <v>15</v>
      </c>
      <c r="P27" s="13">
        <f t="shared" si="1"/>
        <v>0</v>
      </c>
      <c r="Q27" s="13">
        <f t="shared" si="1"/>
        <v>15</v>
      </c>
      <c r="R27" s="31">
        <f t="shared" si="1"/>
        <v>0</v>
      </c>
      <c r="S27" s="13">
        <f t="shared" si="1"/>
        <v>0</v>
      </c>
      <c r="T27" s="13">
        <f t="shared" si="1"/>
        <v>0</v>
      </c>
      <c r="U27" s="13">
        <f t="shared" si="1"/>
        <v>3</v>
      </c>
      <c r="V27" s="13">
        <f t="shared" si="1"/>
        <v>3</v>
      </c>
      <c r="W27" s="13">
        <f t="shared" si="1"/>
        <v>6</v>
      </c>
      <c r="X27" s="31">
        <f t="shared" si="1"/>
        <v>32</v>
      </c>
      <c r="Y27" s="13">
        <f t="shared" si="1"/>
        <v>31</v>
      </c>
      <c r="Z27" s="32">
        <f t="shared" si="1"/>
        <v>63</v>
      </c>
      <c r="AA27" s="31">
        <f t="shared" si="1"/>
        <v>481</v>
      </c>
      <c r="AB27" s="33">
        <f t="shared" si="1"/>
        <v>371</v>
      </c>
      <c r="AC27" s="34">
        <f t="shared" si="1"/>
        <v>852</v>
      </c>
    </row>
    <row r="28" spans="1:29" ht="13.5" thickBot="1" x14ac:dyDescent="0.25">
      <c r="E28" s="24" t="str">
        <f t="shared" ref="E28" si="2">IF(C28+D28=0," ",C28+D28)</f>
        <v xml:space="preserve"> </v>
      </c>
      <c r="H28" s="24" t="str">
        <f>IF(F28+G28=0," ",F28+G28)</f>
        <v xml:space="preserve"> </v>
      </c>
      <c r="K28" s="24" t="str">
        <f>IF(I28+J28=0," ",I28+J28)</f>
        <v xml:space="preserve"> </v>
      </c>
      <c r="N28" s="65" t="str">
        <f>IF(L28+M28=0," ",L28+M28)</f>
        <v xml:space="preserve"> </v>
      </c>
      <c r="Q28" s="26" t="str">
        <f>IF(O28+P28=0," ",O28+P28)</f>
        <v xml:space="preserve"> </v>
      </c>
      <c r="R28" s="20"/>
      <c r="T28" s="180"/>
      <c r="W28" s="65" t="str">
        <f>IF(U28+V28=0," ",U28+V28)</f>
        <v xml:space="preserve"> </v>
      </c>
      <c r="Z28" s="24" t="str">
        <f>IF(X28+Y28=0," ",X28+Y28)</f>
        <v xml:space="preserve"> </v>
      </c>
      <c r="AA28" s="20"/>
      <c r="AB28" s="80"/>
    </row>
    <row r="29" spans="1:29" s="76" customFormat="1" ht="13.5" thickBot="1" x14ac:dyDescent="0.25">
      <c r="A29" s="13" t="s">
        <v>36</v>
      </c>
      <c r="B29" s="14">
        <v>1225</v>
      </c>
      <c r="C29" s="54">
        <v>56</v>
      </c>
      <c r="D29" s="54">
        <v>34</v>
      </c>
      <c r="E29" s="13">
        <v>90</v>
      </c>
      <c r="F29" s="54">
        <v>5</v>
      </c>
      <c r="G29" s="54">
        <v>2</v>
      </c>
      <c r="H29" s="13">
        <v>7</v>
      </c>
      <c r="I29" s="54"/>
      <c r="J29" s="54"/>
      <c r="K29" s="13"/>
      <c r="L29" s="13">
        <v>6</v>
      </c>
      <c r="M29" s="13">
        <v>6</v>
      </c>
      <c r="N29" s="13">
        <v>12</v>
      </c>
      <c r="O29" s="54">
        <v>1</v>
      </c>
      <c r="P29" s="54">
        <v>2</v>
      </c>
      <c r="Q29" s="13">
        <v>3</v>
      </c>
      <c r="R29" s="13"/>
      <c r="S29" s="13"/>
      <c r="T29" s="13"/>
      <c r="U29" s="54">
        <v>4</v>
      </c>
      <c r="V29" s="54"/>
      <c r="W29" s="13">
        <v>4</v>
      </c>
      <c r="X29" s="54">
        <v>3</v>
      </c>
      <c r="Y29" s="54">
        <v>5</v>
      </c>
      <c r="Z29" s="13">
        <v>8</v>
      </c>
      <c r="AA29" s="13">
        <v>76</v>
      </c>
      <c r="AB29" s="13">
        <v>51</v>
      </c>
      <c r="AC29" s="13">
        <v>127</v>
      </c>
    </row>
    <row r="30" spans="1:29" x14ac:dyDescent="0.2">
      <c r="C30" s="22"/>
      <c r="D30" s="23"/>
      <c r="F30" s="47"/>
      <c r="G30" s="47"/>
      <c r="H30" s="24"/>
      <c r="I30" s="23"/>
      <c r="J30" s="23"/>
      <c r="K30" s="26"/>
      <c r="O30" s="22"/>
      <c r="P30" s="23"/>
      <c r="Q30" s="26"/>
      <c r="R30" s="27"/>
      <c r="S30" s="26"/>
      <c r="T30" s="24"/>
      <c r="U30" s="47"/>
      <c r="V30" s="47"/>
      <c r="W30" s="24"/>
      <c r="X30" s="23"/>
      <c r="Y30" s="23"/>
      <c r="AA30" s="20"/>
      <c r="AB30" s="80"/>
      <c r="AC30" s="81"/>
    </row>
    <row r="31" spans="1:29" ht="15" customHeight="1" x14ac:dyDescent="0.2">
      <c r="A31" s="35" t="s">
        <v>37</v>
      </c>
      <c r="B31" s="36">
        <v>1230</v>
      </c>
      <c r="C31" s="22">
        <v>27</v>
      </c>
      <c r="D31" s="23">
        <v>27</v>
      </c>
      <c r="E31" s="24">
        <v>54</v>
      </c>
      <c r="F31" s="22">
        <v>1</v>
      </c>
      <c r="G31" s="23">
        <v>3</v>
      </c>
      <c r="H31" s="24">
        <v>4</v>
      </c>
      <c r="I31" s="47"/>
      <c r="J31" s="47"/>
      <c r="K31" s="65"/>
      <c r="L31" s="20">
        <v>2</v>
      </c>
      <c r="M31" s="25">
        <v>1</v>
      </c>
      <c r="N31" s="65">
        <v>3</v>
      </c>
      <c r="O31" s="22">
        <v>1</v>
      </c>
      <c r="P31" s="47">
        <v>1</v>
      </c>
      <c r="Q31" s="65">
        <v>2</v>
      </c>
      <c r="R31" s="27"/>
      <c r="S31" s="26"/>
      <c r="T31" s="24"/>
      <c r="U31" s="23"/>
      <c r="V31" s="23"/>
      <c r="W31" s="24"/>
      <c r="X31" s="47">
        <v>1</v>
      </c>
      <c r="Y31" s="47">
        <v>2</v>
      </c>
      <c r="Z31" s="24">
        <v>3</v>
      </c>
      <c r="AA31" s="20">
        <v>33</v>
      </c>
      <c r="AB31" s="25">
        <v>34</v>
      </c>
      <c r="AC31" s="24">
        <v>67</v>
      </c>
    </row>
    <row r="32" spans="1:29" x14ac:dyDescent="0.2">
      <c r="A32" s="35" t="s">
        <v>38</v>
      </c>
      <c r="B32" s="36" t="s">
        <v>39</v>
      </c>
      <c r="C32" s="22">
        <v>7</v>
      </c>
      <c r="D32" s="23">
        <v>7</v>
      </c>
      <c r="E32" s="24">
        <v>14</v>
      </c>
      <c r="F32" s="47"/>
      <c r="G32" s="47"/>
      <c r="H32" s="24"/>
      <c r="I32" s="22"/>
      <c r="J32" s="23"/>
      <c r="O32" s="22"/>
      <c r="P32" s="23"/>
      <c r="Q32" s="26"/>
      <c r="R32" s="27"/>
      <c r="S32" s="26"/>
      <c r="T32" s="24"/>
      <c r="U32" s="47"/>
      <c r="V32" s="47"/>
      <c r="X32" s="22"/>
      <c r="Y32" s="23"/>
      <c r="AA32" s="20">
        <v>7</v>
      </c>
      <c r="AB32" s="25">
        <v>7</v>
      </c>
      <c r="AC32" s="24">
        <v>14</v>
      </c>
    </row>
    <row r="33" spans="1:29" x14ac:dyDescent="0.2">
      <c r="A33" s="35" t="s">
        <v>221</v>
      </c>
      <c r="B33" s="36">
        <v>1252</v>
      </c>
      <c r="C33" s="22">
        <v>8</v>
      </c>
      <c r="D33" s="23">
        <v>15</v>
      </c>
      <c r="E33" s="24">
        <v>23</v>
      </c>
      <c r="F33" s="47">
        <v>1</v>
      </c>
      <c r="G33" s="47"/>
      <c r="H33" s="24">
        <v>1</v>
      </c>
      <c r="I33" s="22"/>
      <c r="J33" s="23"/>
      <c r="O33" s="22"/>
      <c r="P33" s="23"/>
      <c r="Q33" s="26"/>
      <c r="R33" s="27"/>
      <c r="S33" s="26"/>
      <c r="T33" s="24"/>
      <c r="U33" s="47"/>
      <c r="V33" s="47"/>
      <c r="X33" s="22"/>
      <c r="Y33" s="23">
        <v>1</v>
      </c>
      <c r="Z33" s="24">
        <v>1</v>
      </c>
      <c r="AA33" s="20">
        <v>9</v>
      </c>
      <c r="AB33" s="25">
        <v>16</v>
      </c>
      <c r="AC33" s="24">
        <v>25</v>
      </c>
    </row>
    <row r="34" spans="1:29" x14ac:dyDescent="0.2">
      <c r="A34" s="35" t="s">
        <v>222</v>
      </c>
      <c r="B34" s="36">
        <v>1257</v>
      </c>
      <c r="C34" s="22">
        <v>2</v>
      </c>
      <c r="D34" s="23">
        <v>2</v>
      </c>
      <c r="E34" s="24">
        <v>4</v>
      </c>
      <c r="F34" s="47"/>
      <c r="G34" s="47"/>
      <c r="H34" s="24"/>
      <c r="I34" s="22"/>
      <c r="J34" s="23"/>
      <c r="O34" s="22"/>
      <c r="P34" s="23"/>
      <c r="Q34" s="26"/>
      <c r="R34" s="27"/>
      <c r="S34" s="26"/>
      <c r="T34" s="24"/>
      <c r="U34" s="47"/>
      <c r="V34" s="47"/>
      <c r="X34" s="22"/>
      <c r="Y34" s="23"/>
      <c r="AA34" s="20">
        <v>3</v>
      </c>
      <c r="AB34" s="25">
        <v>2</v>
      </c>
      <c r="AC34" s="24">
        <v>5</v>
      </c>
    </row>
    <row r="35" spans="1:29" ht="13.5" thickBot="1" x14ac:dyDescent="0.25">
      <c r="A35" s="35" t="s">
        <v>40</v>
      </c>
      <c r="B35" s="36" t="s">
        <v>41</v>
      </c>
      <c r="C35" s="22">
        <v>28</v>
      </c>
      <c r="D35" s="23">
        <v>20</v>
      </c>
      <c r="E35" s="24">
        <v>48</v>
      </c>
      <c r="F35" s="47">
        <v>1</v>
      </c>
      <c r="G35" s="47"/>
      <c r="H35" s="24">
        <v>1</v>
      </c>
      <c r="I35" s="22"/>
      <c r="J35" s="23"/>
      <c r="L35" s="20">
        <v>1</v>
      </c>
      <c r="N35" s="65">
        <v>1</v>
      </c>
      <c r="O35" s="22"/>
      <c r="P35" s="23"/>
      <c r="Q35" s="26"/>
      <c r="R35" s="50"/>
      <c r="S35" s="51"/>
      <c r="T35" s="24"/>
      <c r="U35" s="47"/>
      <c r="V35" s="47"/>
      <c r="X35" s="22">
        <v>1</v>
      </c>
      <c r="Y35" s="23"/>
      <c r="Z35" s="24">
        <v>1</v>
      </c>
      <c r="AA35" s="20">
        <v>32</v>
      </c>
      <c r="AB35" s="25">
        <v>20</v>
      </c>
      <c r="AC35" s="24">
        <v>52</v>
      </c>
    </row>
    <row r="36" spans="1:29" ht="13.5" thickBot="1" x14ac:dyDescent="0.25">
      <c r="A36" s="31" t="s">
        <v>42</v>
      </c>
      <c r="B36" s="14"/>
      <c r="C36" s="31">
        <f t="shared" ref="C36:AC36" si="3">SUM(C31:C35)</f>
        <v>72</v>
      </c>
      <c r="D36" s="13">
        <f t="shared" si="3"/>
        <v>71</v>
      </c>
      <c r="E36" s="32">
        <f t="shared" si="3"/>
        <v>143</v>
      </c>
      <c r="F36" s="31">
        <f t="shared" si="3"/>
        <v>3</v>
      </c>
      <c r="G36" s="13">
        <f t="shared" si="3"/>
        <v>3</v>
      </c>
      <c r="H36" s="32">
        <f t="shared" si="3"/>
        <v>6</v>
      </c>
      <c r="I36" s="31">
        <f t="shared" si="3"/>
        <v>0</v>
      </c>
      <c r="J36" s="13">
        <f t="shared" si="3"/>
        <v>0</v>
      </c>
      <c r="K36" s="32">
        <f t="shared" si="3"/>
        <v>0</v>
      </c>
      <c r="L36" s="31">
        <f t="shared" si="3"/>
        <v>3</v>
      </c>
      <c r="M36" s="13">
        <f t="shared" si="3"/>
        <v>1</v>
      </c>
      <c r="N36" s="32">
        <f t="shared" si="3"/>
        <v>4</v>
      </c>
      <c r="O36" s="31">
        <f t="shared" si="3"/>
        <v>1</v>
      </c>
      <c r="P36" s="13">
        <f t="shared" si="3"/>
        <v>1</v>
      </c>
      <c r="Q36" s="13">
        <f t="shared" si="3"/>
        <v>2</v>
      </c>
      <c r="R36" s="31">
        <f t="shared" si="3"/>
        <v>0</v>
      </c>
      <c r="S36" s="13">
        <f t="shared" si="3"/>
        <v>0</v>
      </c>
      <c r="T36" s="13">
        <f t="shared" si="3"/>
        <v>0</v>
      </c>
      <c r="U36" s="31">
        <f t="shared" si="3"/>
        <v>0</v>
      </c>
      <c r="V36" s="13">
        <f t="shared" si="3"/>
        <v>0</v>
      </c>
      <c r="W36" s="32">
        <f t="shared" si="3"/>
        <v>0</v>
      </c>
      <c r="X36" s="31">
        <f t="shared" si="3"/>
        <v>2</v>
      </c>
      <c r="Y36" s="13">
        <f t="shared" si="3"/>
        <v>3</v>
      </c>
      <c r="Z36" s="32">
        <f t="shared" si="3"/>
        <v>5</v>
      </c>
      <c r="AA36" s="31">
        <f t="shared" si="3"/>
        <v>84</v>
      </c>
      <c r="AB36" s="13">
        <f t="shared" si="3"/>
        <v>79</v>
      </c>
      <c r="AC36" s="34">
        <f t="shared" si="3"/>
        <v>163</v>
      </c>
    </row>
    <row r="37" spans="1:29" x14ac:dyDescent="0.2">
      <c r="E37" s="24" t="str">
        <f>IF(C37+D37=0," ",C37+D37)</f>
        <v xml:space="preserve"> </v>
      </c>
      <c r="H37" s="24" t="str">
        <f>IF(F37+G37=0," ",F37+G37)</f>
        <v xml:space="preserve"> </v>
      </c>
      <c r="K37" s="24" t="str">
        <f>IF(I37+J37=0," ",I37+J37)</f>
        <v xml:space="preserve"> </v>
      </c>
      <c r="N37" s="65" t="str">
        <f>IF(L37+M37=0," ",L37+M37)</f>
        <v xml:space="preserve"> </v>
      </c>
      <c r="Q37" s="26" t="str">
        <f>IF(O37+P37=0," ",O37+P37)</f>
        <v xml:space="preserve"> </v>
      </c>
      <c r="R37" s="20"/>
      <c r="T37" s="180"/>
      <c r="W37" s="65" t="str">
        <f>IF(U37+V37=0," ",U37+V37)</f>
        <v xml:space="preserve"> </v>
      </c>
      <c r="Z37" s="24" t="str">
        <f>IF(X37+Y37=0," ",X37+Y37)</f>
        <v xml:space="preserve"> </v>
      </c>
      <c r="AA37" s="20"/>
      <c r="AB37" s="80"/>
    </row>
    <row r="38" spans="1:29" x14ac:dyDescent="0.2">
      <c r="A38" s="35" t="s">
        <v>43</v>
      </c>
      <c r="B38" s="36">
        <v>2705</v>
      </c>
      <c r="C38" s="22">
        <v>226</v>
      </c>
      <c r="D38" s="23">
        <v>163</v>
      </c>
      <c r="E38" s="24">
        <v>389</v>
      </c>
      <c r="F38" s="47">
        <v>56</v>
      </c>
      <c r="G38" s="47">
        <v>41</v>
      </c>
      <c r="H38" s="65">
        <v>97</v>
      </c>
      <c r="I38" s="22">
        <v>1</v>
      </c>
      <c r="J38" s="23">
        <v>1</v>
      </c>
      <c r="K38" s="24">
        <v>2</v>
      </c>
      <c r="L38" s="20">
        <v>6</v>
      </c>
      <c r="M38" s="35">
        <v>4</v>
      </c>
      <c r="N38" s="65">
        <v>10</v>
      </c>
      <c r="O38" s="22">
        <v>8</v>
      </c>
      <c r="P38" s="23">
        <v>5</v>
      </c>
      <c r="Q38" s="26">
        <v>13</v>
      </c>
      <c r="R38" s="27"/>
      <c r="S38" s="26"/>
      <c r="T38" s="24"/>
      <c r="U38" s="47">
        <v>2</v>
      </c>
      <c r="V38" s="47">
        <v>1</v>
      </c>
      <c r="W38" s="65">
        <v>3</v>
      </c>
      <c r="X38" s="22">
        <v>17</v>
      </c>
      <c r="Y38" s="23">
        <v>10</v>
      </c>
      <c r="Z38" s="24">
        <v>27</v>
      </c>
      <c r="AA38" s="20">
        <v>321</v>
      </c>
      <c r="AB38" s="25">
        <v>229</v>
      </c>
      <c r="AC38" s="24">
        <v>550</v>
      </c>
    </row>
    <row r="39" spans="1:29" x14ac:dyDescent="0.2">
      <c r="A39" s="35" t="s">
        <v>44</v>
      </c>
      <c r="B39" s="36">
        <v>2725</v>
      </c>
      <c r="C39" s="22"/>
      <c r="D39" s="23">
        <v>1</v>
      </c>
      <c r="E39" s="24">
        <v>1</v>
      </c>
      <c r="F39" s="47"/>
      <c r="G39" s="47"/>
      <c r="I39" s="22"/>
      <c r="J39" s="23"/>
      <c r="O39" s="22"/>
      <c r="P39" s="23"/>
      <c r="Q39" s="26"/>
      <c r="R39" s="20"/>
      <c r="T39" s="24"/>
      <c r="U39" s="47"/>
      <c r="V39" s="47"/>
      <c r="X39" s="22"/>
      <c r="Y39" s="23"/>
      <c r="AA39" s="20">
        <v>0</v>
      </c>
      <c r="AB39" s="25">
        <v>1</v>
      </c>
      <c r="AC39" s="24">
        <v>1</v>
      </c>
    </row>
    <row r="40" spans="1:29" ht="13.5" thickBot="1" x14ac:dyDescent="0.25">
      <c r="A40" s="35" t="s">
        <v>45</v>
      </c>
      <c r="B40" s="36">
        <v>2735</v>
      </c>
      <c r="C40" s="22">
        <v>82</v>
      </c>
      <c r="D40" s="23">
        <v>55</v>
      </c>
      <c r="E40" s="24">
        <v>137</v>
      </c>
      <c r="F40" s="47">
        <v>19</v>
      </c>
      <c r="G40" s="47">
        <v>7</v>
      </c>
      <c r="H40" s="65">
        <v>26</v>
      </c>
      <c r="I40" s="22"/>
      <c r="J40" s="23">
        <v>3</v>
      </c>
      <c r="K40" s="24">
        <v>3</v>
      </c>
      <c r="L40" s="20">
        <v>4</v>
      </c>
      <c r="M40" s="35">
        <v>1</v>
      </c>
      <c r="N40" s="65">
        <v>5</v>
      </c>
      <c r="O40" s="22">
        <v>2</v>
      </c>
      <c r="P40" s="23">
        <v>2</v>
      </c>
      <c r="Q40" s="26">
        <v>4</v>
      </c>
      <c r="R40" s="20"/>
      <c r="T40" s="24"/>
      <c r="U40" s="47"/>
      <c r="V40" s="47">
        <v>1</v>
      </c>
      <c r="W40" s="65">
        <v>1</v>
      </c>
      <c r="X40" s="22">
        <v>7</v>
      </c>
      <c r="Y40" s="23">
        <v>4</v>
      </c>
      <c r="Z40" s="24">
        <v>11</v>
      </c>
      <c r="AA40" s="20">
        <v>115</v>
      </c>
      <c r="AB40" s="25">
        <v>73</v>
      </c>
      <c r="AC40" s="24">
        <v>188</v>
      </c>
    </row>
    <row r="41" spans="1:29" ht="13.5" thickBot="1" x14ac:dyDescent="0.25">
      <c r="A41" s="31" t="s">
        <v>46</v>
      </c>
      <c r="B41" s="14"/>
      <c r="C41" s="31">
        <f t="shared" ref="C41:AC41" si="4">SUM(C38:C40)</f>
        <v>308</v>
      </c>
      <c r="D41" s="13">
        <f t="shared" si="4"/>
        <v>219</v>
      </c>
      <c r="E41" s="32">
        <f t="shared" si="4"/>
        <v>527</v>
      </c>
      <c r="F41" s="13">
        <f t="shared" si="4"/>
        <v>75</v>
      </c>
      <c r="G41" s="13">
        <f t="shared" si="4"/>
        <v>48</v>
      </c>
      <c r="H41" s="13">
        <f t="shared" si="4"/>
        <v>123</v>
      </c>
      <c r="I41" s="31">
        <f t="shared" si="4"/>
        <v>1</v>
      </c>
      <c r="J41" s="13">
        <f t="shared" si="4"/>
        <v>4</v>
      </c>
      <c r="K41" s="32">
        <f t="shared" si="4"/>
        <v>5</v>
      </c>
      <c r="L41" s="31">
        <f t="shared" si="4"/>
        <v>10</v>
      </c>
      <c r="M41" s="13">
        <f t="shared" si="4"/>
        <v>5</v>
      </c>
      <c r="N41" s="13">
        <f t="shared" si="4"/>
        <v>15</v>
      </c>
      <c r="O41" s="31">
        <f t="shared" si="4"/>
        <v>10</v>
      </c>
      <c r="P41" s="13">
        <f t="shared" si="4"/>
        <v>7</v>
      </c>
      <c r="Q41" s="13">
        <f t="shared" si="4"/>
        <v>17</v>
      </c>
      <c r="R41" s="31">
        <f t="shared" si="4"/>
        <v>0</v>
      </c>
      <c r="S41" s="13">
        <f t="shared" si="4"/>
        <v>0</v>
      </c>
      <c r="T41" s="13">
        <f t="shared" si="4"/>
        <v>0</v>
      </c>
      <c r="U41" s="31">
        <f t="shared" si="4"/>
        <v>2</v>
      </c>
      <c r="V41" s="13">
        <f t="shared" si="4"/>
        <v>2</v>
      </c>
      <c r="W41" s="13">
        <f t="shared" si="4"/>
        <v>4</v>
      </c>
      <c r="X41" s="31">
        <f t="shared" si="4"/>
        <v>24</v>
      </c>
      <c r="Y41" s="13">
        <f t="shared" si="4"/>
        <v>14</v>
      </c>
      <c r="Z41" s="32">
        <f t="shared" si="4"/>
        <v>38</v>
      </c>
      <c r="AA41" s="31">
        <f t="shared" si="4"/>
        <v>436</v>
      </c>
      <c r="AB41" s="33">
        <f t="shared" si="4"/>
        <v>303</v>
      </c>
      <c r="AC41" s="34">
        <f t="shared" si="4"/>
        <v>739</v>
      </c>
    </row>
    <row r="42" spans="1:29" x14ac:dyDescent="0.2">
      <c r="H42" s="24"/>
      <c r="Q42" s="26"/>
      <c r="R42" s="20"/>
      <c r="T42" s="180"/>
      <c r="AA42" s="20"/>
      <c r="AB42" s="80"/>
    </row>
    <row r="43" spans="1:29" ht="13.5" customHeight="1" x14ac:dyDescent="0.2">
      <c r="A43" s="35" t="s">
        <v>47</v>
      </c>
      <c r="B43" s="36">
        <v>1405</v>
      </c>
      <c r="C43" s="22">
        <v>165</v>
      </c>
      <c r="D43" s="23">
        <v>61</v>
      </c>
      <c r="E43" s="24">
        <v>226</v>
      </c>
      <c r="F43" s="47">
        <v>10</v>
      </c>
      <c r="G43" s="47">
        <v>2</v>
      </c>
      <c r="H43" s="24">
        <v>12</v>
      </c>
      <c r="I43" s="22">
        <v>1</v>
      </c>
      <c r="J43" s="23">
        <v>1</v>
      </c>
      <c r="K43" s="24">
        <v>2</v>
      </c>
      <c r="L43" s="20">
        <v>5</v>
      </c>
      <c r="M43" s="35">
        <v>3</v>
      </c>
      <c r="N43" s="65">
        <v>8</v>
      </c>
      <c r="O43" s="22">
        <v>6</v>
      </c>
      <c r="P43" s="23">
        <v>1</v>
      </c>
      <c r="Q43" s="26">
        <v>7</v>
      </c>
      <c r="R43" s="27"/>
      <c r="S43" s="26"/>
      <c r="T43" s="24"/>
      <c r="U43" s="47">
        <v>1</v>
      </c>
      <c r="V43" s="47"/>
      <c r="W43" s="65">
        <v>1</v>
      </c>
      <c r="X43" s="22">
        <v>14</v>
      </c>
      <c r="Y43" s="23">
        <v>7</v>
      </c>
      <c r="Z43" s="24">
        <v>21</v>
      </c>
      <c r="AA43" s="20">
        <v>206</v>
      </c>
      <c r="AB43" s="25">
        <v>75</v>
      </c>
      <c r="AC43" s="24">
        <v>281</v>
      </c>
    </row>
    <row r="44" spans="1:29" ht="12.75" customHeight="1" x14ac:dyDescent="0.2">
      <c r="A44" s="35" t="s">
        <v>48</v>
      </c>
      <c r="B44" s="36">
        <v>1430</v>
      </c>
      <c r="C44" s="22">
        <v>67</v>
      </c>
      <c r="D44" s="23">
        <v>34</v>
      </c>
      <c r="E44" s="24">
        <v>101</v>
      </c>
      <c r="F44" s="47">
        <v>7</v>
      </c>
      <c r="G44" s="47"/>
      <c r="H44" s="24">
        <v>7</v>
      </c>
      <c r="I44" s="22"/>
      <c r="J44" s="23">
        <v>1</v>
      </c>
      <c r="K44" s="24">
        <v>1</v>
      </c>
      <c r="O44" s="22">
        <v>1</v>
      </c>
      <c r="P44" s="23"/>
      <c r="Q44" s="26">
        <v>1</v>
      </c>
      <c r="R44" s="27"/>
      <c r="S44" s="26"/>
      <c r="T44" s="24"/>
      <c r="U44" s="47"/>
      <c r="V44" s="47"/>
      <c r="W44" s="24"/>
      <c r="X44" s="22">
        <v>3</v>
      </c>
      <c r="Y44" s="23">
        <v>2</v>
      </c>
      <c r="Z44" s="24">
        <v>5</v>
      </c>
      <c r="AA44" s="20">
        <v>80</v>
      </c>
      <c r="AB44" s="25">
        <v>39</v>
      </c>
      <c r="AC44" s="24">
        <v>119</v>
      </c>
    </row>
    <row r="45" spans="1:29" ht="14.25" customHeight="1" x14ac:dyDescent="0.2">
      <c r="A45" s="35" t="s">
        <v>49</v>
      </c>
      <c r="B45" s="36">
        <v>1431</v>
      </c>
      <c r="C45" s="22">
        <v>7</v>
      </c>
      <c r="D45" s="23">
        <v>3</v>
      </c>
      <c r="E45" s="24">
        <v>10</v>
      </c>
      <c r="F45" s="47"/>
      <c r="G45" s="47"/>
      <c r="H45" s="24"/>
      <c r="I45" s="22"/>
      <c r="J45" s="23"/>
      <c r="O45" s="22"/>
      <c r="P45" s="23"/>
      <c r="Q45" s="26"/>
      <c r="R45" s="27"/>
      <c r="S45" s="26"/>
      <c r="T45" s="24"/>
      <c r="U45" s="47"/>
      <c r="V45" s="47"/>
      <c r="W45" s="24"/>
      <c r="X45" s="22">
        <v>1</v>
      </c>
      <c r="Y45" s="23"/>
      <c r="Z45" s="24">
        <v>1</v>
      </c>
      <c r="AA45" s="20">
        <v>8</v>
      </c>
      <c r="AB45" s="25">
        <v>3</v>
      </c>
      <c r="AC45" s="24">
        <v>11</v>
      </c>
    </row>
    <row r="46" spans="1:29" ht="14.25" customHeight="1" thickBot="1" x14ac:dyDescent="0.25">
      <c r="A46" s="35" t="s">
        <v>50</v>
      </c>
      <c r="B46" s="36">
        <v>1450</v>
      </c>
      <c r="C46" s="22">
        <v>18</v>
      </c>
      <c r="D46" s="23">
        <v>30</v>
      </c>
      <c r="E46" s="24">
        <v>48</v>
      </c>
      <c r="F46" s="47">
        <v>4</v>
      </c>
      <c r="G46" s="47">
        <v>3</v>
      </c>
      <c r="H46" s="24">
        <v>7</v>
      </c>
      <c r="I46" s="22">
        <v>1</v>
      </c>
      <c r="J46" s="23"/>
      <c r="K46" s="24">
        <v>1</v>
      </c>
      <c r="L46" s="20">
        <v>1</v>
      </c>
      <c r="N46" s="65">
        <v>1</v>
      </c>
      <c r="O46" s="22"/>
      <c r="P46" s="23"/>
      <c r="Q46" s="26"/>
      <c r="R46" s="27"/>
      <c r="S46" s="26"/>
      <c r="T46" s="24"/>
      <c r="U46" s="47"/>
      <c r="V46" s="47"/>
      <c r="W46" s="24"/>
      <c r="X46" s="22"/>
      <c r="Y46" s="23"/>
      <c r="AA46" s="20">
        <v>24</v>
      </c>
      <c r="AB46" s="25">
        <v>34</v>
      </c>
      <c r="AC46" s="24">
        <v>58</v>
      </c>
    </row>
    <row r="47" spans="1:29" ht="13.5" thickBot="1" x14ac:dyDescent="0.25">
      <c r="A47" s="31" t="s">
        <v>51</v>
      </c>
      <c r="B47" s="14"/>
      <c r="C47" s="31">
        <f t="shared" ref="C47:AC47" si="5">SUM(C43:C46)</f>
        <v>257</v>
      </c>
      <c r="D47" s="13">
        <f t="shared" si="5"/>
        <v>128</v>
      </c>
      <c r="E47" s="32">
        <f t="shared" si="5"/>
        <v>385</v>
      </c>
      <c r="F47" s="31">
        <f t="shared" si="5"/>
        <v>21</v>
      </c>
      <c r="G47" s="13">
        <f t="shared" si="5"/>
        <v>5</v>
      </c>
      <c r="H47" s="32">
        <f t="shared" si="5"/>
        <v>26</v>
      </c>
      <c r="I47" s="31">
        <f t="shared" si="5"/>
        <v>2</v>
      </c>
      <c r="J47" s="13">
        <f t="shared" si="5"/>
        <v>2</v>
      </c>
      <c r="K47" s="32">
        <f t="shared" si="5"/>
        <v>4</v>
      </c>
      <c r="L47" s="31">
        <f t="shared" si="5"/>
        <v>6</v>
      </c>
      <c r="M47" s="13">
        <f t="shared" si="5"/>
        <v>3</v>
      </c>
      <c r="N47" s="32">
        <f t="shared" si="5"/>
        <v>9</v>
      </c>
      <c r="O47" s="31">
        <f t="shared" si="5"/>
        <v>7</v>
      </c>
      <c r="P47" s="13">
        <f t="shared" si="5"/>
        <v>1</v>
      </c>
      <c r="Q47" s="13">
        <f t="shared" si="5"/>
        <v>8</v>
      </c>
      <c r="R47" s="31">
        <f t="shared" si="5"/>
        <v>0</v>
      </c>
      <c r="S47" s="13">
        <f t="shared" si="5"/>
        <v>0</v>
      </c>
      <c r="T47" s="13">
        <f t="shared" si="5"/>
        <v>0</v>
      </c>
      <c r="U47" s="13">
        <f t="shared" si="5"/>
        <v>1</v>
      </c>
      <c r="V47" s="13">
        <f t="shared" si="5"/>
        <v>0</v>
      </c>
      <c r="W47" s="32">
        <f t="shared" si="5"/>
        <v>1</v>
      </c>
      <c r="X47" s="31">
        <f t="shared" si="5"/>
        <v>18</v>
      </c>
      <c r="Y47" s="13">
        <f t="shared" si="5"/>
        <v>9</v>
      </c>
      <c r="Z47" s="32">
        <f t="shared" si="5"/>
        <v>27</v>
      </c>
      <c r="AA47" s="31">
        <f t="shared" si="5"/>
        <v>318</v>
      </c>
      <c r="AB47" s="33">
        <f t="shared" si="5"/>
        <v>151</v>
      </c>
      <c r="AC47" s="34">
        <f t="shared" si="5"/>
        <v>469</v>
      </c>
    </row>
    <row r="48" spans="1:29" x14ac:dyDescent="0.2">
      <c r="E48" s="24" t="str">
        <f>IF(C48+D48=0," ",C48+D48)</f>
        <v xml:space="preserve"> </v>
      </c>
      <c r="H48" s="24" t="str">
        <f>IF(F48+G48=0," ",F48+G48)</f>
        <v xml:space="preserve"> </v>
      </c>
      <c r="K48" s="24" t="str">
        <f>IF(I48+J48=0," ",I48+J48)</f>
        <v xml:space="preserve"> </v>
      </c>
      <c r="N48" s="29" t="str">
        <f>IF(L48+M48=0," ",L48+M48)</f>
        <v xml:space="preserve"> </v>
      </c>
      <c r="Q48" s="26" t="str">
        <f>IF(O48+P48=0," ",O48+P48)</f>
        <v xml:space="preserve"> </v>
      </c>
      <c r="R48" s="20"/>
      <c r="T48" s="180"/>
      <c r="W48" s="65" t="str">
        <f>IF(U48+V48=0," ",U48+V48)</f>
        <v xml:space="preserve"> </v>
      </c>
      <c r="Z48" s="24" t="str">
        <f>IF(X48+Y48=0," ",X48+Y48)</f>
        <v xml:space="preserve"> </v>
      </c>
      <c r="AA48" s="20"/>
      <c r="AB48" s="80"/>
    </row>
    <row r="49" spans="1:29" ht="13.5" customHeight="1" x14ac:dyDescent="0.2">
      <c r="A49" s="35" t="s">
        <v>52</v>
      </c>
      <c r="B49" s="36">
        <v>1505</v>
      </c>
      <c r="C49" s="22">
        <v>51</v>
      </c>
      <c r="D49" s="23">
        <v>81</v>
      </c>
      <c r="E49" s="24">
        <v>132</v>
      </c>
      <c r="F49" s="47">
        <v>2</v>
      </c>
      <c r="G49" s="47">
        <v>2</v>
      </c>
      <c r="H49" s="24">
        <v>4</v>
      </c>
      <c r="I49" s="22">
        <v>1</v>
      </c>
      <c r="J49" s="23"/>
      <c r="K49" s="24">
        <v>1</v>
      </c>
      <c r="L49" s="20">
        <v>1</v>
      </c>
      <c r="M49" s="35">
        <v>3</v>
      </c>
      <c r="N49" s="24">
        <v>4</v>
      </c>
      <c r="O49" s="22">
        <v>3</v>
      </c>
      <c r="P49" s="23">
        <v>3</v>
      </c>
      <c r="Q49" s="26">
        <v>6</v>
      </c>
      <c r="R49" s="27"/>
      <c r="S49" s="26"/>
      <c r="T49" s="24"/>
      <c r="U49" s="47"/>
      <c r="V49" s="47"/>
      <c r="W49" s="24"/>
      <c r="X49" s="22">
        <v>9</v>
      </c>
      <c r="Y49" s="23">
        <v>7</v>
      </c>
      <c r="Z49" s="24">
        <v>16</v>
      </c>
      <c r="AA49" s="20">
        <v>68</v>
      </c>
      <c r="AB49" s="25">
        <v>100</v>
      </c>
      <c r="AC49" s="24">
        <v>168</v>
      </c>
    </row>
    <row r="50" spans="1:29" ht="13.5" customHeight="1" x14ac:dyDescent="0.2">
      <c r="A50" s="35" t="s">
        <v>53</v>
      </c>
      <c r="B50" s="36">
        <v>1515</v>
      </c>
      <c r="C50" s="22">
        <v>58</v>
      </c>
      <c r="D50" s="23">
        <v>76</v>
      </c>
      <c r="E50" s="24">
        <v>134</v>
      </c>
      <c r="F50" s="47"/>
      <c r="G50" s="47"/>
      <c r="H50" s="24"/>
      <c r="I50" s="22"/>
      <c r="J50" s="23">
        <v>1</v>
      </c>
      <c r="K50" s="24">
        <v>1</v>
      </c>
      <c r="L50" s="20">
        <v>1</v>
      </c>
      <c r="M50" s="35">
        <v>1</v>
      </c>
      <c r="N50" s="65">
        <v>2</v>
      </c>
      <c r="O50" s="22"/>
      <c r="P50" s="23">
        <v>1</v>
      </c>
      <c r="Q50" s="26">
        <v>1</v>
      </c>
      <c r="R50" s="27"/>
      <c r="S50" s="26"/>
      <c r="T50" s="24"/>
      <c r="U50" s="47"/>
      <c r="V50" s="47"/>
      <c r="X50" s="22">
        <v>4</v>
      </c>
      <c r="Y50" s="23">
        <v>5</v>
      </c>
      <c r="Z50" s="24">
        <v>9</v>
      </c>
      <c r="AA50" s="20">
        <v>63</v>
      </c>
      <c r="AB50" s="25">
        <v>87</v>
      </c>
      <c r="AC50" s="24">
        <v>150</v>
      </c>
    </row>
    <row r="51" spans="1:29" ht="15" customHeight="1" thickBot="1" x14ac:dyDescent="0.25">
      <c r="A51" s="35" t="s">
        <v>54</v>
      </c>
      <c r="B51" s="36">
        <v>1516</v>
      </c>
      <c r="C51" s="22">
        <v>6</v>
      </c>
      <c r="D51" s="23">
        <v>6</v>
      </c>
      <c r="E51" s="24">
        <v>12</v>
      </c>
      <c r="F51" s="47"/>
      <c r="G51" s="47"/>
      <c r="H51" s="24"/>
      <c r="I51" s="22"/>
      <c r="J51" s="23"/>
      <c r="O51" s="22"/>
      <c r="P51" s="23"/>
      <c r="Q51" s="26"/>
      <c r="R51" s="27"/>
      <c r="S51" s="26"/>
      <c r="T51" s="24"/>
      <c r="U51" s="47"/>
      <c r="V51" s="47"/>
      <c r="X51" s="22">
        <v>1</v>
      </c>
      <c r="Y51" s="23"/>
      <c r="Z51" s="24">
        <v>1</v>
      </c>
      <c r="AA51" s="20">
        <v>7</v>
      </c>
      <c r="AB51" s="25">
        <v>6</v>
      </c>
      <c r="AC51" s="24">
        <v>13</v>
      </c>
    </row>
    <row r="52" spans="1:29" ht="13.5" thickBot="1" x14ac:dyDescent="0.25">
      <c r="A52" s="31" t="s">
        <v>55</v>
      </c>
      <c r="B52" s="14"/>
      <c r="C52" s="31">
        <f>SUM(C49:C51)</f>
        <v>115</v>
      </c>
      <c r="D52" s="13">
        <f t="shared" ref="D52:AC52" si="6">SUM(D49:D51)</f>
        <v>163</v>
      </c>
      <c r="E52" s="32">
        <f t="shared" si="6"/>
        <v>278</v>
      </c>
      <c r="F52" s="13">
        <f t="shared" si="6"/>
        <v>2</v>
      </c>
      <c r="G52" s="13">
        <f t="shared" si="6"/>
        <v>2</v>
      </c>
      <c r="H52" s="13">
        <f t="shared" si="6"/>
        <v>4</v>
      </c>
      <c r="I52" s="31">
        <f t="shared" si="6"/>
        <v>1</v>
      </c>
      <c r="J52" s="13">
        <f t="shared" si="6"/>
        <v>1</v>
      </c>
      <c r="K52" s="32">
        <f t="shared" si="6"/>
        <v>2</v>
      </c>
      <c r="L52" s="31">
        <f t="shared" si="6"/>
        <v>2</v>
      </c>
      <c r="M52" s="13">
        <f t="shared" si="6"/>
        <v>4</v>
      </c>
      <c r="N52" s="13">
        <f t="shared" si="6"/>
        <v>6</v>
      </c>
      <c r="O52" s="31">
        <f t="shared" si="6"/>
        <v>3</v>
      </c>
      <c r="P52" s="13">
        <f t="shared" si="6"/>
        <v>4</v>
      </c>
      <c r="Q52" s="13">
        <f t="shared" si="6"/>
        <v>7</v>
      </c>
      <c r="R52" s="31">
        <f t="shared" si="6"/>
        <v>0</v>
      </c>
      <c r="S52" s="13">
        <f t="shared" si="6"/>
        <v>0</v>
      </c>
      <c r="T52" s="13">
        <f t="shared" si="6"/>
        <v>0</v>
      </c>
      <c r="U52" s="13">
        <f t="shared" si="6"/>
        <v>0</v>
      </c>
      <c r="V52" s="13">
        <f t="shared" si="6"/>
        <v>0</v>
      </c>
      <c r="W52" s="13">
        <f t="shared" si="6"/>
        <v>0</v>
      </c>
      <c r="X52" s="31">
        <f t="shared" si="6"/>
        <v>14</v>
      </c>
      <c r="Y52" s="13">
        <f t="shared" si="6"/>
        <v>12</v>
      </c>
      <c r="Z52" s="32">
        <f t="shared" si="6"/>
        <v>26</v>
      </c>
      <c r="AA52" s="31">
        <f t="shared" si="6"/>
        <v>138</v>
      </c>
      <c r="AB52" s="33">
        <f t="shared" si="6"/>
        <v>193</v>
      </c>
      <c r="AC52" s="34">
        <f t="shared" si="6"/>
        <v>331</v>
      </c>
    </row>
    <row r="53" spans="1:29" ht="12" customHeight="1" x14ac:dyDescent="0.2">
      <c r="E53" s="24" t="str">
        <f>IF(C53+D53=0," ",C53+D53)</f>
        <v xml:space="preserve"> </v>
      </c>
      <c r="H53" s="24" t="str">
        <f>IF(F53+G53=0," ",F53+G53)</f>
        <v xml:space="preserve"> </v>
      </c>
      <c r="K53" s="24" t="str">
        <f>IF(I53+J53=0," ",I53+J53)</f>
        <v xml:space="preserve"> </v>
      </c>
      <c r="N53" s="65" t="str">
        <f>IF(L53+M53=0," ",L53+M53)</f>
        <v xml:space="preserve"> </v>
      </c>
      <c r="Q53" s="26" t="str">
        <f>IF(O53+P53=0," ",O53+P53)</f>
        <v xml:space="preserve"> </v>
      </c>
      <c r="R53" s="27"/>
      <c r="S53" s="26"/>
      <c r="T53" s="24"/>
      <c r="W53" s="65" t="str">
        <f>IF(U53+V53=0," ",U53+V53)</f>
        <v xml:space="preserve"> </v>
      </c>
      <c r="Z53" s="24" t="str">
        <f>IF(X53+Y53=0," ",X53+Y53)</f>
        <v xml:space="preserve"> </v>
      </c>
      <c r="AA53" s="20"/>
      <c r="AB53" s="80"/>
    </row>
    <row r="54" spans="1:29" x14ac:dyDescent="0.2">
      <c r="A54" s="35" t="s">
        <v>56</v>
      </c>
      <c r="B54" s="36">
        <v>1600</v>
      </c>
      <c r="C54" s="22">
        <v>1</v>
      </c>
      <c r="D54" s="23">
        <v>1</v>
      </c>
      <c r="E54" s="24">
        <v>2</v>
      </c>
      <c r="F54" s="47"/>
      <c r="G54" s="47"/>
      <c r="H54" s="24"/>
      <c r="I54" s="22"/>
      <c r="J54" s="23"/>
      <c r="O54" s="22"/>
      <c r="P54" s="23"/>
      <c r="Q54" s="26"/>
      <c r="R54" s="27"/>
      <c r="S54" s="26"/>
      <c r="T54" s="24"/>
      <c r="U54" s="47"/>
      <c r="V54" s="47"/>
      <c r="X54" s="22">
        <v>1</v>
      </c>
      <c r="Y54" s="23"/>
      <c r="Z54" s="24">
        <v>1</v>
      </c>
      <c r="AA54" s="20">
        <v>2</v>
      </c>
      <c r="AB54" s="25">
        <v>1</v>
      </c>
      <c r="AC54" s="24">
        <v>3</v>
      </c>
    </row>
    <row r="55" spans="1:29" x14ac:dyDescent="0.2">
      <c r="A55" s="35" t="s">
        <v>57</v>
      </c>
      <c r="B55" s="36">
        <v>1610</v>
      </c>
      <c r="C55" s="22">
        <v>1</v>
      </c>
      <c r="D55" s="23">
        <v>1</v>
      </c>
      <c r="E55" s="24">
        <v>2</v>
      </c>
      <c r="F55" s="47"/>
      <c r="G55" s="47"/>
      <c r="H55" s="24"/>
      <c r="I55" s="22">
        <v>1</v>
      </c>
      <c r="J55" s="23"/>
      <c r="K55" s="24">
        <v>1</v>
      </c>
      <c r="L55" s="20">
        <v>1</v>
      </c>
      <c r="N55" s="65">
        <v>1</v>
      </c>
      <c r="O55" s="22"/>
      <c r="P55" s="23"/>
      <c r="Q55" s="26"/>
      <c r="R55" s="27"/>
      <c r="S55" s="26"/>
      <c r="T55" s="24"/>
      <c r="U55" s="47"/>
      <c r="V55" s="47"/>
      <c r="X55" s="22"/>
      <c r="Y55" s="23"/>
      <c r="AA55" s="20">
        <v>3</v>
      </c>
      <c r="AB55" s="25">
        <v>1</v>
      </c>
      <c r="AC55" s="24">
        <v>4</v>
      </c>
    </row>
    <row r="56" spans="1:29" ht="13.5" customHeight="1" x14ac:dyDescent="0.2">
      <c r="A56" s="35" t="s">
        <v>58</v>
      </c>
      <c r="B56" s="36">
        <v>1615</v>
      </c>
      <c r="C56" s="22">
        <v>1</v>
      </c>
      <c r="D56" s="23">
        <v>6</v>
      </c>
      <c r="E56" s="24">
        <v>7</v>
      </c>
      <c r="F56" s="47">
        <v>2</v>
      </c>
      <c r="G56" s="47"/>
      <c r="H56" s="24">
        <v>2</v>
      </c>
      <c r="I56" s="22"/>
      <c r="J56" s="23"/>
      <c r="O56" s="22"/>
      <c r="P56" s="23"/>
      <c r="Q56" s="26"/>
      <c r="R56" s="27"/>
      <c r="S56" s="26"/>
      <c r="T56" s="24"/>
      <c r="U56" s="47"/>
      <c r="V56" s="47"/>
      <c r="X56" s="22"/>
      <c r="Y56" s="23"/>
      <c r="AA56" s="20">
        <v>4</v>
      </c>
      <c r="AB56" s="25">
        <v>6</v>
      </c>
      <c r="AC56" s="24">
        <v>10</v>
      </c>
    </row>
    <row r="57" spans="1:29" ht="13.5" customHeight="1" thickBot="1" x14ac:dyDescent="0.25">
      <c r="A57" s="35" t="s">
        <v>59</v>
      </c>
      <c r="B57" s="36">
        <v>1625</v>
      </c>
      <c r="C57" s="22">
        <v>1</v>
      </c>
      <c r="D57" s="23"/>
      <c r="E57" s="24">
        <v>1</v>
      </c>
      <c r="F57" s="47"/>
      <c r="G57" s="47"/>
      <c r="H57" s="24"/>
      <c r="I57" s="22"/>
      <c r="J57" s="23"/>
      <c r="O57" s="22"/>
      <c r="P57" s="23"/>
      <c r="Q57" s="26"/>
      <c r="R57" s="27"/>
      <c r="S57" s="26"/>
      <c r="T57" s="24"/>
      <c r="U57" s="47"/>
      <c r="V57" s="47"/>
      <c r="X57" s="22"/>
      <c r="Y57" s="23"/>
      <c r="AA57" s="20">
        <v>1</v>
      </c>
      <c r="AB57" s="25">
        <v>0</v>
      </c>
      <c r="AC57" s="24">
        <v>1</v>
      </c>
    </row>
    <row r="58" spans="1:29" ht="13.5" thickBot="1" x14ac:dyDescent="0.25">
      <c r="A58" s="31" t="s">
        <v>60</v>
      </c>
      <c r="B58" s="14"/>
      <c r="C58" s="31">
        <f t="shared" ref="C58:AC58" si="7">SUM(C54:C57)</f>
        <v>4</v>
      </c>
      <c r="D58" s="13">
        <f t="shared" si="7"/>
        <v>8</v>
      </c>
      <c r="E58" s="32">
        <f t="shared" si="7"/>
        <v>12</v>
      </c>
      <c r="F58" s="13">
        <f t="shared" si="7"/>
        <v>2</v>
      </c>
      <c r="G58" s="13">
        <f t="shared" si="7"/>
        <v>0</v>
      </c>
      <c r="H58" s="13">
        <f t="shared" si="7"/>
        <v>2</v>
      </c>
      <c r="I58" s="31">
        <f t="shared" si="7"/>
        <v>1</v>
      </c>
      <c r="J58" s="13">
        <f t="shared" si="7"/>
        <v>0</v>
      </c>
      <c r="K58" s="32">
        <f t="shared" si="7"/>
        <v>1</v>
      </c>
      <c r="L58" s="31">
        <f t="shared" si="7"/>
        <v>1</v>
      </c>
      <c r="M58" s="13">
        <f t="shared" si="7"/>
        <v>0</v>
      </c>
      <c r="N58" s="13">
        <f t="shared" si="7"/>
        <v>1</v>
      </c>
      <c r="O58" s="31">
        <f t="shared" si="7"/>
        <v>0</v>
      </c>
      <c r="P58" s="13">
        <f t="shared" si="7"/>
        <v>0</v>
      </c>
      <c r="Q58" s="13">
        <f t="shared" si="7"/>
        <v>0</v>
      </c>
      <c r="R58" s="31">
        <f t="shared" si="7"/>
        <v>0</v>
      </c>
      <c r="S58" s="13">
        <f t="shared" si="7"/>
        <v>0</v>
      </c>
      <c r="T58" s="13">
        <f t="shared" si="7"/>
        <v>0</v>
      </c>
      <c r="U58" s="13">
        <f t="shared" si="7"/>
        <v>0</v>
      </c>
      <c r="V58" s="13">
        <f t="shared" si="7"/>
        <v>0</v>
      </c>
      <c r="W58" s="13">
        <f t="shared" si="7"/>
        <v>0</v>
      </c>
      <c r="X58" s="31">
        <f t="shared" si="7"/>
        <v>1</v>
      </c>
      <c r="Y58" s="13">
        <f t="shared" si="7"/>
        <v>0</v>
      </c>
      <c r="Z58" s="32">
        <f t="shared" si="7"/>
        <v>1</v>
      </c>
      <c r="AA58" s="31">
        <f t="shared" si="7"/>
        <v>10</v>
      </c>
      <c r="AB58" s="33">
        <f t="shared" si="7"/>
        <v>8</v>
      </c>
      <c r="AC58" s="34">
        <f t="shared" si="7"/>
        <v>18</v>
      </c>
    </row>
    <row r="59" spans="1:29" ht="13.5" customHeight="1" x14ac:dyDescent="0.2">
      <c r="A59" s="66"/>
      <c r="B59" s="67"/>
      <c r="C59" s="221"/>
      <c r="D59" s="66"/>
      <c r="E59" s="29" t="str">
        <f>IF(C59+D59=0," ",C59+D59)</f>
        <v xml:space="preserve"> </v>
      </c>
      <c r="F59" s="66"/>
      <c r="G59" s="66"/>
      <c r="H59" s="24" t="str">
        <f>IF(F59+G59=0," ",F59+G59)</f>
        <v xml:space="preserve"> </v>
      </c>
      <c r="I59" s="221"/>
      <c r="J59" s="66"/>
      <c r="K59" s="29" t="str">
        <f>IF(I59+J59=0," ",I59+J59)</f>
        <v xml:space="preserve"> </v>
      </c>
      <c r="L59" s="221"/>
      <c r="M59" s="66"/>
      <c r="N59" s="113" t="str">
        <f>IF(L59+M59=0," ",L59+M59)</f>
        <v xml:space="preserve"> </v>
      </c>
      <c r="O59" s="221"/>
      <c r="P59" s="66"/>
      <c r="Q59" s="113" t="str">
        <f>IF(O59+P59=0," ",O59+P59)</f>
        <v xml:space="preserve"> </v>
      </c>
      <c r="R59" s="221"/>
      <c r="S59" s="66"/>
      <c r="T59" s="220"/>
      <c r="U59" s="66"/>
      <c r="V59" s="66"/>
      <c r="W59" s="113" t="str">
        <f>IF(U59+V59=0," ",U59+V59)</f>
        <v xml:space="preserve"> </v>
      </c>
      <c r="X59" s="221"/>
      <c r="Y59" s="66"/>
      <c r="Z59" s="29" t="str">
        <f>IF(X59+Y59=0," ",X59+Y59)</f>
        <v xml:space="preserve"> </v>
      </c>
      <c r="AA59" s="221"/>
      <c r="AB59" s="222"/>
      <c r="AC59" s="223"/>
    </row>
    <row r="60" spans="1:29" ht="13.5" customHeight="1" thickBot="1" x14ac:dyDescent="0.25">
      <c r="A60" s="25" t="s">
        <v>61</v>
      </c>
      <c r="B60" s="49">
        <v>1705</v>
      </c>
      <c r="C60" s="20">
        <v>20</v>
      </c>
      <c r="D60" s="25">
        <v>2</v>
      </c>
      <c r="E60" s="24">
        <v>22</v>
      </c>
      <c r="F60" s="25">
        <v>3</v>
      </c>
      <c r="G60" s="25"/>
      <c r="H60" s="24">
        <v>3</v>
      </c>
      <c r="L60" s="20">
        <v>1</v>
      </c>
      <c r="M60" s="25"/>
      <c r="N60" s="24">
        <v>1</v>
      </c>
      <c r="P60" s="25">
        <v>1</v>
      </c>
      <c r="Q60" s="26">
        <v>1</v>
      </c>
      <c r="R60" s="20"/>
      <c r="T60" s="24"/>
      <c r="U60" s="25"/>
      <c r="V60" s="25"/>
      <c r="W60" s="24"/>
      <c r="X60" s="20">
        <v>2</v>
      </c>
      <c r="Z60" s="24">
        <v>2</v>
      </c>
      <c r="AA60" s="20">
        <v>26</v>
      </c>
      <c r="AB60" s="25">
        <v>3</v>
      </c>
      <c r="AC60" s="24">
        <v>29</v>
      </c>
    </row>
    <row r="61" spans="1:29" ht="13.5" thickBot="1" x14ac:dyDescent="0.25">
      <c r="A61" s="31" t="s">
        <v>62</v>
      </c>
      <c r="B61" s="14"/>
      <c r="C61" s="72">
        <f t="shared" ref="C61:AC61" si="8">SUM(C60:C60)</f>
        <v>20</v>
      </c>
      <c r="D61" s="73">
        <f t="shared" si="8"/>
        <v>2</v>
      </c>
      <c r="E61" s="73">
        <f t="shared" si="8"/>
        <v>22</v>
      </c>
      <c r="F61" s="72">
        <f t="shared" si="8"/>
        <v>3</v>
      </c>
      <c r="G61" s="73">
        <f t="shared" si="8"/>
        <v>0</v>
      </c>
      <c r="H61" s="73">
        <f t="shared" si="8"/>
        <v>3</v>
      </c>
      <c r="I61" s="72">
        <f t="shared" si="8"/>
        <v>0</v>
      </c>
      <c r="J61" s="73">
        <f t="shared" si="8"/>
        <v>0</v>
      </c>
      <c r="K61" s="73">
        <f t="shared" si="8"/>
        <v>0</v>
      </c>
      <c r="L61" s="72">
        <f t="shared" si="8"/>
        <v>1</v>
      </c>
      <c r="M61" s="73">
        <f t="shared" si="8"/>
        <v>0</v>
      </c>
      <c r="N61" s="73">
        <f t="shared" si="8"/>
        <v>1</v>
      </c>
      <c r="O61" s="72">
        <f t="shared" si="8"/>
        <v>0</v>
      </c>
      <c r="P61" s="73">
        <f t="shared" si="8"/>
        <v>1</v>
      </c>
      <c r="Q61" s="73">
        <f t="shared" si="8"/>
        <v>1</v>
      </c>
      <c r="R61" s="72">
        <f t="shared" si="8"/>
        <v>0</v>
      </c>
      <c r="S61" s="73">
        <f t="shared" si="8"/>
        <v>0</v>
      </c>
      <c r="T61" s="73">
        <f t="shared" si="8"/>
        <v>0</v>
      </c>
      <c r="U61" s="73">
        <f t="shared" si="8"/>
        <v>0</v>
      </c>
      <c r="V61" s="73">
        <f t="shared" si="8"/>
        <v>0</v>
      </c>
      <c r="W61" s="73">
        <f t="shared" si="8"/>
        <v>0</v>
      </c>
      <c r="X61" s="72">
        <f t="shared" si="8"/>
        <v>2</v>
      </c>
      <c r="Y61" s="73">
        <f t="shared" si="8"/>
        <v>0</v>
      </c>
      <c r="Z61" s="74">
        <f t="shared" si="8"/>
        <v>2</v>
      </c>
      <c r="AA61" s="31">
        <f t="shared" si="8"/>
        <v>26</v>
      </c>
      <c r="AB61" s="33">
        <f t="shared" si="8"/>
        <v>3</v>
      </c>
      <c r="AC61" s="74">
        <f t="shared" si="8"/>
        <v>29</v>
      </c>
    </row>
    <row r="62" spans="1:29" ht="13.5" thickBot="1" x14ac:dyDescent="0.25">
      <c r="E62" s="24" t="str">
        <f>IF(C62+D62=0," ",C62+D62)</f>
        <v xml:space="preserve"> </v>
      </c>
      <c r="H62" s="24" t="str">
        <f>IF(F62+G62=0," ",F62+G62)</f>
        <v xml:space="preserve"> </v>
      </c>
      <c r="K62" s="24" t="str">
        <f>IF(I62+J62=0," ",I62+J62)</f>
        <v xml:space="preserve"> </v>
      </c>
      <c r="N62" s="65" t="str">
        <f>IF(L62+M62=0," ",L62+M62)</f>
        <v xml:space="preserve"> </v>
      </c>
      <c r="Q62" s="26" t="str">
        <f>IF(O62+P62=0," ",O62+P62)</f>
        <v xml:space="preserve"> </v>
      </c>
      <c r="R62" s="20"/>
      <c r="T62" s="180"/>
      <c r="W62" s="65" t="str">
        <f>IF(U62+V62=0," ",U62+V62)</f>
        <v xml:space="preserve"> </v>
      </c>
      <c r="Z62" s="24" t="str">
        <f>IF(X62+Y62=0," ",X62+Y62)</f>
        <v xml:space="preserve"> </v>
      </c>
      <c r="AA62" s="20"/>
      <c r="AB62" s="80"/>
    </row>
    <row r="63" spans="1:29" ht="13.5" thickBot="1" x14ac:dyDescent="0.25">
      <c r="A63" s="13" t="s">
        <v>223</v>
      </c>
      <c r="B63" s="14">
        <v>1700</v>
      </c>
      <c r="C63" s="31">
        <v>9</v>
      </c>
      <c r="D63" s="13">
        <v>3</v>
      </c>
      <c r="E63" s="32">
        <v>12</v>
      </c>
      <c r="F63" s="13">
        <v>0</v>
      </c>
      <c r="G63" s="13">
        <v>3</v>
      </c>
      <c r="H63" s="32">
        <v>3</v>
      </c>
      <c r="I63" s="31">
        <v>0</v>
      </c>
      <c r="J63" s="13">
        <v>0</v>
      </c>
      <c r="K63" s="32">
        <v>0</v>
      </c>
      <c r="L63" s="31">
        <v>0</v>
      </c>
      <c r="M63" s="13">
        <v>0</v>
      </c>
      <c r="N63" s="13">
        <v>0</v>
      </c>
      <c r="O63" s="31">
        <v>0</v>
      </c>
      <c r="P63" s="13">
        <v>0</v>
      </c>
      <c r="Q63" s="13">
        <v>0</v>
      </c>
      <c r="R63" s="31">
        <v>0</v>
      </c>
      <c r="S63" s="13">
        <v>0</v>
      </c>
      <c r="T63" s="32">
        <v>0</v>
      </c>
      <c r="U63" s="13">
        <v>0</v>
      </c>
      <c r="V63" s="13">
        <v>0</v>
      </c>
      <c r="W63" s="13">
        <v>0</v>
      </c>
      <c r="X63" s="31">
        <v>0</v>
      </c>
      <c r="Y63" s="13">
        <v>0</v>
      </c>
      <c r="Z63" s="32">
        <v>0</v>
      </c>
      <c r="AA63" s="31">
        <v>9</v>
      </c>
      <c r="AB63" s="33">
        <v>6</v>
      </c>
      <c r="AC63" s="34">
        <v>15</v>
      </c>
    </row>
    <row r="64" spans="1:29" x14ac:dyDescent="0.2">
      <c r="H64" s="24"/>
      <c r="Q64" s="26"/>
      <c r="R64" s="20"/>
      <c r="T64" s="180"/>
      <c r="AA64" s="20"/>
      <c r="AB64" s="80"/>
    </row>
    <row r="65" spans="1:29" x14ac:dyDescent="0.2">
      <c r="A65" s="35" t="s">
        <v>63</v>
      </c>
      <c r="B65" s="36">
        <v>1805</v>
      </c>
      <c r="C65" s="22">
        <v>16</v>
      </c>
      <c r="D65" s="23">
        <v>24</v>
      </c>
      <c r="E65" s="24">
        <v>40</v>
      </c>
      <c r="F65" s="47">
        <v>2</v>
      </c>
      <c r="G65" s="47"/>
      <c r="H65" s="24">
        <v>2</v>
      </c>
      <c r="I65" s="22"/>
      <c r="J65" s="23">
        <v>1</v>
      </c>
      <c r="K65" s="24">
        <v>1</v>
      </c>
      <c r="M65" s="35">
        <v>3</v>
      </c>
      <c r="N65" s="65">
        <v>3</v>
      </c>
      <c r="O65" s="22">
        <v>1</v>
      </c>
      <c r="P65" s="23">
        <v>1</v>
      </c>
      <c r="Q65" s="26">
        <v>2</v>
      </c>
      <c r="R65" s="27"/>
      <c r="S65" s="26"/>
      <c r="T65" s="24"/>
      <c r="U65" s="47"/>
      <c r="V65" s="47"/>
      <c r="X65" s="22"/>
      <c r="Y65" s="23">
        <v>2</v>
      </c>
      <c r="Z65" s="24">
        <v>2</v>
      </c>
      <c r="AA65" s="20">
        <v>22</v>
      </c>
      <c r="AB65" s="25">
        <v>32</v>
      </c>
      <c r="AC65" s="24">
        <v>54</v>
      </c>
    </row>
    <row r="66" spans="1:29" ht="12.75" customHeight="1" x14ac:dyDescent="0.2">
      <c r="A66" s="35" t="s">
        <v>64</v>
      </c>
      <c r="B66" s="36">
        <v>1825</v>
      </c>
      <c r="C66" s="22">
        <v>32</v>
      </c>
      <c r="D66" s="23">
        <v>19</v>
      </c>
      <c r="E66" s="24">
        <v>51</v>
      </c>
      <c r="F66" s="47">
        <v>1</v>
      </c>
      <c r="G66" s="47">
        <v>1</v>
      </c>
      <c r="H66" s="24">
        <v>2</v>
      </c>
      <c r="I66" s="22"/>
      <c r="J66" s="23">
        <v>1</v>
      </c>
      <c r="K66" s="24">
        <v>1</v>
      </c>
      <c r="O66" s="22">
        <v>1</v>
      </c>
      <c r="P66" s="23"/>
      <c r="Q66" s="26">
        <v>1</v>
      </c>
      <c r="R66" s="27"/>
      <c r="S66" s="26"/>
      <c r="T66" s="24"/>
      <c r="U66" s="47"/>
      <c r="V66" s="47"/>
      <c r="X66" s="22"/>
      <c r="Y66" s="23">
        <v>1</v>
      </c>
      <c r="Z66" s="24">
        <v>1</v>
      </c>
      <c r="AA66" s="20">
        <v>36</v>
      </c>
      <c r="AB66" s="25">
        <v>23</v>
      </c>
      <c r="AC66" s="24">
        <v>59</v>
      </c>
    </row>
    <row r="67" spans="1:29" ht="12.75" customHeight="1" x14ac:dyDescent="0.2">
      <c r="A67" s="35" t="s">
        <v>65</v>
      </c>
      <c r="B67" s="36">
        <v>1826</v>
      </c>
      <c r="C67" s="22">
        <v>3</v>
      </c>
      <c r="D67" s="23">
        <v>6</v>
      </c>
      <c r="E67" s="24">
        <v>9</v>
      </c>
      <c r="F67" s="47"/>
      <c r="G67" s="47"/>
      <c r="H67" s="24"/>
      <c r="I67" s="22"/>
      <c r="J67" s="23"/>
      <c r="O67" s="22"/>
      <c r="P67" s="23"/>
      <c r="Q67" s="26"/>
      <c r="R67" s="27"/>
      <c r="S67" s="26"/>
      <c r="T67" s="24"/>
      <c r="U67" s="47"/>
      <c r="V67" s="47"/>
      <c r="X67" s="22"/>
      <c r="Y67" s="23"/>
      <c r="AA67" s="20">
        <v>3</v>
      </c>
      <c r="AB67" s="25">
        <v>6</v>
      </c>
      <c r="AC67" s="24">
        <v>9</v>
      </c>
    </row>
    <row r="68" spans="1:29" x14ac:dyDescent="0.2">
      <c r="A68" s="35" t="s">
        <v>66</v>
      </c>
      <c r="B68" s="36">
        <v>1835</v>
      </c>
      <c r="C68" s="22">
        <v>2</v>
      </c>
      <c r="D68" s="23">
        <v>3</v>
      </c>
      <c r="E68" s="24">
        <v>5</v>
      </c>
      <c r="F68" s="47"/>
      <c r="G68" s="47"/>
      <c r="H68" s="24"/>
      <c r="I68" s="22"/>
      <c r="J68" s="23"/>
      <c r="L68" s="20">
        <v>1</v>
      </c>
      <c r="N68" s="65">
        <v>1</v>
      </c>
      <c r="O68" s="22"/>
      <c r="P68" s="23"/>
      <c r="Q68" s="26"/>
      <c r="R68" s="27"/>
      <c r="S68" s="26"/>
      <c r="T68" s="24"/>
      <c r="U68" s="47"/>
      <c r="V68" s="47"/>
      <c r="X68" s="22"/>
      <c r="Y68" s="23"/>
      <c r="AA68" s="20">
        <v>3</v>
      </c>
      <c r="AB68" s="25">
        <v>3</v>
      </c>
      <c r="AC68" s="24">
        <v>6</v>
      </c>
    </row>
    <row r="69" spans="1:29" ht="13.5" thickBot="1" x14ac:dyDescent="0.25">
      <c r="A69" s="35" t="s">
        <v>67</v>
      </c>
      <c r="B69" s="36">
        <v>1905</v>
      </c>
      <c r="C69" s="22">
        <v>7</v>
      </c>
      <c r="D69" s="23">
        <v>14</v>
      </c>
      <c r="E69" s="24">
        <v>21</v>
      </c>
      <c r="F69" s="47"/>
      <c r="G69" s="47"/>
      <c r="H69" s="24"/>
      <c r="I69" s="22"/>
      <c r="J69" s="23"/>
      <c r="L69" s="20">
        <v>1</v>
      </c>
      <c r="N69" s="65">
        <v>1</v>
      </c>
      <c r="O69" s="22">
        <v>1</v>
      </c>
      <c r="P69" s="23"/>
      <c r="Q69" s="26">
        <v>1</v>
      </c>
      <c r="R69" s="27"/>
      <c r="S69" s="26"/>
      <c r="T69" s="24"/>
      <c r="U69" s="47"/>
      <c r="V69" s="47"/>
      <c r="X69" s="22"/>
      <c r="Y69" s="23"/>
      <c r="AA69" s="20">
        <v>9</v>
      </c>
      <c r="AB69" s="25">
        <v>14</v>
      </c>
      <c r="AC69" s="24">
        <v>23</v>
      </c>
    </row>
    <row r="70" spans="1:29" ht="13.5" thickBot="1" x14ac:dyDescent="0.25">
      <c r="A70" s="31" t="s">
        <v>68</v>
      </c>
      <c r="B70" s="14"/>
      <c r="C70" s="13">
        <f>SUM(C65:C69)</f>
        <v>60</v>
      </c>
      <c r="D70" s="13">
        <f t="shared" ref="D70:AC70" si="9">SUM(D65:D69)</f>
        <v>66</v>
      </c>
      <c r="E70" s="32">
        <f t="shared" si="9"/>
        <v>126</v>
      </c>
      <c r="F70" s="13">
        <f t="shared" si="9"/>
        <v>3</v>
      </c>
      <c r="G70" s="13">
        <f t="shared" si="9"/>
        <v>1</v>
      </c>
      <c r="H70" s="32">
        <f t="shared" si="9"/>
        <v>4</v>
      </c>
      <c r="I70" s="13">
        <f t="shared" si="9"/>
        <v>0</v>
      </c>
      <c r="J70" s="13">
        <f t="shared" si="9"/>
        <v>2</v>
      </c>
      <c r="K70" s="32">
        <f t="shared" si="9"/>
        <v>2</v>
      </c>
      <c r="L70" s="13">
        <f t="shared" si="9"/>
        <v>2</v>
      </c>
      <c r="M70" s="13">
        <f t="shared" si="9"/>
        <v>3</v>
      </c>
      <c r="N70" s="32">
        <f t="shared" si="9"/>
        <v>5</v>
      </c>
      <c r="O70" s="13">
        <f t="shared" si="9"/>
        <v>3</v>
      </c>
      <c r="P70" s="13">
        <f t="shared" si="9"/>
        <v>1</v>
      </c>
      <c r="Q70" s="32">
        <f t="shared" si="9"/>
        <v>4</v>
      </c>
      <c r="R70" s="13">
        <f t="shared" si="9"/>
        <v>0</v>
      </c>
      <c r="S70" s="13">
        <f t="shared" si="9"/>
        <v>0</v>
      </c>
      <c r="T70" s="32">
        <f t="shared" si="9"/>
        <v>0</v>
      </c>
      <c r="U70" s="13">
        <f t="shared" si="9"/>
        <v>0</v>
      </c>
      <c r="V70" s="13">
        <f t="shared" si="9"/>
        <v>0</v>
      </c>
      <c r="W70" s="32">
        <f t="shared" si="9"/>
        <v>0</v>
      </c>
      <c r="X70" s="13">
        <f t="shared" si="9"/>
        <v>0</v>
      </c>
      <c r="Y70" s="13">
        <f t="shared" si="9"/>
        <v>3</v>
      </c>
      <c r="Z70" s="32">
        <f t="shared" si="9"/>
        <v>3</v>
      </c>
      <c r="AA70" s="31">
        <f t="shared" si="9"/>
        <v>73</v>
      </c>
      <c r="AB70" s="33">
        <f t="shared" si="9"/>
        <v>78</v>
      </c>
      <c r="AC70" s="34">
        <f t="shared" si="9"/>
        <v>151</v>
      </c>
    </row>
    <row r="71" spans="1:29" x14ac:dyDescent="0.2">
      <c r="E71" s="24" t="str">
        <f>IF(C71+D71=0," ",C71+D71)</f>
        <v xml:space="preserve"> </v>
      </c>
      <c r="H71" s="24" t="str">
        <f>IF(F71+G71=0," ",F71+G71)</f>
        <v xml:space="preserve"> </v>
      </c>
      <c r="K71" s="24" t="str">
        <f>IF(I71+J71=0," ",I71+J71)</f>
        <v xml:space="preserve"> </v>
      </c>
      <c r="N71" s="65" t="str">
        <f>IF(L71+M71=0," ",L71+M71)</f>
        <v xml:space="preserve"> </v>
      </c>
      <c r="Q71" s="26" t="str">
        <f>IF(O71+P71=0," ",O71+P71)</f>
        <v xml:space="preserve"> </v>
      </c>
      <c r="R71" s="20"/>
      <c r="T71" s="180"/>
      <c r="W71" s="65" t="str">
        <f>IF(U71+V71=0," ",U71+V71)</f>
        <v xml:space="preserve"> </v>
      </c>
      <c r="Z71" s="24" t="str">
        <f>IF(X71+Y71=0," ",X71+Y71)</f>
        <v xml:space="preserve"> </v>
      </c>
      <c r="AA71" s="20"/>
      <c r="AB71" s="80"/>
    </row>
    <row r="72" spans="1:29" x14ac:dyDescent="0.2">
      <c r="A72" s="35" t="s">
        <v>69</v>
      </c>
      <c r="B72" s="36">
        <v>1955</v>
      </c>
      <c r="C72" s="22">
        <v>1</v>
      </c>
      <c r="D72" s="23"/>
      <c r="E72" s="24">
        <v>1</v>
      </c>
      <c r="F72" s="47"/>
      <c r="G72" s="47"/>
      <c r="H72" s="24"/>
      <c r="I72" s="22"/>
      <c r="J72" s="23"/>
      <c r="O72" s="22"/>
      <c r="P72" s="23"/>
      <c r="Q72" s="26"/>
      <c r="R72" s="27"/>
      <c r="S72" s="26"/>
      <c r="T72" s="24"/>
      <c r="U72" s="47"/>
      <c r="V72" s="47"/>
      <c r="X72" s="22"/>
      <c r="Y72" s="23"/>
      <c r="AA72" s="20">
        <v>1</v>
      </c>
      <c r="AB72" s="25">
        <v>0</v>
      </c>
      <c r="AC72" s="24">
        <v>1</v>
      </c>
    </row>
    <row r="73" spans="1:29" ht="13.5" customHeight="1" x14ac:dyDescent="0.2">
      <c r="A73" s="25" t="s">
        <v>70</v>
      </c>
      <c r="B73" s="36">
        <v>1980</v>
      </c>
      <c r="C73" s="22">
        <v>14</v>
      </c>
      <c r="D73" s="23">
        <v>6</v>
      </c>
      <c r="E73" s="24">
        <v>20</v>
      </c>
      <c r="F73" s="47">
        <v>1</v>
      </c>
      <c r="G73" s="47"/>
      <c r="H73" s="24">
        <v>1</v>
      </c>
      <c r="I73" s="22"/>
      <c r="J73" s="23"/>
      <c r="O73" s="22">
        <v>2</v>
      </c>
      <c r="P73" s="23"/>
      <c r="Q73" s="26">
        <v>2</v>
      </c>
      <c r="R73" s="27"/>
      <c r="S73" s="26"/>
      <c r="T73" s="24"/>
      <c r="U73" s="47"/>
      <c r="V73" s="47"/>
      <c r="X73" s="22">
        <v>1</v>
      </c>
      <c r="Y73" s="23">
        <v>2</v>
      </c>
      <c r="Z73" s="24">
        <v>3</v>
      </c>
      <c r="AA73" s="20">
        <v>19</v>
      </c>
      <c r="AB73" s="25">
        <v>8</v>
      </c>
      <c r="AC73" s="24">
        <v>27</v>
      </c>
    </row>
    <row r="74" spans="1:29" ht="12.75" customHeight="1" x14ac:dyDescent="0.2">
      <c r="A74" s="25" t="s">
        <v>71</v>
      </c>
      <c r="B74" s="36">
        <v>1992</v>
      </c>
      <c r="C74" s="22">
        <v>4</v>
      </c>
      <c r="D74" s="23">
        <v>1</v>
      </c>
      <c r="E74" s="24">
        <v>5</v>
      </c>
      <c r="F74" s="47"/>
      <c r="G74" s="47"/>
      <c r="H74" s="24"/>
      <c r="I74" s="22"/>
      <c r="J74" s="23"/>
      <c r="O74" s="22">
        <v>1</v>
      </c>
      <c r="P74" s="23"/>
      <c r="Q74" s="26">
        <v>1</v>
      </c>
      <c r="R74" s="27"/>
      <c r="S74" s="26"/>
      <c r="T74" s="24"/>
      <c r="U74" s="47"/>
      <c r="V74" s="47"/>
      <c r="X74" s="22"/>
      <c r="Y74" s="23"/>
      <c r="AA74" s="20">
        <v>5</v>
      </c>
      <c r="AB74" s="25">
        <v>1</v>
      </c>
      <c r="AC74" s="24">
        <v>6</v>
      </c>
    </row>
    <row r="75" spans="1:29" ht="12.75" customHeight="1" x14ac:dyDescent="0.2">
      <c r="A75" s="25" t="s">
        <v>224</v>
      </c>
      <c r="B75" s="36">
        <v>1993</v>
      </c>
      <c r="C75" s="22">
        <v>1</v>
      </c>
      <c r="D75" s="23"/>
      <c r="E75" s="24">
        <v>1</v>
      </c>
      <c r="F75" s="47"/>
      <c r="G75" s="47"/>
      <c r="H75" s="24"/>
      <c r="I75" s="22"/>
      <c r="J75" s="23"/>
      <c r="O75" s="22"/>
      <c r="P75" s="23"/>
      <c r="Q75" s="26"/>
      <c r="R75" s="27"/>
      <c r="S75" s="26"/>
      <c r="T75" s="24"/>
      <c r="U75" s="47"/>
      <c r="V75" s="47"/>
      <c r="X75" s="22"/>
      <c r="Y75" s="23"/>
      <c r="AA75" s="20">
        <v>1</v>
      </c>
      <c r="AB75" s="25">
        <v>0</v>
      </c>
      <c r="AC75" s="24">
        <v>1</v>
      </c>
    </row>
    <row r="76" spans="1:29" x14ac:dyDescent="0.2">
      <c r="A76" s="25" t="s">
        <v>72</v>
      </c>
      <c r="B76" s="36">
        <v>2010</v>
      </c>
      <c r="C76" s="22">
        <v>6</v>
      </c>
      <c r="D76" s="23">
        <v>3</v>
      </c>
      <c r="E76" s="24">
        <v>9</v>
      </c>
      <c r="F76" s="47"/>
      <c r="G76" s="47">
        <v>1</v>
      </c>
      <c r="H76" s="24">
        <v>1</v>
      </c>
      <c r="I76" s="22"/>
      <c r="J76" s="23"/>
      <c r="O76" s="22"/>
      <c r="P76" s="23"/>
      <c r="Q76" s="26"/>
      <c r="R76" s="27"/>
      <c r="S76" s="26"/>
      <c r="T76" s="24"/>
      <c r="U76" s="47"/>
      <c r="V76" s="47"/>
      <c r="X76" s="22">
        <v>1</v>
      </c>
      <c r="Y76" s="23"/>
      <c r="Z76" s="24">
        <v>1</v>
      </c>
      <c r="AA76" s="20">
        <v>7</v>
      </c>
      <c r="AB76" s="25">
        <v>4</v>
      </c>
      <c r="AC76" s="24">
        <v>11</v>
      </c>
    </row>
    <row r="77" spans="1:29" x14ac:dyDescent="0.2">
      <c r="A77" s="25" t="s">
        <v>73</v>
      </c>
      <c r="B77" s="36">
        <v>2025</v>
      </c>
      <c r="C77" s="22"/>
      <c r="D77" s="23">
        <v>1</v>
      </c>
      <c r="E77" s="24">
        <v>1</v>
      </c>
      <c r="F77" s="47"/>
      <c r="G77" s="47"/>
      <c r="H77" s="24"/>
      <c r="I77" s="22"/>
      <c r="J77" s="23"/>
      <c r="O77" s="22"/>
      <c r="P77" s="23"/>
      <c r="Q77" s="26"/>
      <c r="R77" s="27"/>
      <c r="S77" s="26"/>
      <c r="T77" s="24"/>
      <c r="U77" s="47"/>
      <c r="V77" s="47"/>
      <c r="X77" s="22"/>
      <c r="Y77" s="23"/>
      <c r="AA77" s="20">
        <v>0</v>
      </c>
      <c r="AB77" s="25">
        <v>1</v>
      </c>
      <c r="AC77" s="24">
        <v>1</v>
      </c>
    </row>
    <row r="78" spans="1:29" x14ac:dyDescent="0.2">
      <c r="A78" s="25" t="s">
        <v>225</v>
      </c>
      <c r="B78" s="36">
        <v>2027</v>
      </c>
      <c r="C78" s="22">
        <v>1</v>
      </c>
      <c r="D78" s="23"/>
      <c r="E78" s="24">
        <v>1</v>
      </c>
      <c r="F78" s="47"/>
      <c r="G78" s="47"/>
      <c r="H78" s="24"/>
      <c r="I78" s="22"/>
      <c r="J78" s="23"/>
      <c r="O78" s="22">
        <v>1</v>
      </c>
      <c r="P78" s="23">
        <v>1</v>
      </c>
      <c r="Q78" s="26">
        <v>2</v>
      </c>
      <c r="R78" s="27"/>
      <c r="S78" s="26"/>
      <c r="T78" s="24"/>
      <c r="U78" s="47"/>
      <c r="V78" s="47"/>
      <c r="X78" s="22"/>
      <c r="Y78" s="23"/>
      <c r="AA78" s="20">
        <v>2</v>
      </c>
      <c r="AB78" s="25">
        <v>1</v>
      </c>
      <c r="AC78" s="24">
        <v>3</v>
      </c>
    </row>
    <row r="79" spans="1:29" x14ac:dyDescent="0.2">
      <c r="A79" s="25" t="s">
        <v>226</v>
      </c>
      <c r="B79" s="36">
        <v>2028</v>
      </c>
      <c r="C79" s="22">
        <v>1</v>
      </c>
      <c r="D79" s="23"/>
      <c r="E79" s="24">
        <v>1</v>
      </c>
      <c r="F79" s="47"/>
      <c r="G79" s="47"/>
      <c r="H79" s="24"/>
      <c r="I79" s="22"/>
      <c r="J79" s="23"/>
      <c r="O79" s="22"/>
      <c r="P79" s="23"/>
      <c r="Q79" s="26"/>
      <c r="R79" s="27"/>
      <c r="S79" s="26"/>
      <c r="T79" s="24"/>
      <c r="U79" s="47"/>
      <c r="V79" s="47"/>
      <c r="X79" s="22">
        <v>1</v>
      </c>
      <c r="Y79" s="23"/>
      <c r="Z79" s="24">
        <v>1</v>
      </c>
      <c r="AA79" s="20">
        <v>2</v>
      </c>
      <c r="AB79" s="25">
        <v>0</v>
      </c>
      <c r="AC79" s="24">
        <v>2</v>
      </c>
    </row>
    <row r="80" spans="1:29" x14ac:dyDescent="0.2">
      <c r="A80" s="25" t="s">
        <v>74</v>
      </c>
      <c r="B80" s="36">
        <v>2040</v>
      </c>
      <c r="C80" s="22">
        <v>16</v>
      </c>
      <c r="D80" s="23">
        <v>13</v>
      </c>
      <c r="E80" s="24">
        <v>29</v>
      </c>
      <c r="F80" s="47">
        <v>2</v>
      </c>
      <c r="G80" s="47">
        <v>3</v>
      </c>
      <c r="H80" s="24">
        <v>5</v>
      </c>
      <c r="I80" s="22"/>
      <c r="J80" s="23"/>
      <c r="L80" s="20">
        <v>2</v>
      </c>
      <c r="N80" s="65">
        <v>2</v>
      </c>
      <c r="O80" s="22">
        <v>1</v>
      </c>
      <c r="P80" s="23"/>
      <c r="Q80" s="26">
        <v>1</v>
      </c>
      <c r="R80" s="27"/>
      <c r="S80" s="26"/>
      <c r="T80" s="24"/>
      <c r="U80" s="47"/>
      <c r="V80" s="47"/>
      <c r="X80" s="22">
        <v>3</v>
      </c>
      <c r="Y80" s="23">
        <v>2</v>
      </c>
      <c r="Z80" s="24">
        <v>5</v>
      </c>
      <c r="AA80" s="20">
        <v>25</v>
      </c>
      <c r="AB80" s="25">
        <v>19</v>
      </c>
      <c r="AC80" s="24">
        <v>44</v>
      </c>
    </row>
    <row r="81" spans="1:29" x14ac:dyDescent="0.2">
      <c r="A81" s="25" t="s">
        <v>75</v>
      </c>
      <c r="B81" s="36">
        <v>2060</v>
      </c>
      <c r="C81" s="22">
        <v>1</v>
      </c>
      <c r="D81" s="23"/>
      <c r="E81" s="24">
        <v>1</v>
      </c>
      <c r="F81" s="47"/>
      <c r="G81" s="47"/>
      <c r="H81" s="24"/>
      <c r="I81" s="22"/>
      <c r="J81" s="23"/>
      <c r="O81" s="22"/>
      <c r="P81" s="23"/>
      <c r="Q81" s="26"/>
      <c r="R81" s="27"/>
      <c r="S81" s="26"/>
      <c r="T81" s="24"/>
      <c r="U81" s="47"/>
      <c r="V81" s="47"/>
      <c r="X81" s="22"/>
      <c r="Y81" s="23"/>
      <c r="AA81" s="20">
        <v>1</v>
      </c>
      <c r="AB81" s="25">
        <v>0</v>
      </c>
      <c r="AC81" s="24">
        <v>1</v>
      </c>
    </row>
    <row r="82" spans="1:29" x14ac:dyDescent="0.2">
      <c r="A82" s="25" t="s">
        <v>76</v>
      </c>
      <c r="B82" s="36">
        <v>2100</v>
      </c>
      <c r="C82" s="22">
        <v>15</v>
      </c>
      <c r="D82" s="23">
        <v>4</v>
      </c>
      <c r="E82" s="24">
        <v>19</v>
      </c>
      <c r="F82" s="47">
        <v>5</v>
      </c>
      <c r="G82" s="47"/>
      <c r="H82" s="24">
        <v>5</v>
      </c>
      <c r="I82" s="22"/>
      <c r="J82" s="23"/>
      <c r="L82" s="20">
        <v>2</v>
      </c>
      <c r="N82" s="65">
        <v>2</v>
      </c>
      <c r="O82" s="22">
        <v>6</v>
      </c>
      <c r="P82" s="23"/>
      <c r="Q82" s="26">
        <v>6</v>
      </c>
      <c r="R82" s="27"/>
      <c r="S82" s="26"/>
      <c r="T82" s="24"/>
      <c r="U82" s="47"/>
      <c r="V82" s="47"/>
      <c r="X82" s="22">
        <v>3</v>
      </c>
      <c r="Y82" s="23">
        <v>1</v>
      </c>
      <c r="Z82" s="24">
        <v>4</v>
      </c>
      <c r="AA82" s="20">
        <v>31</v>
      </c>
      <c r="AB82" s="25">
        <v>5</v>
      </c>
      <c r="AC82" s="24">
        <v>36</v>
      </c>
    </row>
    <row r="83" spans="1:29" ht="12.75" customHeight="1" x14ac:dyDescent="0.2">
      <c r="A83" s="25" t="s">
        <v>77</v>
      </c>
      <c r="B83" s="36">
        <v>2120</v>
      </c>
      <c r="C83" s="22">
        <v>1</v>
      </c>
      <c r="D83" s="23">
        <v>1</v>
      </c>
      <c r="E83" s="24">
        <v>2</v>
      </c>
      <c r="F83" s="47"/>
      <c r="G83" s="47"/>
      <c r="H83" s="24"/>
      <c r="I83" s="22"/>
      <c r="J83" s="23"/>
      <c r="O83" s="22">
        <v>2</v>
      </c>
      <c r="P83" s="23"/>
      <c r="Q83" s="26">
        <v>2</v>
      </c>
      <c r="R83" s="27"/>
      <c r="S83" s="26"/>
      <c r="T83" s="24"/>
      <c r="U83" s="47"/>
      <c r="V83" s="47"/>
      <c r="X83" s="22"/>
      <c r="Y83" s="23"/>
      <c r="AA83" s="20">
        <v>3</v>
      </c>
      <c r="AB83" s="25">
        <v>1</v>
      </c>
      <c r="AC83" s="24">
        <v>4</v>
      </c>
    </row>
    <row r="84" spans="1:29" ht="12.75" customHeight="1" x14ac:dyDescent="0.2">
      <c r="A84" s="25" t="s">
        <v>78</v>
      </c>
      <c r="B84" s="36">
        <v>2122</v>
      </c>
      <c r="C84" s="22">
        <v>15</v>
      </c>
      <c r="D84" s="23">
        <v>3</v>
      </c>
      <c r="E84" s="24">
        <v>18</v>
      </c>
      <c r="F84" s="47">
        <v>1</v>
      </c>
      <c r="G84" s="47"/>
      <c r="H84" s="24">
        <v>1</v>
      </c>
      <c r="I84" s="22"/>
      <c r="J84" s="23"/>
      <c r="O84" s="22">
        <v>5</v>
      </c>
      <c r="P84" s="23">
        <v>2</v>
      </c>
      <c r="Q84" s="26">
        <v>7</v>
      </c>
      <c r="R84" s="27"/>
      <c r="S84" s="26"/>
      <c r="T84" s="24"/>
      <c r="U84" s="47"/>
      <c r="V84" s="47"/>
      <c r="X84" s="22">
        <v>2</v>
      </c>
      <c r="Y84" s="23"/>
      <c r="Z84" s="24">
        <v>2</v>
      </c>
      <c r="AA84" s="20">
        <v>23</v>
      </c>
      <c r="AB84" s="25">
        <v>5</v>
      </c>
      <c r="AC84" s="24">
        <v>28</v>
      </c>
    </row>
    <row r="85" spans="1:29" ht="12.75" customHeight="1" x14ac:dyDescent="0.2">
      <c r="A85" s="25" t="s">
        <v>227</v>
      </c>
      <c r="B85" s="36">
        <v>2123</v>
      </c>
      <c r="C85" s="22">
        <v>4</v>
      </c>
      <c r="D85" s="23"/>
      <c r="E85" s="24">
        <v>4</v>
      </c>
      <c r="F85" s="47"/>
      <c r="G85" s="47"/>
      <c r="H85" s="24"/>
      <c r="I85" s="22"/>
      <c r="J85" s="23"/>
      <c r="O85" s="22"/>
      <c r="P85" s="23">
        <v>1</v>
      </c>
      <c r="Q85" s="26">
        <v>1</v>
      </c>
      <c r="R85" s="27"/>
      <c r="S85" s="26"/>
      <c r="T85" s="26"/>
      <c r="U85" s="47"/>
      <c r="V85" s="47"/>
      <c r="X85" s="22"/>
      <c r="Y85" s="23"/>
      <c r="AA85" s="20">
        <v>4</v>
      </c>
      <c r="AB85" s="25">
        <v>1</v>
      </c>
      <c r="AC85" s="24">
        <v>5</v>
      </c>
    </row>
    <row r="86" spans="1:29" ht="13.5" thickBot="1" x14ac:dyDescent="0.25">
      <c r="A86" s="25" t="s">
        <v>79</v>
      </c>
      <c r="B86" s="36">
        <v>2130</v>
      </c>
      <c r="C86" s="22">
        <v>1</v>
      </c>
      <c r="D86" s="23"/>
      <c r="E86" s="24">
        <v>1</v>
      </c>
      <c r="F86" s="47"/>
      <c r="G86" s="47"/>
      <c r="H86" s="24"/>
      <c r="I86" s="22"/>
      <c r="J86" s="23"/>
      <c r="O86" s="22"/>
      <c r="P86" s="23"/>
      <c r="Q86" s="26"/>
      <c r="R86" s="27"/>
      <c r="S86" s="26"/>
      <c r="T86" s="26"/>
      <c r="U86" s="22"/>
      <c r="V86" s="47"/>
      <c r="X86" s="22"/>
      <c r="Y86" s="23"/>
      <c r="AA86" s="20">
        <v>1</v>
      </c>
      <c r="AB86" s="25">
        <v>0</v>
      </c>
      <c r="AC86" s="24">
        <v>1</v>
      </c>
    </row>
    <row r="87" spans="1:29" ht="13.5" thickBot="1" x14ac:dyDescent="0.25">
      <c r="A87" s="31" t="s">
        <v>80</v>
      </c>
      <c r="B87" s="14"/>
      <c r="C87" s="31">
        <f t="shared" ref="C87:AC87" si="10">SUM(C72:C86)</f>
        <v>81</v>
      </c>
      <c r="D87" s="13">
        <f t="shared" si="10"/>
        <v>32</v>
      </c>
      <c r="E87" s="32">
        <f t="shared" si="10"/>
        <v>113</v>
      </c>
      <c r="F87" s="13">
        <f t="shared" si="10"/>
        <v>9</v>
      </c>
      <c r="G87" s="13">
        <f t="shared" si="10"/>
        <v>4</v>
      </c>
      <c r="H87" s="13">
        <f t="shared" si="10"/>
        <v>13</v>
      </c>
      <c r="I87" s="31">
        <f t="shared" si="10"/>
        <v>0</v>
      </c>
      <c r="J87" s="13">
        <f t="shared" si="10"/>
        <v>0</v>
      </c>
      <c r="K87" s="32">
        <f t="shared" si="10"/>
        <v>0</v>
      </c>
      <c r="L87" s="13">
        <f t="shared" si="10"/>
        <v>4</v>
      </c>
      <c r="M87" s="13">
        <f t="shared" si="10"/>
        <v>0</v>
      </c>
      <c r="N87" s="13">
        <f t="shared" si="10"/>
        <v>4</v>
      </c>
      <c r="O87" s="31">
        <f t="shared" si="10"/>
        <v>18</v>
      </c>
      <c r="P87" s="13">
        <f t="shared" si="10"/>
        <v>4</v>
      </c>
      <c r="Q87" s="13">
        <f t="shared" si="10"/>
        <v>22</v>
      </c>
      <c r="R87" s="31">
        <f t="shared" si="10"/>
        <v>0</v>
      </c>
      <c r="S87" s="13">
        <f t="shared" si="10"/>
        <v>0</v>
      </c>
      <c r="T87" s="13">
        <f t="shared" si="10"/>
        <v>0</v>
      </c>
      <c r="U87" s="31">
        <f t="shared" si="10"/>
        <v>0</v>
      </c>
      <c r="V87" s="13">
        <f t="shared" si="10"/>
        <v>0</v>
      </c>
      <c r="W87" s="13">
        <f t="shared" si="10"/>
        <v>0</v>
      </c>
      <c r="X87" s="31">
        <f t="shared" si="10"/>
        <v>11</v>
      </c>
      <c r="Y87" s="13">
        <f t="shared" si="10"/>
        <v>5</v>
      </c>
      <c r="Z87" s="13">
        <f t="shared" si="10"/>
        <v>16</v>
      </c>
      <c r="AA87" s="31">
        <f t="shared" si="10"/>
        <v>125</v>
      </c>
      <c r="AB87" s="33">
        <f t="shared" si="10"/>
        <v>46</v>
      </c>
      <c r="AC87" s="34">
        <f t="shared" si="10"/>
        <v>171</v>
      </c>
    </row>
    <row r="88" spans="1:29" x14ac:dyDescent="0.2">
      <c r="E88" s="24" t="str">
        <f>IF(C88+D88=0," ",C88+D88)</f>
        <v xml:space="preserve"> </v>
      </c>
      <c r="H88" s="24" t="str">
        <f>IF(F88+G88=0," ",F88+G88)</f>
        <v xml:space="preserve"> </v>
      </c>
      <c r="K88" s="24" t="str">
        <f>IF(I88+J88=0," ",I88+J88)</f>
        <v xml:space="preserve"> </v>
      </c>
      <c r="N88" s="65" t="str">
        <f>IF(L88+M88=0," ",L88+M88)</f>
        <v xml:space="preserve"> </v>
      </c>
      <c r="Q88" s="26" t="str">
        <f>IF(O88+P88=0," ",O88+P88)</f>
        <v xml:space="preserve"> </v>
      </c>
      <c r="R88" s="20"/>
      <c r="U88" s="20"/>
      <c r="W88" s="65" t="str">
        <f>IF(U88+V88=0," ",U88+V88)</f>
        <v xml:space="preserve"> </v>
      </c>
      <c r="Z88" s="24" t="str">
        <f>IF(X88+Y88=0," ",X88+Y88)</f>
        <v xml:space="preserve"> </v>
      </c>
      <c r="AA88" s="20"/>
      <c r="AB88" s="80"/>
    </row>
    <row r="89" spans="1:29" x14ac:dyDescent="0.2">
      <c r="A89" s="35" t="s">
        <v>81</v>
      </c>
      <c r="B89" s="36">
        <v>2201</v>
      </c>
      <c r="C89" s="22">
        <v>10</v>
      </c>
      <c r="D89" s="23">
        <v>6</v>
      </c>
      <c r="E89" s="24">
        <v>16</v>
      </c>
      <c r="F89" s="47"/>
      <c r="G89" s="47">
        <v>2</v>
      </c>
      <c r="H89" s="24">
        <v>2</v>
      </c>
      <c r="I89" s="22"/>
      <c r="J89" s="23">
        <v>1</v>
      </c>
      <c r="K89" s="24">
        <v>1</v>
      </c>
      <c r="O89" s="22"/>
      <c r="P89" s="23"/>
      <c r="Q89" s="26"/>
      <c r="R89" s="27"/>
      <c r="S89" s="26"/>
      <c r="T89" s="24"/>
      <c r="U89" s="47">
        <v>1</v>
      </c>
      <c r="V89" s="47"/>
      <c r="W89" s="65">
        <v>1</v>
      </c>
      <c r="X89" s="22"/>
      <c r="Y89" s="23"/>
      <c r="AA89" s="20">
        <v>11</v>
      </c>
      <c r="AB89" s="25">
        <v>10</v>
      </c>
      <c r="AC89" s="24">
        <v>21</v>
      </c>
    </row>
    <row r="90" spans="1:29" x14ac:dyDescent="0.2">
      <c r="A90" s="35" t="s">
        <v>82</v>
      </c>
      <c r="B90" s="36">
        <v>2202</v>
      </c>
      <c r="C90" s="22">
        <v>28</v>
      </c>
      <c r="D90" s="23">
        <v>16</v>
      </c>
      <c r="E90" s="24">
        <v>44</v>
      </c>
      <c r="F90" s="47">
        <v>1</v>
      </c>
      <c r="G90" s="47">
        <v>1</v>
      </c>
      <c r="H90" s="24">
        <v>2</v>
      </c>
      <c r="I90" s="22"/>
      <c r="J90" s="23">
        <v>1</v>
      </c>
      <c r="K90" s="24">
        <v>1</v>
      </c>
      <c r="O90" s="22">
        <v>2</v>
      </c>
      <c r="P90" s="23">
        <v>1</v>
      </c>
      <c r="Q90" s="26">
        <v>3</v>
      </c>
      <c r="R90" s="27"/>
      <c r="S90" s="26"/>
      <c r="T90" s="24"/>
      <c r="U90" s="47"/>
      <c r="V90" s="47"/>
      <c r="X90" s="22">
        <v>1</v>
      </c>
      <c r="Y90" s="23">
        <v>1</v>
      </c>
      <c r="Z90" s="24">
        <v>2</v>
      </c>
      <c r="AA90" s="20">
        <v>32</v>
      </c>
      <c r="AB90" s="25">
        <v>22</v>
      </c>
      <c r="AC90" s="24">
        <v>54</v>
      </c>
    </row>
    <row r="91" spans="1:29" x14ac:dyDescent="0.2">
      <c r="A91" s="35" t="s">
        <v>83</v>
      </c>
      <c r="B91" s="36">
        <v>2205</v>
      </c>
      <c r="C91" s="22">
        <v>21</v>
      </c>
      <c r="D91" s="23">
        <v>28</v>
      </c>
      <c r="E91" s="24">
        <v>49</v>
      </c>
      <c r="F91" s="47">
        <v>2</v>
      </c>
      <c r="G91" s="47">
        <v>2</v>
      </c>
      <c r="H91" s="24">
        <v>4</v>
      </c>
      <c r="I91" s="22"/>
      <c r="J91" s="23"/>
      <c r="O91" s="22"/>
      <c r="P91" s="23"/>
      <c r="Q91" s="26"/>
      <c r="R91" s="27"/>
      <c r="S91" s="26"/>
      <c r="T91" s="24"/>
      <c r="U91" s="47"/>
      <c r="V91" s="47"/>
      <c r="X91" s="22">
        <v>2</v>
      </c>
      <c r="Y91" s="23"/>
      <c r="Z91" s="24">
        <v>2</v>
      </c>
      <c r="AA91" s="20">
        <v>26</v>
      </c>
      <c r="AB91" s="25">
        <v>30</v>
      </c>
      <c r="AC91" s="24">
        <v>56</v>
      </c>
    </row>
    <row r="92" spans="1:29" x14ac:dyDescent="0.2">
      <c r="A92" s="35" t="s">
        <v>84</v>
      </c>
      <c r="B92" s="36">
        <v>2240</v>
      </c>
      <c r="C92" s="22">
        <v>5</v>
      </c>
      <c r="D92" s="23">
        <v>3</v>
      </c>
      <c r="E92" s="24">
        <v>8</v>
      </c>
      <c r="F92" s="47">
        <v>1</v>
      </c>
      <c r="G92" s="47"/>
      <c r="H92" s="24">
        <v>1</v>
      </c>
      <c r="I92" s="22"/>
      <c r="J92" s="23"/>
      <c r="O92" s="22"/>
      <c r="P92" s="23"/>
      <c r="Q92" s="26"/>
      <c r="R92" s="27"/>
      <c r="S92" s="26"/>
      <c r="T92" s="24"/>
      <c r="U92" s="47"/>
      <c r="V92" s="47"/>
      <c r="X92" s="22"/>
      <c r="Y92" s="23"/>
      <c r="AA92" s="20">
        <v>6</v>
      </c>
      <c r="AB92" s="25">
        <v>3</v>
      </c>
      <c r="AC92" s="24">
        <v>9</v>
      </c>
    </row>
    <row r="93" spans="1:29" x14ac:dyDescent="0.2">
      <c r="A93" s="35" t="s">
        <v>85</v>
      </c>
      <c r="B93" s="36">
        <v>2245</v>
      </c>
      <c r="C93" s="22"/>
      <c r="D93" s="23">
        <v>1</v>
      </c>
      <c r="E93" s="24">
        <v>1</v>
      </c>
      <c r="F93" s="47"/>
      <c r="G93" s="47"/>
      <c r="H93" s="24"/>
      <c r="I93" s="22"/>
      <c r="J93" s="23"/>
      <c r="O93" s="22"/>
      <c r="P93" s="23"/>
      <c r="Q93" s="26"/>
      <c r="R93" s="27"/>
      <c r="S93" s="26"/>
      <c r="T93" s="24"/>
      <c r="U93" s="47"/>
      <c r="V93" s="47"/>
      <c r="X93" s="22"/>
      <c r="Y93" s="23">
        <v>1</v>
      </c>
      <c r="Z93" s="24">
        <v>1</v>
      </c>
      <c r="AA93" s="20">
        <v>0</v>
      </c>
      <c r="AB93" s="25">
        <v>2</v>
      </c>
      <c r="AC93" s="24">
        <v>2</v>
      </c>
    </row>
    <row r="94" spans="1:29" x14ac:dyDescent="0.2">
      <c r="A94" s="35" t="s">
        <v>86</v>
      </c>
      <c r="B94" s="36">
        <v>2265</v>
      </c>
      <c r="C94" s="22"/>
      <c r="D94" s="23">
        <v>1</v>
      </c>
      <c r="E94" s="24">
        <v>1</v>
      </c>
      <c r="F94" s="47"/>
      <c r="G94" s="47"/>
      <c r="H94" s="24"/>
      <c r="I94" s="22"/>
      <c r="J94" s="23"/>
      <c r="O94" s="22"/>
      <c r="P94" s="23"/>
      <c r="Q94" s="26"/>
      <c r="R94" s="27"/>
      <c r="S94" s="26"/>
      <c r="T94" s="24"/>
      <c r="U94" s="47"/>
      <c r="V94" s="47"/>
      <c r="X94" s="22"/>
      <c r="Y94" s="23"/>
      <c r="AA94" s="20">
        <v>0</v>
      </c>
      <c r="AB94" s="25">
        <v>1</v>
      </c>
      <c r="AC94" s="24">
        <v>1</v>
      </c>
    </row>
    <row r="95" spans="1:29" x14ac:dyDescent="0.2">
      <c r="A95" s="35" t="s">
        <v>87</v>
      </c>
      <c r="B95" s="36">
        <v>2270</v>
      </c>
      <c r="C95" s="22">
        <v>8</v>
      </c>
      <c r="D95" s="23">
        <v>2</v>
      </c>
      <c r="E95" s="24">
        <v>10</v>
      </c>
      <c r="F95" s="47"/>
      <c r="G95" s="47"/>
      <c r="H95" s="24"/>
      <c r="I95" s="22"/>
      <c r="J95" s="23"/>
      <c r="O95" s="22">
        <v>1</v>
      </c>
      <c r="P95" s="23"/>
      <c r="Q95" s="26">
        <v>1</v>
      </c>
      <c r="R95" s="27"/>
      <c r="S95" s="26"/>
      <c r="T95" s="24"/>
      <c r="U95" s="47"/>
      <c r="V95" s="47"/>
      <c r="X95" s="22"/>
      <c r="Y95" s="23"/>
      <c r="AA95" s="20">
        <v>9</v>
      </c>
      <c r="AB95" s="25">
        <v>2</v>
      </c>
      <c r="AC95" s="24">
        <v>11</v>
      </c>
    </row>
    <row r="96" spans="1:29" x14ac:dyDescent="0.2">
      <c r="A96" s="35" t="s">
        <v>88</v>
      </c>
      <c r="B96" s="36">
        <v>2272</v>
      </c>
      <c r="C96" s="22">
        <v>6</v>
      </c>
      <c r="D96" s="23">
        <v>8</v>
      </c>
      <c r="E96" s="24">
        <v>14</v>
      </c>
      <c r="F96" s="47"/>
      <c r="G96" s="47"/>
      <c r="H96" s="24"/>
      <c r="I96" s="22"/>
      <c r="J96" s="23"/>
      <c r="O96" s="22"/>
      <c r="P96" s="23"/>
      <c r="Q96" s="26"/>
      <c r="R96" s="27"/>
      <c r="S96" s="26"/>
      <c r="T96" s="24"/>
      <c r="U96" s="47"/>
      <c r="V96" s="47"/>
      <c r="X96" s="22"/>
      <c r="Y96" s="23">
        <v>1</v>
      </c>
      <c r="Z96" s="24">
        <v>1</v>
      </c>
      <c r="AA96" s="20">
        <v>6</v>
      </c>
      <c r="AB96" s="25">
        <v>9</v>
      </c>
      <c r="AC96" s="24">
        <v>15</v>
      </c>
    </row>
    <row r="97" spans="1:29" x14ac:dyDescent="0.2">
      <c r="A97" s="35" t="s">
        <v>89</v>
      </c>
      <c r="B97" s="36">
        <v>2275</v>
      </c>
      <c r="C97" s="20">
        <v>1</v>
      </c>
      <c r="E97" s="24">
        <v>1</v>
      </c>
      <c r="H97" s="24"/>
      <c r="Q97" s="26"/>
      <c r="R97" s="27"/>
      <c r="S97" s="26"/>
      <c r="T97" s="24"/>
      <c r="AA97" s="20">
        <v>1</v>
      </c>
      <c r="AB97" s="25">
        <v>0</v>
      </c>
      <c r="AC97" s="24">
        <v>1</v>
      </c>
    </row>
    <row r="98" spans="1:29" x14ac:dyDescent="0.2">
      <c r="A98" s="35" t="s">
        <v>90</v>
      </c>
      <c r="B98" s="36">
        <v>2278</v>
      </c>
      <c r="D98" s="25">
        <v>1</v>
      </c>
      <c r="E98" s="24">
        <v>1</v>
      </c>
      <c r="H98" s="24"/>
      <c r="Q98" s="26"/>
      <c r="R98" s="27"/>
      <c r="S98" s="26"/>
      <c r="T98" s="24"/>
      <c r="AA98" s="20">
        <v>0</v>
      </c>
      <c r="AB98" s="25">
        <v>1</v>
      </c>
      <c r="AC98" s="24">
        <v>1</v>
      </c>
    </row>
    <row r="99" spans="1:29" ht="13.5" thickBot="1" x14ac:dyDescent="0.25">
      <c r="A99" s="35" t="s">
        <v>91</v>
      </c>
      <c r="B99" s="36">
        <v>2279</v>
      </c>
      <c r="C99" s="20">
        <v>1</v>
      </c>
      <c r="D99" s="25">
        <v>2</v>
      </c>
      <c r="E99" s="24">
        <v>3</v>
      </c>
      <c r="H99" s="24"/>
      <c r="Q99" s="26"/>
      <c r="R99" s="27"/>
      <c r="S99" s="26"/>
      <c r="T99" s="24"/>
      <c r="AA99" s="20">
        <v>1</v>
      </c>
      <c r="AB99" s="25">
        <v>2</v>
      </c>
      <c r="AC99" s="24">
        <v>3</v>
      </c>
    </row>
    <row r="100" spans="1:29" s="75" customFormat="1" ht="13.5" thickBot="1" x14ac:dyDescent="0.25">
      <c r="A100" s="13" t="s">
        <v>92</v>
      </c>
      <c r="B100" s="14"/>
      <c r="C100" s="31">
        <f>SUM(C89:C99)</f>
        <v>80</v>
      </c>
      <c r="D100" s="13">
        <f>SUM(D89:D99)</f>
        <v>68</v>
      </c>
      <c r="E100" s="13">
        <f>SUBTOTAL(9,E89:E99)</f>
        <v>148</v>
      </c>
      <c r="F100" s="31">
        <f>SUM(F89:F99)</f>
        <v>4</v>
      </c>
      <c r="G100" s="13">
        <f>SUM(G89:G99)</f>
        <v>5</v>
      </c>
      <c r="H100" s="13">
        <f>SUBTOTAL(9,H89:H99)</f>
        <v>9</v>
      </c>
      <c r="I100" s="31">
        <f>SUM(I89:I99)</f>
        <v>0</v>
      </c>
      <c r="J100" s="13">
        <f>SUM(J89:J99)</f>
        <v>2</v>
      </c>
      <c r="K100" s="13">
        <f>SUBTOTAL(9,K89:K99)</f>
        <v>2</v>
      </c>
      <c r="L100" s="31">
        <f>SUM(L89:L99)</f>
        <v>0</v>
      </c>
      <c r="M100" s="13">
        <f>SUM(M89:M99)</f>
        <v>0</v>
      </c>
      <c r="N100" s="13">
        <f>SUBTOTAL(9,N89:N99)</f>
        <v>0</v>
      </c>
      <c r="O100" s="31">
        <f>SUM(O89:O99)</f>
        <v>3</v>
      </c>
      <c r="P100" s="13">
        <f>SUM(P89:P99)</f>
        <v>1</v>
      </c>
      <c r="Q100" s="13">
        <f>SUBTOTAL(9,Q89:Q99)</f>
        <v>4</v>
      </c>
      <c r="R100" s="31">
        <f>SUM(R89:R99)</f>
        <v>0</v>
      </c>
      <c r="S100" s="13">
        <f>SUM(S89:S99)</f>
        <v>0</v>
      </c>
      <c r="T100" s="13">
        <f>SUBTOTAL(9,T89:T99)</f>
        <v>0</v>
      </c>
      <c r="U100" s="13">
        <f>SUM(U89:U99)</f>
        <v>1</v>
      </c>
      <c r="V100" s="13">
        <f>SUM(V89:V99)</f>
        <v>0</v>
      </c>
      <c r="W100" s="13">
        <f>SUBTOTAL(9,W89:W99)</f>
        <v>1</v>
      </c>
      <c r="X100" s="31">
        <f>SUM(X89:X99)</f>
        <v>3</v>
      </c>
      <c r="Y100" s="13">
        <f>SUM(Y89:Y99)</f>
        <v>3</v>
      </c>
      <c r="Z100" s="13">
        <f>SUBTOTAL(9,Z89:Z99)</f>
        <v>6</v>
      </c>
      <c r="AA100" s="31">
        <f>SUM(AA89:AA99)</f>
        <v>92</v>
      </c>
      <c r="AB100" s="13">
        <f>SUM(AB89:AB99)</f>
        <v>82</v>
      </c>
      <c r="AC100" s="32">
        <f>SUBTOTAL(9,AC89:AC99)</f>
        <v>174</v>
      </c>
    </row>
    <row r="101" spans="1:29" x14ac:dyDescent="0.2">
      <c r="H101" s="24"/>
      <c r="Q101" s="26"/>
      <c r="R101" s="27"/>
      <c r="S101" s="26"/>
      <c r="T101" s="24"/>
      <c r="AA101" s="20"/>
      <c r="AB101" s="80"/>
      <c r="AC101" s="81"/>
    </row>
    <row r="102" spans="1:29" x14ac:dyDescent="0.2">
      <c r="A102" s="35" t="s">
        <v>93</v>
      </c>
      <c r="B102" s="36">
        <v>2209</v>
      </c>
      <c r="C102" s="22">
        <v>16</v>
      </c>
      <c r="D102" s="23">
        <v>4</v>
      </c>
      <c r="E102" s="24">
        <v>20</v>
      </c>
      <c r="F102" s="47">
        <v>2</v>
      </c>
      <c r="G102" s="47"/>
      <c r="H102" s="24">
        <v>2</v>
      </c>
      <c r="I102" s="22"/>
      <c r="J102" s="23"/>
      <c r="L102" s="20">
        <v>1</v>
      </c>
      <c r="N102" s="24">
        <v>1</v>
      </c>
      <c r="O102" s="22"/>
      <c r="P102" s="23"/>
      <c r="Q102" s="26"/>
      <c r="R102" s="27"/>
      <c r="S102" s="26"/>
      <c r="T102" s="24"/>
      <c r="U102" s="47"/>
      <c r="V102" s="47"/>
      <c r="W102" s="24"/>
      <c r="X102" s="22">
        <v>1</v>
      </c>
      <c r="Y102" s="23"/>
      <c r="Z102" s="24">
        <v>1</v>
      </c>
      <c r="AA102" s="20">
        <v>22</v>
      </c>
      <c r="AB102" s="80">
        <v>4</v>
      </c>
      <c r="AC102" s="81">
        <v>26</v>
      </c>
    </row>
    <row r="103" spans="1:29" ht="13.5" thickBot="1" x14ac:dyDescent="0.25">
      <c r="A103" s="35" t="s">
        <v>94</v>
      </c>
      <c r="B103" s="36">
        <v>2290</v>
      </c>
      <c r="C103" s="22">
        <v>20</v>
      </c>
      <c r="D103" s="23">
        <v>3</v>
      </c>
      <c r="E103" s="24">
        <v>23</v>
      </c>
      <c r="F103" s="47">
        <v>2</v>
      </c>
      <c r="G103" s="47">
        <v>1</v>
      </c>
      <c r="H103" s="24">
        <v>3</v>
      </c>
      <c r="I103" s="22"/>
      <c r="J103" s="23"/>
      <c r="N103" s="24"/>
      <c r="O103" s="22"/>
      <c r="P103" s="23"/>
      <c r="Q103" s="26"/>
      <c r="R103" s="27"/>
      <c r="S103" s="26"/>
      <c r="T103" s="24"/>
      <c r="U103" s="47"/>
      <c r="V103" s="47"/>
      <c r="W103" s="24"/>
      <c r="X103" s="22">
        <v>1</v>
      </c>
      <c r="Y103" s="23"/>
      <c r="Z103" s="24">
        <v>1</v>
      </c>
      <c r="AA103" s="20">
        <v>23</v>
      </c>
      <c r="AB103" s="80">
        <v>4</v>
      </c>
      <c r="AC103" s="81">
        <v>27</v>
      </c>
    </row>
    <row r="104" spans="1:29" s="75" customFormat="1" ht="13.5" thickBot="1" x14ac:dyDescent="0.25">
      <c r="A104" s="31" t="s">
        <v>95</v>
      </c>
      <c r="B104" s="14"/>
      <c r="C104" s="53">
        <f t="shared" ref="C104:I104" si="11">SUM(C102:C103)</f>
        <v>36</v>
      </c>
      <c r="D104" s="54">
        <f t="shared" si="11"/>
        <v>7</v>
      </c>
      <c r="E104" s="32">
        <f t="shared" si="11"/>
        <v>43</v>
      </c>
      <c r="F104" s="53">
        <f t="shared" si="11"/>
        <v>4</v>
      </c>
      <c r="G104" s="54">
        <f t="shared" si="11"/>
        <v>1</v>
      </c>
      <c r="H104" s="32">
        <f t="shared" si="11"/>
        <v>5</v>
      </c>
      <c r="I104" s="53">
        <f t="shared" si="11"/>
        <v>0</v>
      </c>
      <c r="J104" s="54">
        <f t="shared" ref="J104" si="12">SUM(J103)</f>
        <v>0</v>
      </c>
      <c r="K104" s="32">
        <f>SUM(K102:K103)</f>
        <v>0</v>
      </c>
      <c r="L104" s="53">
        <f>SUM(L102:L103)</f>
        <v>1</v>
      </c>
      <c r="M104" s="54">
        <f t="shared" ref="M104" si="13">SUM(M103)</f>
        <v>0</v>
      </c>
      <c r="N104" s="32">
        <f>SUM(N102:N103)</f>
        <v>1</v>
      </c>
      <c r="O104" s="53">
        <f>SUM(O102:O103)</f>
        <v>0</v>
      </c>
      <c r="P104" s="54">
        <f t="shared" ref="P104" si="14">SUM(P103)</f>
        <v>0</v>
      </c>
      <c r="Q104" s="13">
        <f>SUM(Q102:Q103)</f>
        <v>0</v>
      </c>
      <c r="R104" s="53">
        <f>SUM(R102:R103)</f>
        <v>0</v>
      </c>
      <c r="S104" s="54">
        <f t="shared" ref="S104" si="15">SUM(S103)</f>
        <v>0</v>
      </c>
      <c r="T104" s="13">
        <f>SUM(T102:T103)</f>
        <v>0</v>
      </c>
      <c r="U104" s="53">
        <f>SUM(U102:U103)</f>
        <v>0</v>
      </c>
      <c r="V104" s="54">
        <f t="shared" ref="V104" si="16">SUM(V103)</f>
        <v>0</v>
      </c>
      <c r="W104" s="32">
        <f t="shared" ref="W104:AC104" si="17">SUM(W102:W103)</f>
        <v>0</v>
      </c>
      <c r="X104" s="53">
        <f t="shared" si="17"/>
        <v>2</v>
      </c>
      <c r="Y104" s="54">
        <f t="shared" si="17"/>
        <v>0</v>
      </c>
      <c r="Z104" s="32">
        <f t="shared" si="17"/>
        <v>2</v>
      </c>
      <c r="AA104" s="53">
        <f t="shared" si="17"/>
        <v>45</v>
      </c>
      <c r="AB104" s="54">
        <f t="shared" si="17"/>
        <v>8</v>
      </c>
      <c r="AC104" s="32">
        <f t="shared" si="17"/>
        <v>53</v>
      </c>
    </row>
    <row r="105" spans="1:29" s="75" customFormat="1" x14ac:dyDescent="0.2">
      <c r="A105" s="26"/>
      <c r="B105" s="21"/>
      <c r="C105" s="91"/>
      <c r="D105" s="92"/>
      <c r="E105" s="24"/>
      <c r="F105" s="92"/>
      <c r="G105" s="92"/>
      <c r="H105" s="24"/>
      <c r="I105" s="91"/>
      <c r="J105" s="92"/>
      <c r="K105" s="24"/>
      <c r="L105" s="27"/>
      <c r="M105" s="26"/>
      <c r="N105" s="26"/>
      <c r="O105" s="91"/>
      <c r="P105" s="92"/>
      <c r="Q105" s="26"/>
      <c r="R105" s="27"/>
      <c r="S105" s="26"/>
      <c r="T105" s="24"/>
      <c r="U105" s="92"/>
      <c r="V105" s="92"/>
      <c r="W105" s="26"/>
      <c r="X105" s="91"/>
      <c r="Y105" s="92"/>
      <c r="Z105" s="24"/>
      <c r="AA105" s="27"/>
      <c r="AB105" s="107"/>
      <c r="AC105" s="81"/>
    </row>
    <row r="106" spans="1:29" x14ac:dyDescent="0.2">
      <c r="A106" s="35" t="s">
        <v>96</v>
      </c>
      <c r="B106" s="36">
        <v>2214</v>
      </c>
      <c r="C106" s="22"/>
      <c r="D106" s="23"/>
      <c r="F106" s="47"/>
      <c r="G106" s="47"/>
      <c r="H106" s="24"/>
      <c r="I106" s="22"/>
      <c r="J106" s="23"/>
      <c r="O106" s="22"/>
      <c r="P106" s="23"/>
      <c r="Q106" s="26"/>
      <c r="R106" s="27"/>
      <c r="S106" s="26"/>
      <c r="T106" s="24"/>
      <c r="U106" s="47"/>
      <c r="V106" s="47"/>
      <c r="X106" s="22"/>
      <c r="Y106" s="23">
        <v>1</v>
      </c>
      <c r="Z106" s="24">
        <v>1</v>
      </c>
      <c r="AA106" s="20">
        <v>0</v>
      </c>
      <c r="AB106" s="25">
        <v>1</v>
      </c>
      <c r="AC106" s="24">
        <v>1</v>
      </c>
    </row>
    <row r="107" spans="1:29" x14ac:dyDescent="0.2">
      <c r="A107" s="35" t="s">
        <v>97</v>
      </c>
      <c r="B107" s="36">
        <v>2282</v>
      </c>
      <c r="C107" s="22">
        <v>3</v>
      </c>
      <c r="D107" s="23">
        <v>3</v>
      </c>
      <c r="E107" s="24">
        <v>6</v>
      </c>
      <c r="F107" s="47"/>
      <c r="G107" s="47"/>
      <c r="H107" s="26"/>
      <c r="I107" s="22"/>
      <c r="J107" s="23"/>
      <c r="O107" s="22"/>
      <c r="P107" s="23"/>
      <c r="Q107" s="26"/>
      <c r="R107" s="27"/>
      <c r="S107" s="26"/>
      <c r="T107" s="24"/>
      <c r="U107" s="47"/>
      <c r="V107" s="47"/>
      <c r="X107" s="22">
        <v>1</v>
      </c>
      <c r="Y107" s="23"/>
      <c r="Z107" s="24">
        <v>1</v>
      </c>
      <c r="AA107" s="20">
        <v>4</v>
      </c>
      <c r="AB107" s="25">
        <v>3</v>
      </c>
      <c r="AC107" s="24">
        <v>7</v>
      </c>
    </row>
    <row r="108" spans="1:29" x14ac:dyDescent="0.2">
      <c r="A108" s="35" t="s">
        <v>98</v>
      </c>
      <c r="B108" s="36">
        <v>2283</v>
      </c>
      <c r="C108" s="22">
        <v>3</v>
      </c>
      <c r="D108" s="23">
        <v>6</v>
      </c>
      <c r="E108" s="24">
        <v>9</v>
      </c>
      <c r="F108" s="47"/>
      <c r="G108" s="47">
        <v>1</v>
      </c>
      <c r="H108" s="26">
        <v>1</v>
      </c>
      <c r="I108" s="22"/>
      <c r="J108" s="23"/>
      <c r="O108" s="22"/>
      <c r="P108" s="23"/>
      <c r="Q108" s="26"/>
      <c r="R108" s="27"/>
      <c r="S108" s="26"/>
      <c r="T108" s="24"/>
      <c r="U108" s="47"/>
      <c r="V108" s="47"/>
      <c r="X108" s="22">
        <v>2</v>
      </c>
      <c r="Y108" s="23"/>
      <c r="Z108" s="24">
        <v>2</v>
      </c>
      <c r="AA108" s="20">
        <v>5</v>
      </c>
      <c r="AB108" s="25">
        <v>7</v>
      </c>
      <c r="AC108" s="24">
        <v>12</v>
      </c>
    </row>
    <row r="109" spans="1:29" x14ac:dyDescent="0.2">
      <c r="A109" s="35" t="s">
        <v>99</v>
      </c>
      <c r="B109" s="36">
        <v>2284</v>
      </c>
      <c r="C109" s="22">
        <v>8</v>
      </c>
      <c r="D109" s="23">
        <v>5</v>
      </c>
      <c r="E109" s="24">
        <v>13</v>
      </c>
      <c r="F109" s="47"/>
      <c r="G109" s="47">
        <v>1</v>
      </c>
      <c r="H109" s="26">
        <v>1</v>
      </c>
      <c r="I109" s="22"/>
      <c r="J109" s="23"/>
      <c r="O109" s="22"/>
      <c r="P109" s="23"/>
      <c r="Q109" s="26"/>
      <c r="R109" s="27"/>
      <c r="S109" s="26"/>
      <c r="T109" s="24"/>
      <c r="U109" s="47"/>
      <c r="V109" s="47"/>
      <c r="X109" s="22">
        <v>1</v>
      </c>
      <c r="Y109" s="23"/>
      <c r="Z109" s="24">
        <v>1</v>
      </c>
      <c r="AA109" s="20">
        <v>10</v>
      </c>
      <c r="AB109" s="25">
        <v>6</v>
      </c>
      <c r="AC109" s="24">
        <v>16</v>
      </c>
    </row>
    <row r="110" spans="1:29" x14ac:dyDescent="0.2">
      <c r="A110" s="35" t="s">
        <v>100</v>
      </c>
      <c r="B110" s="36">
        <v>2285</v>
      </c>
      <c r="C110" s="22">
        <v>22</v>
      </c>
      <c r="D110" s="23">
        <v>8</v>
      </c>
      <c r="E110" s="24">
        <v>30</v>
      </c>
      <c r="F110" s="47"/>
      <c r="G110" s="47">
        <v>1</v>
      </c>
      <c r="H110" s="26">
        <v>1</v>
      </c>
      <c r="I110" s="22"/>
      <c r="J110" s="23">
        <v>1</v>
      </c>
      <c r="K110" s="24">
        <v>1</v>
      </c>
      <c r="O110" s="22"/>
      <c r="P110" s="23">
        <v>1</v>
      </c>
      <c r="Q110" s="26">
        <v>1</v>
      </c>
      <c r="R110" s="27"/>
      <c r="S110" s="26"/>
      <c r="T110" s="24"/>
      <c r="U110" s="47"/>
      <c r="V110" s="47"/>
      <c r="X110" s="22">
        <v>1</v>
      </c>
      <c r="Y110" s="23"/>
      <c r="Z110" s="24">
        <v>1</v>
      </c>
      <c r="AA110" s="20">
        <v>23</v>
      </c>
      <c r="AB110" s="25">
        <v>11</v>
      </c>
      <c r="AC110" s="24">
        <v>34</v>
      </c>
    </row>
    <row r="111" spans="1:29" x14ac:dyDescent="0.2">
      <c r="A111" s="35" t="s">
        <v>101</v>
      </c>
      <c r="B111" s="36">
        <v>2294</v>
      </c>
      <c r="C111" s="22">
        <v>3</v>
      </c>
      <c r="D111" s="23">
        <v>7</v>
      </c>
      <c r="E111" s="24">
        <v>10</v>
      </c>
      <c r="F111" s="47"/>
      <c r="G111" s="47">
        <v>1</v>
      </c>
      <c r="H111" s="26">
        <v>1</v>
      </c>
      <c r="I111" s="22"/>
      <c r="J111" s="23"/>
      <c r="O111" s="22"/>
      <c r="P111" s="23"/>
      <c r="Q111" s="26"/>
      <c r="R111" s="27"/>
      <c r="S111" s="26"/>
      <c r="T111" s="24"/>
      <c r="U111" s="47"/>
      <c r="V111" s="47"/>
      <c r="X111" s="22">
        <v>1</v>
      </c>
      <c r="Y111" s="23">
        <v>1</v>
      </c>
      <c r="Z111" s="24">
        <v>2</v>
      </c>
      <c r="AA111" s="20">
        <v>4</v>
      </c>
      <c r="AB111" s="25">
        <v>9</v>
      </c>
      <c r="AC111" s="24">
        <v>13</v>
      </c>
    </row>
    <row r="112" spans="1:29" x14ac:dyDescent="0.2">
      <c r="A112" s="35" t="s">
        <v>102</v>
      </c>
      <c r="B112" s="36">
        <v>2295</v>
      </c>
      <c r="C112" s="22">
        <v>1</v>
      </c>
      <c r="D112" s="23">
        <v>2</v>
      </c>
      <c r="E112" s="24">
        <v>3</v>
      </c>
      <c r="F112" s="47"/>
      <c r="G112" s="47"/>
      <c r="H112" s="26"/>
      <c r="I112" s="22"/>
      <c r="J112" s="23"/>
      <c r="O112" s="22"/>
      <c r="P112" s="23"/>
      <c r="Q112" s="26"/>
      <c r="R112" s="27"/>
      <c r="S112" s="26"/>
      <c r="T112" s="24"/>
      <c r="U112" s="47"/>
      <c r="V112" s="47"/>
      <c r="X112" s="22"/>
      <c r="Y112" s="23"/>
      <c r="AA112" s="20">
        <v>1</v>
      </c>
      <c r="AB112" s="25">
        <v>2</v>
      </c>
      <c r="AC112" s="24">
        <v>3</v>
      </c>
    </row>
    <row r="113" spans="1:29" ht="13.5" thickBot="1" x14ac:dyDescent="0.25">
      <c r="A113" s="35" t="s">
        <v>103</v>
      </c>
      <c r="B113" s="36">
        <v>2296</v>
      </c>
      <c r="C113" s="22">
        <v>8</v>
      </c>
      <c r="D113" s="23">
        <v>3</v>
      </c>
      <c r="E113" s="24">
        <v>11</v>
      </c>
      <c r="F113" s="47"/>
      <c r="G113" s="47"/>
      <c r="H113" s="26"/>
      <c r="I113" s="22"/>
      <c r="J113" s="23"/>
      <c r="O113" s="22"/>
      <c r="P113" s="23"/>
      <c r="Q113" s="26"/>
      <c r="R113" s="27"/>
      <c r="S113" s="26"/>
      <c r="T113" s="24"/>
      <c r="U113" s="47"/>
      <c r="V113" s="47"/>
      <c r="X113" s="22">
        <v>1</v>
      </c>
      <c r="Y113" s="23"/>
      <c r="Z113" s="24">
        <v>1</v>
      </c>
      <c r="AA113" s="20">
        <v>9</v>
      </c>
      <c r="AB113" s="25">
        <v>3</v>
      </c>
      <c r="AC113" s="24">
        <v>12</v>
      </c>
    </row>
    <row r="114" spans="1:29" s="75" customFormat="1" ht="13.5" thickBot="1" x14ac:dyDescent="0.25">
      <c r="A114" s="31" t="s">
        <v>104</v>
      </c>
      <c r="B114" s="14"/>
      <c r="C114" s="53">
        <f t="shared" ref="C114:AC114" si="18">SUM(C106:C113)</f>
        <v>48</v>
      </c>
      <c r="D114" s="54">
        <f t="shared" si="18"/>
        <v>34</v>
      </c>
      <c r="E114" s="32">
        <f t="shared" si="18"/>
        <v>82</v>
      </c>
      <c r="F114" s="53">
        <f t="shared" si="18"/>
        <v>0</v>
      </c>
      <c r="G114" s="54">
        <f t="shared" si="18"/>
        <v>4</v>
      </c>
      <c r="H114" s="32">
        <f t="shared" si="18"/>
        <v>4</v>
      </c>
      <c r="I114" s="53">
        <f t="shared" si="18"/>
        <v>0</v>
      </c>
      <c r="J114" s="54">
        <f t="shared" si="18"/>
        <v>1</v>
      </c>
      <c r="K114" s="32">
        <f t="shared" si="18"/>
        <v>1</v>
      </c>
      <c r="L114" s="53">
        <f t="shared" si="18"/>
        <v>0</v>
      </c>
      <c r="M114" s="54">
        <f t="shared" si="18"/>
        <v>0</v>
      </c>
      <c r="N114" s="32">
        <f t="shared" si="18"/>
        <v>0</v>
      </c>
      <c r="O114" s="53">
        <f t="shared" si="18"/>
        <v>0</v>
      </c>
      <c r="P114" s="54">
        <f t="shared" si="18"/>
        <v>1</v>
      </c>
      <c r="Q114" s="13">
        <f t="shared" si="18"/>
        <v>1</v>
      </c>
      <c r="R114" s="53">
        <f t="shared" si="18"/>
        <v>0</v>
      </c>
      <c r="S114" s="54">
        <f t="shared" si="18"/>
        <v>0</v>
      </c>
      <c r="T114" s="13">
        <f t="shared" si="18"/>
        <v>0</v>
      </c>
      <c r="U114" s="54">
        <f t="shared" si="18"/>
        <v>0</v>
      </c>
      <c r="V114" s="54">
        <f t="shared" si="18"/>
        <v>0</v>
      </c>
      <c r="W114" s="32">
        <f t="shared" si="18"/>
        <v>0</v>
      </c>
      <c r="X114" s="53">
        <f t="shared" si="18"/>
        <v>7</v>
      </c>
      <c r="Y114" s="54">
        <f t="shared" si="18"/>
        <v>2</v>
      </c>
      <c r="Z114" s="32">
        <f t="shared" si="18"/>
        <v>9</v>
      </c>
      <c r="AA114" s="53">
        <f t="shared" si="18"/>
        <v>56</v>
      </c>
      <c r="AB114" s="54">
        <f t="shared" si="18"/>
        <v>42</v>
      </c>
      <c r="AC114" s="32">
        <f t="shared" si="18"/>
        <v>98</v>
      </c>
    </row>
    <row r="115" spans="1:29" ht="13.5" thickBot="1" x14ac:dyDescent="0.25">
      <c r="A115" s="15"/>
      <c r="B115" s="14"/>
      <c r="C115" s="184"/>
      <c r="D115" s="185"/>
      <c r="E115" s="32"/>
      <c r="F115" s="185"/>
      <c r="G115" s="185"/>
      <c r="H115" s="13"/>
      <c r="I115" s="184"/>
      <c r="J115" s="185"/>
      <c r="K115" s="32"/>
      <c r="L115" s="15"/>
      <c r="M115" s="16"/>
      <c r="N115" s="13"/>
      <c r="O115" s="184"/>
      <c r="P115" s="185"/>
      <c r="Q115" s="13"/>
      <c r="R115" s="31"/>
      <c r="S115" s="13"/>
      <c r="T115" s="32"/>
      <c r="U115" s="185"/>
      <c r="V115" s="185"/>
      <c r="W115" s="13"/>
      <c r="X115" s="184"/>
      <c r="Y115" s="185"/>
      <c r="Z115" s="32"/>
      <c r="AA115" s="15"/>
      <c r="AB115" s="18"/>
      <c r="AC115" s="34"/>
    </row>
    <row r="116" spans="1:29" ht="13.5" thickBot="1" x14ac:dyDescent="0.25">
      <c r="A116" s="31" t="s">
        <v>105</v>
      </c>
      <c r="B116" s="14"/>
      <c r="C116" s="31">
        <f t="shared" ref="C116:AB116" si="19">C114+C104+C100</f>
        <v>164</v>
      </c>
      <c r="D116" s="13">
        <f t="shared" si="19"/>
        <v>109</v>
      </c>
      <c r="E116" s="32">
        <f t="shared" si="19"/>
        <v>273</v>
      </c>
      <c r="F116" s="31">
        <f t="shared" si="19"/>
        <v>8</v>
      </c>
      <c r="G116" s="13">
        <f t="shared" si="19"/>
        <v>10</v>
      </c>
      <c r="H116" s="32">
        <f t="shared" si="19"/>
        <v>18</v>
      </c>
      <c r="I116" s="31">
        <f t="shared" si="19"/>
        <v>0</v>
      </c>
      <c r="J116" s="13">
        <f t="shared" si="19"/>
        <v>3</v>
      </c>
      <c r="K116" s="32">
        <f t="shared" si="19"/>
        <v>3</v>
      </c>
      <c r="L116" s="31">
        <f t="shared" si="19"/>
        <v>1</v>
      </c>
      <c r="M116" s="13">
        <f t="shared" si="19"/>
        <v>0</v>
      </c>
      <c r="N116" s="32">
        <f t="shared" si="19"/>
        <v>1</v>
      </c>
      <c r="O116" s="31">
        <f t="shared" si="19"/>
        <v>3</v>
      </c>
      <c r="P116" s="13">
        <f t="shared" si="19"/>
        <v>2</v>
      </c>
      <c r="Q116" s="13">
        <f t="shared" si="19"/>
        <v>5</v>
      </c>
      <c r="R116" s="31">
        <f t="shared" si="19"/>
        <v>0</v>
      </c>
      <c r="S116" s="13">
        <f t="shared" si="19"/>
        <v>0</v>
      </c>
      <c r="T116" s="13">
        <f t="shared" si="19"/>
        <v>0</v>
      </c>
      <c r="U116" s="13">
        <f t="shared" si="19"/>
        <v>1</v>
      </c>
      <c r="V116" s="13">
        <f t="shared" si="19"/>
        <v>0</v>
      </c>
      <c r="W116" s="32">
        <f t="shared" si="19"/>
        <v>1</v>
      </c>
      <c r="X116" s="31">
        <f t="shared" si="19"/>
        <v>12</v>
      </c>
      <c r="Y116" s="13">
        <f t="shared" si="19"/>
        <v>5</v>
      </c>
      <c r="Z116" s="32">
        <f t="shared" si="19"/>
        <v>17</v>
      </c>
      <c r="AA116" s="31">
        <f t="shared" si="19"/>
        <v>193</v>
      </c>
      <c r="AB116" s="13">
        <f t="shared" si="19"/>
        <v>132</v>
      </c>
      <c r="AC116" s="32">
        <f>AC114+AC104+AC100</f>
        <v>325</v>
      </c>
    </row>
    <row r="117" spans="1:29" x14ac:dyDescent="0.2">
      <c r="Q117" s="26"/>
      <c r="R117" s="20"/>
      <c r="T117" s="180"/>
      <c r="W117" s="65" t="str">
        <f>IF(U117+V117=0," ",U117+V117)</f>
        <v xml:space="preserve"> </v>
      </c>
      <c r="AA117" s="20"/>
      <c r="AB117" s="80"/>
    </row>
    <row r="118" spans="1:29" x14ac:dyDescent="0.2">
      <c r="A118" s="27" t="s">
        <v>106</v>
      </c>
      <c r="B118" s="21">
        <v>2375</v>
      </c>
      <c r="C118" s="91">
        <v>8</v>
      </c>
      <c r="D118" s="92">
        <v>22</v>
      </c>
      <c r="E118" s="24">
        <v>30</v>
      </c>
      <c r="F118" s="92"/>
      <c r="G118" s="92">
        <v>1</v>
      </c>
      <c r="H118" s="26">
        <v>1</v>
      </c>
      <c r="I118" s="91"/>
      <c r="J118" s="92"/>
      <c r="L118" s="27">
        <v>1</v>
      </c>
      <c r="M118" s="26">
        <v>3</v>
      </c>
      <c r="N118" s="26">
        <v>4</v>
      </c>
      <c r="O118" s="91"/>
      <c r="P118" s="92">
        <v>2</v>
      </c>
      <c r="Q118" s="26">
        <v>2</v>
      </c>
      <c r="R118" s="27"/>
      <c r="S118" s="26"/>
      <c r="T118" s="24"/>
      <c r="U118" s="92"/>
      <c r="V118" s="92">
        <v>1</v>
      </c>
      <c r="W118" s="26">
        <v>1</v>
      </c>
      <c r="X118" s="91">
        <v>1</v>
      </c>
      <c r="Y118" s="92"/>
      <c r="Z118" s="24">
        <v>1</v>
      </c>
      <c r="AA118" s="20">
        <v>12</v>
      </c>
      <c r="AB118" s="25">
        <v>30</v>
      </c>
      <c r="AC118" s="24">
        <v>42</v>
      </c>
    </row>
    <row r="119" spans="1:29" x14ac:dyDescent="0.2">
      <c r="A119" s="26" t="s">
        <v>107</v>
      </c>
      <c r="B119" s="21">
        <v>2380</v>
      </c>
      <c r="C119" s="91"/>
      <c r="D119" s="92">
        <v>1</v>
      </c>
      <c r="E119" s="24">
        <v>1</v>
      </c>
      <c r="F119" s="92"/>
      <c r="G119" s="92"/>
      <c r="H119" s="26"/>
      <c r="I119" s="91"/>
      <c r="J119" s="92"/>
      <c r="L119" s="27"/>
      <c r="M119" s="26"/>
      <c r="N119" s="26"/>
      <c r="O119" s="91"/>
      <c r="P119" s="92"/>
      <c r="Q119" s="26"/>
      <c r="R119" s="27"/>
      <c r="S119" s="26"/>
      <c r="T119" s="24"/>
      <c r="U119" s="92"/>
      <c r="V119" s="92"/>
      <c r="W119" s="26"/>
      <c r="X119" s="91"/>
      <c r="Y119" s="92"/>
      <c r="AA119" s="20">
        <v>0</v>
      </c>
      <c r="AB119" s="25">
        <v>1</v>
      </c>
      <c r="AC119" s="24">
        <v>1</v>
      </c>
    </row>
    <row r="120" spans="1:29" ht="13.5" thickBot="1" x14ac:dyDescent="0.25">
      <c r="A120" s="26" t="s">
        <v>228</v>
      </c>
      <c r="B120" s="21">
        <v>2385</v>
      </c>
      <c r="C120" s="91"/>
      <c r="D120" s="92">
        <v>1</v>
      </c>
      <c r="E120" s="24">
        <v>1</v>
      </c>
      <c r="F120" s="92"/>
      <c r="G120" s="92"/>
      <c r="H120" s="26"/>
      <c r="I120" s="91"/>
      <c r="J120" s="92"/>
      <c r="L120" s="27"/>
      <c r="M120" s="26"/>
      <c r="N120" s="26"/>
      <c r="O120" s="91"/>
      <c r="P120" s="92"/>
      <c r="Q120" s="26"/>
      <c r="R120" s="27"/>
      <c r="S120" s="26"/>
      <c r="T120" s="24"/>
      <c r="U120" s="92"/>
      <c r="V120" s="92"/>
      <c r="W120" s="26"/>
      <c r="X120" s="91"/>
      <c r="Y120" s="92"/>
      <c r="AA120" s="20">
        <v>0</v>
      </c>
      <c r="AB120" s="25">
        <v>1</v>
      </c>
      <c r="AC120" s="24">
        <v>1</v>
      </c>
    </row>
    <row r="121" spans="1:29" ht="13.5" thickBot="1" x14ac:dyDescent="0.25">
      <c r="A121" s="31" t="s">
        <v>108</v>
      </c>
      <c r="B121" s="14"/>
      <c r="C121" s="53">
        <f t="shared" ref="C121" si="20">SUM(C118:C119)</f>
        <v>8</v>
      </c>
      <c r="D121" s="54">
        <f>SUM(D118:D120)</f>
        <v>24</v>
      </c>
      <c r="E121" s="32">
        <f>SUM(E118:E120)</f>
        <v>32</v>
      </c>
      <c r="F121" s="53">
        <f t="shared" ref="F121:AC121" si="21">SUM(F118:F120)</f>
        <v>0</v>
      </c>
      <c r="G121" s="54">
        <f t="shared" si="21"/>
        <v>1</v>
      </c>
      <c r="H121" s="32">
        <f t="shared" si="21"/>
        <v>1</v>
      </c>
      <c r="I121" s="53">
        <f t="shared" si="21"/>
        <v>0</v>
      </c>
      <c r="J121" s="54">
        <f t="shared" si="21"/>
        <v>0</v>
      </c>
      <c r="K121" s="32">
        <f t="shared" si="21"/>
        <v>0</v>
      </c>
      <c r="L121" s="53">
        <f t="shared" si="21"/>
        <v>1</v>
      </c>
      <c r="M121" s="54">
        <f t="shared" si="21"/>
        <v>3</v>
      </c>
      <c r="N121" s="32">
        <f t="shared" si="21"/>
        <v>4</v>
      </c>
      <c r="O121" s="53">
        <f t="shared" si="21"/>
        <v>0</v>
      </c>
      <c r="P121" s="54">
        <f t="shared" si="21"/>
        <v>2</v>
      </c>
      <c r="Q121" s="32">
        <f t="shared" si="21"/>
        <v>2</v>
      </c>
      <c r="R121" s="53">
        <f t="shared" si="21"/>
        <v>0</v>
      </c>
      <c r="S121" s="54">
        <f t="shared" si="21"/>
        <v>0</v>
      </c>
      <c r="T121" s="32">
        <f t="shared" si="21"/>
        <v>0</v>
      </c>
      <c r="U121" s="53">
        <f t="shared" si="21"/>
        <v>0</v>
      </c>
      <c r="V121" s="54">
        <f t="shared" si="21"/>
        <v>1</v>
      </c>
      <c r="W121" s="32">
        <f t="shared" si="21"/>
        <v>1</v>
      </c>
      <c r="X121" s="53">
        <f t="shared" si="21"/>
        <v>1</v>
      </c>
      <c r="Y121" s="54">
        <f t="shared" si="21"/>
        <v>0</v>
      </c>
      <c r="Z121" s="32">
        <f t="shared" si="21"/>
        <v>1</v>
      </c>
      <c r="AA121" s="53">
        <f t="shared" si="21"/>
        <v>12</v>
      </c>
      <c r="AB121" s="54">
        <f t="shared" si="21"/>
        <v>32</v>
      </c>
      <c r="AC121" s="32">
        <f t="shared" si="21"/>
        <v>44</v>
      </c>
    </row>
    <row r="122" spans="1:29" x14ac:dyDescent="0.2">
      <c r="E122" s="24" t="str">
        <f>IF(C122+D122=0," ",C122+D122)</f>
        <v xml:space="preserve"> </v>
      </c>
      <c r="H122" s="65" t="str">
        <f>IF(F122+G122=0," ",F122+G122)</f>
        <v xml:space="preserve"> </v>
      </c>
      <c r="K122" s="24" t="str">
        <f>IF(I122+J122=0," ",I122+J122)</f>
        <v xml:space="preserve"> </v>
      </c>
      <c r="N122" s="65" t="str">
        <f>IF(L122+M122=0," ",L122+M122)</f>
        <v xml:space="preserve"> </v>
      </c>
      <c r="Q122" s="26" t="str">
        <f>IF(O122+P122=0," ",O122+P122)</f>
        <v xml:space="preserve"> </v>
      </c>
      <c r="R122" s="20"/>
      <c r="T122" s="180"/>
      <c r="W122" s="65" t="str">
        <f>IF(U122+V122=0," ",U122+V122)</f>
        <v xml:space="preserve"> </v>
      </c>
      <c r="Z122" s="24" t="str">
        <f>IF(X122+Y122=0," ",X122+Y122)</f>
        <v xml:space="preserve"> </v>
      </c>
      <c r="AA122" s="20"/>
      <c r="AB122" s="80"/>
    </row>
    <row r="123" spans="1:29" x14ac:dyDescent="0.2">
      <c r="A123" s="25" t="s">
        <v>109</v>
      </c>
      <c r="B123" s="36">
        <v>2405</v>
      </c>
      <c r="C123" s="22">
        <v>1</v>
      </c>
      <c r="D123" s="23">
        <v>28</v>
      </c>
      <c r="E123" s="24">
        <v>29</v>
      </c>
      <c r="F123" s="47"/>
      <c r="G123" s="47"/>
      <c r="I123" s="22"/>
      <c r="J123" s="23"/>
      <c r="M123" s="35">
        <v>1</v>
      </c>
      <c r="N123" s="65">
        <v>1</v>
      </c>
      <c r="O123" s="22">
        <v>2</v>
      </c>
      <c r="P123" s="23">
        <v>1</v>
      </c>
      <c r="Q123" s="26">
        <v>3</v>
      </c>
      <c r="R123" s="27"/>
      <c r="S123" s="26"/>
      <c r="T123" s="24"/>
      <c r="U123" s="47"/>
      <c r="V123" s="47">
        <v>2</v>
      </c>
      <c r="W123" s="65">
        <v>2</v>
      </c>
      <c r="X123" s="22">
        <v>1</v>
      </c>
      <c r="Y123" s="23"/>
      <c r="Z123" s="24">
        <v>1</v>
      </c>
      <c r="AA123" s="20">
        <v>5</v>
      </c>
      <c r="AB123" s="25">
        <v>33</v>
      </c>
      <c r="AC123" s="24">
        <v>38</v>
      </c>
    </row>
    <row r="124" spans="1:29" x14ac:dyDescent="0.2">
      <c r="A124" s="25" t="s">
        <v>110</v>
      </c>
      <c r="B124" s="36">
        <v>2420</v>
      </c>
      <c r="C124" s="22">
        <v>2</v>
      </c>
      <c r="D124" s="23">
        <v>2</v>
      </c>
      <c r="E124" s="24">
        <v>4</v>
      </c>
      <c r="F124" s="47"/>
      <c r="G124" s="47">
        <v>1</v>
      </c>
      <c r="H124" s="65">
        <v>1</v>
      </c>
      <c r="I124" s="22"/>
      <c r="J124" s="23"/>
      <c r="O124" s="22"/>
      <c r="P124" s="23"/>
      <c r="Q124" s="26"/>
      <c r="R124" s="27"/>
      <c r="S124" s="26"/>
      <c r="T124" s="24"/>
      <c r="U124" s="47"/>
      <c r="V124" s="47"/>
      <c r="X124" s="22"/>
      <c r="Y124" s="23"/>
      <c r="AA124" s="20">
        <v>2</v>
      </c>
      <c r="AB124" s="25">
        <v>3</v>
      </c>
      <c r="AC124" s="24">
        <v>5</v>
      </c>
    </row>
    <row r="125" spans="1:29" ht="13.5" thickBot="1" x14ac:dyDescent="0.25">
      <c r="A125" s="25" t="s">
        <v>111</v>
      </c>
      <c r="B125" s="36" t="s">
        <v>112</v>
      </c>
      <c r="C125" s="22">
        <v>1</v>
      </c>
      <c r="D125" s="23">
        <v>8</v>
      </c>
      <c r="E125" s="24">
        <v>9</v>
      </c>
      <c r="F125" s="47"/>
      <c r="G125" s="47"/>
      <c r="I125" s="22"/>
      <c r="J125" s="23"/>
      <c r="O125" s="22"/>
      <c r="P125" s="23"/>
      <c r="Q125" s="26"/>
      <c r="R125" s="27"/>
      <c r="S125" s="26"/>
      <c r="T125" s="24"/>
      <c r="U125" s="47"/>
      <c r="V125" s="47"/>
      <c r="X125" s="22"/>
      <c r="Y125" s="23"/>
      <c r="AA125" s="20">
        <v>1</v>
      </c>
      <c r="AB125" s="25">
        <v>8</v>
      </c>
      <c r="AC125" s="24">
        <v>9</v>
      </c>
    </row>
    <row r="126" spans="1:29" ht="13.5" thickBot="1" x14ac:dyDescent="0.25">
      <c r="A126" s="31" t="s">
        <v>113</v>
      </c>
      <c r="B126" s="14"/>
      <c r="C126" s="31">
        <f>SUM(C123:C125)</f>
        <v>4</v>
      </c>
      <c r="D126" s="13">
        <f t="shared" ref="D126:AC126" si="22">SUM(D123:D125)</f>
        <v>38</v>
      </c>
      <c r="E126" s="32">
        <f t="shared" si="22"/>
        <v>42</v>
      </c>
      <c r="F126" s="13">
        <f t="shared" si="22"/>
        <v>0</v>
      </c>
      <c r="G126" s="13">
        <f t="shared" si="22"/>
        <v>1</v>
      </c>
      <c r="H126" s="13">
        <f t="shared" si="22"/>
        <v>1</v>
      </c>
      <c r="I126" s="31">
        <f t="shared" si="22"/>
        <v>0</v>
      </c>
      <c r="J126" s="13">
        <f t="shared" si="22"/>
        <v>0</v>
      </c>
      <c r="K126" s="32">
        <f t="shared" si="22"/>
        <v>0</v>
      </c>
      <c r="L126" s="31">
        <f t="shared" si="22"/>
        <v>0</v>
      </c>
      <c r="M126" s="13">
        <f t="shared" si="22"/>
        <v>1</v>
      </c>
      <c r="N126" s="13">
        <f t="shared" si="22"/>
        <v>1</v>
      </c>
      <c r="O126" s="31">
        <f t="shared" si="22"/>
        <v>2</v>
      </c>
      <c r="P126" s="13">
        <f t="shared" si="22"/>
        <v>1</v>
      </c>
      <c r="Q126" s="13">
        <f t="shared" si="22"/>
        <v>3</v>
      </c>
      <c r="R126" s="31">
        <f t="shared" si="22"/>
        <v>0</v>
      </c>
      <c r="S126" s="13">
        <f t="shared" si="22"/>
        <v>0</v>
      </c>
      <c r="T126" s="13">
        <f t="shared" si="22"/>
        <v>0</v>
      </c>
      <c r="U126" s="31">
        <f t="shared" si="22"/>
        <v>0</v>
      </c>
      <c r="V126" s="13">
        <f t="shared" si="22"/>
        <v>2</v>
      </c>
      <c r="W126" s="13">
        <f t="shared" si="22"/>
        <v>2</v>
      </c>
      <c r="X126" s="31">
        <f t="shared" si="22"/>
        <v>1</v>
      </c>
      <c r="Y126" s="13">
        <f t="shared" si="22"/>
        <v>0</v>
      </c>
      <c r="Z126" s="32">
        <f t="shared" si="22"/>
        <v>1</v>
      </c>
      <c r="AA126" s="31">
        <f t="shared" si="22"/>
        <v>8</v>
      </c>
      <c r="AB126" s="33">
        <f t="shared" si="22"/>
        <v>44</v>
      </c>
      <c r="AC126" s="34">
        <f t="shared" si="22"/>
        <v>52</v>
      </c>
    </row>
    <row r="127" spans="1:29" x14ac:dyDescent="0.2">
      <c r="E127" s="24" t="str">
        <f>IF(C127+D127=0," ",C127+D127)</f>
        <v xml:space="preserve"> </v>
      </c>
      <c r="H127" s="65" t="str">
        <f>IF(F127+G127=0," ",F127+G127)</f>
        <v xml:space="preserve"> </v>
      </c>
      <c r="K127" s="24" t="str">
        <f>IF(I127+J127=0," ",I127+J127)</f>
        <v xml:space="preserve"> </v>
      </c>
      <c r="N127" s="65" t="str">
        <f>IF(L127+M127=0," ",L127+M127)</f>
        <v xml:space="preserve"> </v>
      </c>
      <c r="Q127" s="26" t="str">
        <f>IF(O127+P127=0," ",O127+P127)</f>
        <v xml:space="preserve"> </v>
      </c>
      <c r="R127" s="20"/>
      <c r="T127" s="180"/>
      <c r="W127" s="65" t="str">
        <f>IF(U127+V127=0," ",U127+V127)</f>
        <v xml:space="preserve"> </v>
      </c>
      <c r="Z127" s="24" t="str">
        <f>IF(X127+Y127=0," ",X127+Y127)</f>
        <v xml:space="preserve"> </v>
      </c>
      <c r="AA127" s="20"/>
      <c r="AB127" s="80"/>
    </row>
    <row r="128" spans="1:29" ht="12" customHeight="1" x14ac:dyDescent="0.2">
      <c r="A128" s="35" t="s">
        <v>114</v>
      </c>
      <c r="B128" s="36">
        <v>2510</v>
      </c>
      <c r="C128" s="20">
        <v>25</v>
      </c>
      <c r="D128" s="25">
        <v>27</v>
      </c>
      <c r="E128" s="24">
        <v>52</v>
      </c>
      <c r="F128" s="25">
        <v>1</v>
      </c>
      <c r="G128" s="25">
        <v>3</v>
      </c>
      <c r="H128" s="24">
        <v>4</v>
      </c>
      <c r="I128" s="20">
        <v>1</v>
      </c>
      <c r="K128" s="24">
        <v>1</v>
      </c>
      <c r="L128" s="20">
        <v>1</v>
      </c>
      <c r="M128" s="25">
        <v>4</v>
      </c>
      <c r="N128" s="24">
        <v>5</v>
      </c>
      <c r="O128" s="20">
        <v>1</v>
      </c>
      <c r="Q128" s="26">
        <v>1</v>
      </c>
      <c r="R128" s="27"/>
      <c r="S128" s="26">
        <v>1</v>
      </c>
      <c r="T128" s="24">
        <v>1</v>
      </c>
      <c r="U128" s="25">
        <v>3</v>
      </c>
      <c r="V128" s="25"/>
      <c r="W128" s="24">
        <v>3</v>
      </c>
      <c r="X128" s="20">
        <v>2</v>
      </c>
      <c r="Z128" s="24">
        <v>2</v>
      </c>
      <c r="AA128" s="20">
        <v>35</v>
      </c>
      <c r="AB128" s="25">
        <v>35</v>
      </c>
      <c r="AC128" s="24">
        <v>70</v>
      </c>
    </row>
    <row r="129" spans="1:29" x14ac:dyDescent="0.2">
      <c r="A129" s="35" t="s">
        <v>115</v>
      </c>
      <c r="B129" s="36">
        <v>2515</v>
      </c>
      <c r="C129" s="22">
        <v>71</v>
      </c>
      <c r="D129" s="23">
        <v>100</v>
      </c>
      <c r="E129" s="24">
        <v>171</v>
      </c>
      <c r="F129" s="47">
        <v>11</v>
      </c>
      <c r="G129" s="47">
        <v>15</v>
      </c>
      <c r="H129" s="24">
        <v>26</v>
      </c>
      <c r="I129" s="22"/>
      <c r="J129" s="23"/>
      <c r="L129" s="20">
        <v>4</v>
      </c>
      <c r="M129" s="35">
        <v>3</v>
      </c>
      <c r="N129" s="65">
        <v>7</v>
      </c>
      <c r="O129" s="22">
        <v>8</v>
      </c>
      <c r="P129" s="23">
        <v>5</v>
      </c>
      <c r="Q129" s="26">
        <v>13</v>
      </c>
      <c r="R129" s="27"/>
      <c r="S129" s="26"/>
      <c r="T129" s="24"/>
      <c r="U129" s="47">
        <v>2</v>
      </c>
      <c r="V129" s="47">
        <v>1</v>
      </c>
      <c r="W129" s="24">
        <v>3</v>
      </c>
      <c r="X129" s="22">
        <v>4</v>
      </c>
      <c r="Y129" s="23">
        <v>13</v>
      </c>
      <c r="Z129" s="24">
        <v>17</v>
      </c>
      <c r="AA129" s="20">
        <v>100</v>
      </c>
      <c r="AB129" s="25">
        <v>139</v>
      </c>
      <c r="AC129" s="24">
        <v>239</v>
      </c>
    </row>
    <row r="130" spans="1:29" ht="13.5" thickBot="1" x14ac:dyDescent="0.25">
      <c r="A130" s="35" t="s">
        <v>116</v>
      </c>
      <c r="B130" s="36">
        <v>2530</v>
      </c>
      <c r="C130" s="20">
        <v>16</v>
      </c>
      <c r="D130" s="25">
        <v>9</v>
      </c>
      <c r="E130" s="24">
        <v>25</v>
      </c>
      <c r="F130" s="35">
        <v>2</v>
      </c>
      <c r="H130" s="65">
        <v>2</v>
      </c>
      <c r="K130" s="26"/>
      <c r="L130" s="20">
        <v>1</v>
      </c>
      <c r="M130" s="35">
        <v>1</v>
      </c>
      <c r="N130" s="65">
        <v>2</v>
      </c>
      <c r="Q130" s="26"/>
      <c r="R130" s="27"/>
      <c r="S130" s="26"/>
      <c r="T130" s="24"/>
      <c r="X130" s="20">
        <v>3</v>
      </c>
      <c r="Z130" s="24">
        <v>3</v>
      </c>
      <c r="AA130" s="20">
        <v>22</v>
      </c>
      <c r="AB130" s="25">
        <v>11</v>
      </c>
      <c r="AC130" s="24">
        <v>33</v>
      </c>
    </row>
    <row r="131" spans="1:29" ht="13.5" thickBot="1" x14ac:dyDescent="0.25">
      <c r="A131" s="31" t="s">
        <v>117</v>
      </c>
      <c r="B131" s="14"/>
      <c r="C131" s="31">
        <f t="shared" ref="C131:AC131" si="23">SUM(C128:C130)</f>
        <v>112</v>
      </c>
      <c r="D131" s="13">
        <f t="shared" si="23"/>
        <v>136</v>
      </c>
      <c r="E131" s="13">
        <f t="shared" si="23"/>
        <v>248</v>
      </c>
      <c r="F131" s="31">
        <f t="shared" si="23"/>
        <v>14</v>
      </c>
      <c r="G131" s="13">
        <f t="shared" si="23"/>
        <v>18</v>
      </c>
      <c r="H131" s="13">
        <f t="shared" si="23"/>
        <v>32</v>
      </c>
      <c r="I131" s="31">
        <f t="shared" si="23"/>
        <v>1</v>
      </c>
      <c r="J131" s="13">
        <f t="shared" si="23"/>
        <v>0</v>
      </c>
      <c r="K131" s="13">
        <f t="shared" si="23"/>
        <v>1</v>
      </c>
      <c r="L131" s="31">
        <f t="shared" si="23"/>
        <v>6</v>
      </c>
      <c r="M131" s="13">
        <f t="shared" si="23"/>
        <v>8</v>
      </c>
      <c r="N131" s="13">
        <f t="shared" si="23"/>
        <v>14</v>
      </c>
      <c r="O131" s="31">
        <f t="shared" si="23"/>
        <v>9</v>
      </c>
      <c r="P131" s="13">
        <f t="shared" si="23"/>
        <v>5</v>
      </c>
      <c r="Q131" s="13">
        <f t="shared" si="23"/>
        <v>14</v>
      </c>
      <c r="R131" s="31">
        <f t="shared" si="23"/>
        <v>0</v>
      </c>
      <c r="S131" s="13">
        <f t="shared" si="23"/>
        <v>1</v>
      </c>
      <c r="T131" s="13">
        <f t="shared" si="23"/>
        <v>1</v>
      </c>
      <c r="U131" s="31">
        <f t="shared" si="23"/>
        <v>5</v>
      </c>
      <c r="V131" s="13">
        <f t="shared" si="23"/>
        <v>1</v>
      </c>
      <c r="W131" s="13">
        <f t="shared" si="23"/>
        <v>6</v>
      </c>
      <c r="X131" s="31">
        <f t="shared" si="23"/>
        <v>9</v>
      </c>
      <c r="Y131" s="13">
        <f t="shared" si="23"/>
        <v>13</v>
      </c>
      <c r="Z131" s="13">
        <f t="shared" si="23"/>
        <v>22</v>
      </c>
      <c r="AA131" s="31">
        <f t="shared" si="23"/>
        <v>157</v>
      </c>
      <c r="AB131" s="33">
        <f t="shared" si="23"/>
        <v>185</v>
      </c>
      <c r="AC131" s="34">
        <f t="shared" si="23"/>
        <v>342</v>
      </c>
    </row>
    <row r="132" spans="1:29" ht="12" customHeight="1" x14ac:dyDescent="0.2">
      <c r="E132" s="24" t="str">
        <f>IF(C132+D132=0," ",C132+D132)</f>
        <v xml:space="preserve"> </v>
      </c>
      <c r="H132" s="65" t="str">
        <f>IF(F132+G132=0," ",F132+G132)</f>
        <v xml:space="preserve"> </v>
      </c>
      <c r="K132" s="24" t="str">
        <f>IF(I132+J132=0," ",I132+J132)</f>
        <v xml:space="preserve"> </v>
      </c>
      <c r="N132" s="65" t="str">
        <f>IF(L132+M132=0," ",L132+M132)</f>
        <v xml:space="preserve"> </v>
      </c>
      <c r="Q132" s="26" t="str">
        <f>IF(O132+P132=0," ",O132+P132)</f>
        <v xml:space="preserve"> </v>
      </c>
      <c r="R132" s="20"/>
      <c r="T132" s="180"/>
      <c r="W132" s="65" t="str">
        <f>IF(U132+V132=0," ",U132+V132)</f>
        <v xml:space="preserve"> </v>
      </c>
      <c r="Z132" s="24" t="str">
        <f>IF(X132+Y132=0," ",X132+Y132)</f>
        <v xml:space="preserve"> </v>
      </c>
      <c r="AA132" s="20"/>
      <c r="AB132" s="80"/>
    </row>
    <row r="133" spans="1:29" ht="13.5" thickBot="1" x14ac:dyDescent="0.25">
      <c r="A133" s="35" t="s">
        <v>118</v>
      </c>
      <c r="B133" s="36">
        <v>2605</v>
      </c>
      <c r="C133" s="22">
        <v>478</v>
      </c>
      <c r="D133" s="23">
        <v>155</v>
      </c>
      <c r="E133" s="24">
        <v>633</v>
      </c>
      <c r="F133" s="47">
        <v>73</v>
      </c>
      <c r="G133" s="47">
        <v>18</v>
      </c>
      <c r="H133" s="65">
        <v>91</v>
      </c>
      <c r="I133" s="22">
        <v>2</v>
      </c>
      <c r="J133" s="23">
        <v>1</v>
      </c>
      <c r="K133" s="24">
        <v>3</v>
      </c>
      <c r="L133" s="20">
        <v>9</v>
      </c>
      <c r="M133" s="35">
        <v>9</v>
      </c>
      <c r="N133" s="65">
        <v>18</v>
      </c>
      <c r="O133" s="22">
        <v>17</v>
      </c>
      <c r="P133" s="23">
        <v>6</v>
      </c>
      <c r="Q133" s="26">
        <v>23</v>
      </c>
      <c r="R133" s="27"/>
      <c r="S133" s="26"/>
      <c r="T133" s="24"/>
      <c r="U133" s="47">
        <v>2</v>
      </c>
      <c r="V133" s="47">
        <v>1</v>
      </c>
      <c r="W133" s="65">
        <v>3</v>
      </c>
      <c r="X133" s="22">
        <v>31</v>
      </c>
      <c r="Y133" s="23">
        <v>13</v>
      </c>
      <c r="Z133" s="24">
        <v>44</v>
      </c>
      <c r="AA133" s="20">
        <v>625</v>
      </c>
      <c r="AB133" s="25">
        <v>208</v>
      </c>
      <c r="AC133" s="24">
        <v>833</v>
      </c>
    </row>
    <row r="134" spans="1:29" ht="13.5" thickBot="1" x14ac:dyDescent="0.25">
      <c r="A134" s="31" t="s">
        <v>119</v>
      </c>
      <c r="B134" s="14"/>
      <c r="C134" s="31">
        <f t="shared" ref="C134:AC134" si="24">SUM(C133:C133)</f>
        <v>478</v>
      </c>
      <c r="D134" s="13">
        <f t="shared" si="24"/>
        <v>155</v>
      </c>
      <c r="E134" s="32">
        <f t="shared" si="24"/>
        <v>633</v>
      </c>
      <c r="F134" s="13">
        <f t="shared" si="24"/>
        <v>73</v>
      </c>
      <c r="G134" s="13">
        <f t="shared" si="24"/>
        <v>18</v>
      </c>
      <c r="H134" s="13">
        <f t="shared" si="24"/>
        <v>91</v>
      </c>
      <c r="I134" s="31">
        <f t="shared" si="24"/>
        <v>2</v>
      </c>
      <c r="J134" s="13">
        <f t="shared" si="24"/>
        <v>1</v>
      </c>
      <c r="K134" s="32">
        <f t="shared" si="24"/>
        <v>3</v>
      </c>
      <c r="L134" s="31">
        <f t="shared" si="24"/>
        <v>9</v>
      </c>
      <c r="M134" s="13">
        <f t="shared" si="24"/>
        <v>9</v>
      </c>
      <c r="N134" s="13">
        <f t="shared" si="24"/>
        <v>18</v>
      </c>
      <c r="O134" s="31">
        <f t="shared" si="24"/>
        <v>17</v>
      </c>
      <c r="P134" s="13">
        <f t="shared" si="24"/>
        <v>6</v>
      </c>
      <c r="Q134" s="13">
        <f t="shared" si="24"/>
        <v>23</v>
      </c>
      <c r="R134" s="31">
        <f t="shared" si="24"/>
        <v>0</v>
      </c>
      <c r="S134" s="13">
        <f t="shared" si="24"/>
        <v>0</v>
      </c>
      <c r="T134" s="13">
        <f t="shared" si="24"/>
        <v>0</v>
      </c>
      <c r="U134" s="31">
        <f t="shared" si="24"/>
        <v>2</v>
      </c>
      <c r="V134" s="13">
        <f t="shared" si="24"/>
        <v>1</v>
      </c>
      <c r="W134" s="13">
        <f t="shared" si="24"/>
        <v>3</v>
      </c>
      <c r="X134" s="31">
        <f t="shared" si="24"/>
        <v>31</v>
      </c>
      <c r="Y134" s="13">
        <f t="shared" si="24"/>
        <v>13</v>
      </c>
      <c r="Z134" s="32">
        <f t="shared" si="24"/>
        <v>44</v>
      </c>
      <c r="AA134" s="31">
        <f t="shared" si="24"/>
        <v>625</v>
      </c>
      <c r="AB134" s="13">
        <f t="shared" si="24"/>
        <v>208</v>
      </c>
      <c r="AC134" s="32">
        <f t="shared" si="24"/>
        <v>833</v>
      </c>
    </row>
    <row r="135" spans="1:29" x14ac:dyDescent="0.2">
      <c r="E135" s="24" t="str">
        <f>IF(C135+D135=0," ",C135+D135)</f>
        <v xml:space="preserve"> </v>
      </c>
      <c r="H135" s="65" t="str">
        <f>IF(F135+G135=0," ",F135+G135)</f>
        <v xml:space="preserve"> </v>
      </c>
      <c r="K135" s="24" t="str">
        <f>IF(I135+J135=0," ",I135+J135)</f>
        <v xml:space="preserve"> </v>
      </c>
      <c r="N135" s="65" t="str">
        <f>IF(L135+M135=0," ",L135+M135)</f>
        <v xml:space="preserve"> </v>
      </c>
      <c r="Q135" s="26" t="str">
        <f>IF(O135+P135=0," ",O135+P135)</f>
        <v xml:space="preserve"> </v>
      </c>
      <c r="R135" s="20"/>
      <c r="T135" s="180"/>
      <c r="W135" s="65" t="str">
        <f>IF(U135+V135=0," ",U135+V135)</f>
        <v xml:space="preserve"> </v>
      </c>
      <c r="Z135" s="24" t="str">
        <f>IF(X135+Y135=0," ",X135+Y135)</f>
        <v xml:space="preserve"> </v>
      </c>
      <c r="AA135" s="20"/>
      <c r="AB135" s="80"/>
    </row>
    <row r="136" spans="1:29" x14ac:dyDescent="0.2">
      <c r="A136" s="35" t="s">
        <v>120</v>
      </c>
      <c r="B136" s="36">
        <v>2805</v>
      </c>
      <c r="C136" s="22">
        <v>10</v>
      </c>
      <c r="D136" s="23">
        <v>9</v>
      </c>
      <c r="E136" s="24">
        <v>19</v>
      </c>
      <c r="F136" s="47">
        <v>1</v>
      </c>
      <c r="G136" s="47">
        <v>1</v>
      </c>
      <c r="H136" s="65">
        <v>2</v>
      </c>
      <c r="I136" s="22"/>
      <c r="J136" s="23">
        <v>1</v>
      </c>
      <c r="K136" s="24">
        <v>1</v>
      </c>
      <c r="O136" s="22">
        <v>1</v>
      </c>
      <c r="P136" s="23"/>
      <c r="Q136" s="26">
        <v>1</v>
      </c>
      <c r="R136" s="27"/>
      <c r="S136" s="26">
        <v>1</v>
      </c>
      <c r="T136" s="24">
        <v>1</v>
      </c>
      <c r="U136" s="47">
        <v>1</v>
      </c>
      <c r="V136" s="47"/>
      <c r="W136" s="65">
        <v>1</v>
      </c>
      <c r="X136" s="22">
        <v>3</v>
      </c>
      <c r="Y136" s="23"/>
      <c r="Z136" s="24">
        <v>3</v>
      </c>
      <c r="AA136" s="20">
        <v>16</v>
      </c>
      <c r="AB136" s="25">
        <v>13</v>
      </c>
      <c r="AC136" s="24">
        <v>29</v>
      </c>
    </row>
    <row r="137" spans="1:29" x14ac:dyDescent="0.2">
      <c r="A137" s="35" t="s">
        <v>121</v>
      </c>
      <c r="B137" s="36">
        <v>2810</v>
      </c>
      <c r="C137" s="22">
        <v>27</v>
      </c>
      <c r="D137" s="23">
        <v>13</v>
      </c>
      <c r="E137" s="24">
        <v>40</v>
      </c>
      <c r="F137" s="47"/>
      <c r="G137" s="47">
        <v>1</v>
      </c>
      <c r="H137" s="65">
        <v>1</v>
      </c>
      <c r="I137" s="22">
        <v>1</v>
      </c>
      <c r="J137" s="23">
        <v>1</v>
      </c>
      <c r="K137" s="24">
        <v>2</v>
      </c>
      <c r="O137" s="22">
        <v>2</v>
      </c>
      <c r="P137" s="23">
        <v>1</v>
      </c>
      <c r="Q137" s="26">
        <v>3</v>
      </c>
      <c r="R137" s="27"/>
      <c r="S137" s="26"/>
      <c r="T137" s="24"/>
      <c r="U137" s="47"/>
      <c r="V137" s="47"/>
      <c r="X137" s="22">
        <v>4</v>
      </c>
      <c r="Y137" s="23">
        <v>2</v>
      </c>
      <c r="Z137" s="24">
        <v>6</v>
      </c>
      <c r="AA137" s="20">
        <v>34</v>
      </c>
      <c r="AB137" s="25">
        <v>18</v>
      </c>
      <c r="AC137" s="24">
        <v>52</v>
      </c>
    </row>
    <row r="138" spans="1:29" x14ac:dyDescent="0.2">
      <c r="A138" s="35" t="s">
        <v>122</v>
      </c>
      <c r="B138" s="36">
        <v>2820</v>
      </c>
      <c r="C138" s="22">
        <v>81</v>
      </c>
      <c r="D138" s="23">
        <v>55</v>
      </c>
      <c r="E138" s="24">
        <v>136</v>
      </c>
      <c r="F138" s="47">
        <v>32</v>
      </c>
      <c r="G138" s="47">
        <v>11</v>
      </c>
      <c r="H138" s="65">
        <v>43</v>
      </c>
      <c r="I138" s="22">
        <v>2</v>
      </c>
      <c r="J138" s="23"/>
      <c r="K138" s="24">
        <v>2</v>
      </c>
      <c r="L138" s="20">
        <v>2</v>
      </c>
      <c r="M138" s="35">
        <v>7</v>
      </c>
      <c r="N138" s="65">
        <v>9</v>
      </c>
      <c r="O138" s="22">
        <v>5</v>
      </c>
      <c r="P138" s="23">
        <v>2</v>
      </c>
      <c r="Q138" s="26">
        <v>7</v>
      </c>
      <c r="R138" s="27"/>
      <c r="S138" s="26"/>
      <c r="T138" s="24"/>
      <c r="U138" s="47"/>
      <c r="V138" s="47"/>
      <c r="X138" s="22">
        <v>8</v>
      </c>
      <c r="Y138" s="23"/>
      <c r="Z138" s="24">
        <v>8</v>
      </c>
      <c r="AA138" s="20">
        <v>131</v>
      </c>
      <c r="AB138" s="25">
        <v>76</v>
      </c>
      <c r="AC138" s="24">
        <v>207</v>
      </c>
    </row>
    <row r="139" spans="1:29" x14ac:dyDescent="0.2">
      <c r="A139" s="35" t="s">
        <v>123</v>
      </c>
      <c r="B139" s="36">
        <v>2830</v>
      </c>
      <c r="C139" s="22">
        <v>3</v>
      </c>
      <c r="D139" s="23"/>
      <c r="E139" s="24">
        <v>3</v>
      </c>
      <c r="F139" s="47"/>
      <c r="G139" s="47"/>
      <c r="I139" s="22"/>
      <c r="J139" s="23"/>
      <c r="O139" s="22">
        <v>1</v>
      </c>
      <c r="P139" s="23"/>
      <c r="Q139" s="26">
        <v>1</v>
      </c>
      <c r="R139" s="27"/>
      <c r="S139" s="26"/>
      <c r="T139" s="24"/>
      <c r="U139" s="47"/>
      <c r="V139" s="47"/>
      <c r="X139" s="22"/>
      <c r="Y139" s="23"/>
      <c r="AA139" s="20">
        <v>4</v>
      </c>
      <c r="AB139" s="25">
        <v>0</v>
      </c>
      <c r="AC139" s="24">
        <v>4</v>
      </c>
    </row>
    <row r="140" spans="1:29" x14ac:dyDescent="0.2">
      <c r="A140" s="35" t="s">
        <v>124</v>
      </c>
      <c r="B140" s="36">
        <v>2859</v>
      </c>
      <c r="C140" s="22">
        <v>76</v>
      </c>
      <c r="D140" s="23">
        <v>9</v>
      </c>
      <c r="E140" s="24">
        <v>85</v>
      </c>
      <c r="F140" s="47">
        <v>42</v>
      </c>
      <c r="G140" s="47">
        <v>4</v>
      </c>
      <c r="H140" s="24">
        <v>46</v>
      </c>
      <c r="I140" s="23"/>
      <c r="J140" s="23"/>
      <c r="L140" s="25"/>
      <c r="N140" s="24"/>
      <c r="O140" s="23">
        <v>1</v>
      </c>
      <c r="P140" s="23"/>
      <c r="Q140" s="26">
        <v>1</v>
      </c>
      <c r="R140" s="27">
        <v>1</v>
      </c>
      <c r="S140" s="26"/>
      <c r="T140" s="24">
        <v>1</v>
      </c>
      <c r="U140" s="47"/>
      <c r="V140" s="47"/>
      <c r="W140" s="24"/>
      <c r="X140" s="23">
        <v>7</v>
      </c>
      <c r="Y140" s="23"/>
      <c r="Z140" s="24">
        <v>7</v>
      </c>
      <c r="AA140" s="20">
        <v>133</v>
      </c>
      <c r="AB140" s="25">
        <v>13</v>
      </c>
      <c r="AC140" s="24">
        <v>146</v>
      </c>
    </row>
    <row r="141" spans="1:29" ht="13.5" thickBot="1" x14ac:dyDescent="0.25">
      <c r="A141" s="35" t="s">
        <v>125</v>
      </c>
      <c r="B141" s="36">
        <v>2860</v>
      </c>
      <c r="C141" s="22">
        <v>66</v>
      </c>
      <c r="D141" s="23">
        <v>10</v>
      </c>
      <c r="E141" s="24">
        <v>76</v>
      </c>
      <c r="F141" s="47">
        <v>16</v>
      </c>
      <c r="G141" s="47">
        <v>7</v>
      </c>
      <c r="H141" s="24">
        <v>23</v>
      </c>
      <c r="I141" s="23"/>
      <c r="J141" s="23"/>
      <c r="L141" s="25"/>
      <c r="N141" s="24"/>
      <c r="O141" s="23">
        <v>6</v>
      </c>
      <c r="P141" s="23"/>
      <c r="Q141" s="26">
        <v>6</v>
      </c>
      <c r="R141" s="27">
        <v>1</v>
      </c>
      <c r="S141" s="26"/>
      <c r="T141" s="24">
        <v>1</v>
      </c>
      <c r="U141" s="47"/>
      <c r="V141" s="47"/>
      <c r="W141" s="24"/>
      <c r="X141" s="23">
        <v>7</v>
      </c>
      <c r="Y141" s="23">
        <v>2</v>
      </c>
      <c r="Z141" s="24">
        <v>9</v>
      </c>
      <c r="AA141" s="20">
        <v>98</v>
      </c>
      <c r="AB141" s="25">
        <v>19</v>
      </c>
      <c r="AC141" s="24">
        <v>117</v>
      </c>
    </row>
    <row r="142" spans="1:29" ht="13.5" thickBot="1" x14ac:dyDescent="0.25">
      <c r="A142" s="31" t="s">
        <v>126</v>
      </c>
      <c r="B142" s="93"/>
      <c r="C142" s="31">
        <f t="shared" ref="C142:AC142" si="25">SUM(C136:C141)</f>
        <v>263</v>
      </c>
      <c r="D142" s="13">
        <f t="shared" si="25"/>
        <v>96</v>
      </c>
      <c r="E142" s="32">
        <f t="shared" si="25"/>
        <v>359</v>
      </c>
      <c r="F142" s="13">
        <f t="shared" si="25"/>
        <v>91</v>
      </c>
      <c r="G142" s="13">
        <f t="shared" si="25"/>
        <v>24</v>
      </c>
      <c r="H142" s="32">
        <f t="shared" si="25"/>
        <v>115</v>
      </c>
      <c r="I142" s="13">
        <f t="shared" si="25"/>
        <v>3</v>
      </c>
      <c r="J142" s="13">
        <f t="shared" si="25"/>
        <v>2</v>
      </c>
      <c r="K142" s="32">
        <f t="shared" si="25"/>
        <v>5</v>
      </c>
      <c r="L142" s="13">
        <f t="shared" si="25"/>
        <v>2</v>
      </c>
      <c r="M142" s="13">
        <f t="shared" si="25"/>
        <v>7</v>
      </c>
      <c r="N142" s="32">
        <f t="shared" si="25"/>
        <v>9</v>
      </c>
      <c r="O142" s="13">
        <f t="shared" si="25"/>
        <v>16</v>
      </c>
      <c r="P142" s="13">
        <f t="shared" si="25"/>
        <v>3</v>
      </c>
      <c r="Q142" s="13">
        <f t="shared" si="25"/>
        <v>19</v>
      </c>
      <c r="R142" s="31">
        <f t="shared" si="25"/>
        <v>2</v>
      </c>
      <c r="S142" s="13">
        <f t="shared" si="25"/>
        <v>1</v>
      </c>
      <c r="T142" s="13">
        <f t="shared" si="25"/>
        <v>3</v>
      </c>
      <c r="U142" s="13">
        <f t="shared" si="25"/>
        <v>1</v>
      </c>
      <c r="V142" s="13">
        <f t="shared" si="25"/>
        <v>0</v>
      </c>
      <c r="W142" s="32">
        <f t="shared" si="25"/>
        <v>1</v>
      </c>
      <c r="X142" s="13">
        <f t="shared" si="25"/>
        <v>29</v>
      </c>
      <c r="Y142" s="13">
        <f t="shared" si="25"/>
        <v>4</v>
      </c>
      <c r="Z142" s="32">
        <f t="shared" si="25"/>
        <v>33</v>
      </c>
      <c r="AA142" s="31">
        <f t="shared" si="25"/>
        <v>416</v>
      </c>
      <c r="AB142" s="33">
        <f t="shared" si="25"/>
        <v>139</v>
      </c>
      <c r="AC142" s="34">
        <f t="shared" si="25"/>
        <v>555</v>
      </c>
    </row>
    <row r="143" spans="1:29" ht="13.5" thickBot="1" x14ac:dyDescent="0.25">
      <c r="A143" s="26"/>
      <c r="B143" s="21"/>
      <c r="C143" s="27"/>
      <c r="D143" s="26"/>
      <c r="E143" s="24" t="str">
        <f>IF(C143+D143=0," ",C143+D143)</f>
        <v xml:space="preserve"> </v>
      </c>
      <c r="F143" s="26"/>
      <c r="G143" s="26"/>
      <c r="H143" s="26" t="str">
        <f>IF(F143+G143=0," ",F143+G143)</f>
        <v xml:space="preserve"> </v>
      </c>
      <c r="I143" s="27"/>
      <c r="J143" s="26"/>
      <c r="K143" s="24" t="str">
        <f>IF(I143+J143=0," ",I143+J143)</f>
        <v xml:space="preserve"> </v>
      </c>
      <c r="L143" s="27"/>
      <c r="M143" s="26"/>
      <c r="N143" s="26" t="str">
        <f>IF(L143+M143=0," ",L143+M143)</f>
        <v xml:space="preserve"> </v>
      </c>
      <c r="O143" s="27"/>
      <c r="P143" s="26"/>
      <c r="Q143" s="26" t="str">
        <f>IF(O143+P143=0," ",O143+P143)</f>
        <v xml:space="preserve"> </v>
      </c>
      <c r="R143" s="27"/>
      <c r="S143" s="26"/>
      <c r="T143" s="24"/>
      <c r="U143" s="26"/>
      <c r="V143" s="26"/>
      <c r="W143" s="26" t="str">
        <f>IF(U143+V143=0," ",U143+V143)</f>
        <v xml:space="preserve"> </v>
      </c>
      <c r="X143" s="27"/>
      <c r="Y143" s="26"/>
      <c r="Z143" s="24" t="str">
        <f>IF(X143+Y143=0," ",X143+Y143)</f>
        <v xml:space="preserve"> </v>
      </c>
      <c r="AA143" s="27"/>
      <c r="AB143" s="107"/>
      <c r="AC143" s="81"/>
    </row>
    <row r="144" spans="1:29" ht="13.5" thickBot="1" x14ac:dyDescent="0.25">
      <c r="A144" s="13" t="s">
        <v>127</v>
      </c>
      <c r="B144" s="14">
        <v>2865</v>
      </c>
      <c r="C144" s="53">
        <v>11</v>
      </c>
      <c r="D144" s="54">
        <v>1</v>
      </c>
      <c r="E144" s="32">
        <v>12</v>
      </c>
      <c r="F144" s="54">
        <v>4</v>
      </c>
      <c r="G144" s="54"/>
      <c r="H144" s="13">
        <v>4</v>
      </c>
      <c r="I144" s="53"/>
      <c r="J144" s="54"/>
      <c r="K144" s="32"/>
      <c r="L144" s="31">
        <v>2</v>
      </c>
      <c r="M144" s="13"/>
      <c r="N144" s="13">
        <v>2</v>
      </c>
      <c r="O144" s="53"/>
      <c r="P144" s="54"/>
      <c r="Q144" s="13"/>
      <c r="R144" s="31"/>
      <c r="S144" s="13"/>
      <c r="T144" s="32"/>
      <c r="U144" s="54"/>
      <c r="V144" s="54"/>
      <c r="W144" s="13"/>
      <c r="X144" s="53"/>
      <c r="Y144" s="54"/>
      <c r="Z144" s="32"/>
      <c r="AA144" s="31">
        <v>19</v>
      </c>
      <c r="AB144" s="13">
        <v>1</v>
      </c>
      <c r="AC144" s="32">
        <v>20</v>
      </c>
    </row>
    <row r="145" spans="1:29" ht="13.5" thickBot="1" x14ac:dyDescent="0.25">
      <c r="E145" s="24" t="str">
        <f>IF(C145+D145=0," ",C145+D145)</f>
        <v xml:space="preserve"> </v>
      </c>
      <c r="H145" s="65" t="str">
        <f>IF(F145+G145=0," ",F145+G145)</f>
        <v xml:space="preserve"> </v>
      </c>
      <c r="K145" s="24" t="str">
        <f>IF(I145+J145=0," ",I145+J145)</f>
        <v xml:space="preserve"> </v>
      </c>
      <c r="N145" s="65" t="str">
        <f>IF(L145+M145=0," ",L145+M145)</f>
        <v xml:space="preserve"> </v>
      </c>
      <c r="Q145" s="26" t="str">
        <f>IF(O145+P145=0," ",O145+P145)</f>
        <v xml:space="preserve"> </v>
      </c>
      <c r="R145" s="20"/>
      <c r="T145" s="180"/>
      <c r="W145" s="65" t="str">
        <f>IF(U145+V145=0," ",U145+V145)</f>
        <v xml:space="preserve"> </v>
      </c>
      <c r="Z145" s="24" t="str">
        <f>IF(X145+Y145=0," ",X145+Y145)</f>
        <v xml:space="preserve"> </v>
      </c>
      <c r="AA145" s="20"/>
      <c r="AB145" s="80"/>
    </row>
    <row r="146" spans="1:29" s="75" customFormat="1" ht="13.5" thickBot="1" x14ac:dyDescent="0.25">
      <c r="A146" s="31" t="s">
        <v>128</v>
      </c>
      <c r="B146" s="14">
        <v>2870</v>
      </c>
      <c r="C146" s="31">
        <v>20</v>
      </c>
      <c r="D146" s="13">
        <v>22</v>
      </c>
      <c r="E146" s="32">
        <v>42</v>
      </c>
      <c r="F146" s="13">
        <v>5</v>
      </c>
      <c r="G146" s="13">
        <v>3</v>
      </c>
      <c r="H146" s="32">
        <v>8</v>
      </c>
      <c r="I146" s="31"/>
      <c r="J146" s="13"/>
      <c r="K146" s="32"/>
      <c r="L146" s="31"/>
      <c r="M146" s="13"/>
      <c r="N146" s="32"/>
      <c r="O146" s="31">
        <v>1</v>
      </c>
      <c r="P146" s="13">
        <v>1</v>
      </c>
      <c r="Q146" s="13">
        <v>2</v>
      </c>
      <c r="R146" s="31"/>
      <c r="S146" s="13"/>
      <c r="T146" s="32"/>
      <c r="U146" s="13"/>
      <c r="V146" s="13"/>
      <c r="W146" s="32"/>
      <c r="X146" s="31"/>
      <c r="Y146" s="13">
        <v>1</v>
      </c>
      <c r="Z146" s="32">
        <v>1</v>
      </c>
      <c r="AA146" s="31">
        <v>26</v>
      </c>
      <c r="AB146" s="13">
        <v>27</v>
      </c>
      <c r="AC146" s="32">
        <v>53</v>
      </c>
    </row>
    <row r="147" spans="1:29" ht="13.5" thickBot="1" x14ac:dyDescent="0.25">
      <c r="Q147" s="26"/>
      <c r="R147" s="20"/>
      <c r="T147" s="180"/>
      <c r="AA147" s="20"/>
      <c r="AB147" s="80"/>
    </row>
    <row r="148" spans="1:29" ht="13.5" thickBot="1" x14ac:dyDescent="0.25">
      <c r="A148" s="31" t="s">
        <v>129</v>
      </c>
      <c r="B148" s="14">
        <v>3700</v>
      </c>
      <c r="C148" s="53">
        <v>4</v>
      </c>
      <c r="D148" s="54">
        <v>11</v>
      </c>
      <c r="E148" s="32">
        <v>15</v>
      </c>
      <c r="F148" s="54"/>
      <c r="G148" s="54">
        <v>1</v>
      </c>
      <c r="H148" s="13">
        <v>1</v>
      </c>
      <c r="I148" s="53"/>
      <c r="J148" s="54"/>
      <c r="K148" s="32"/>
      <c r="L148" s="31">
        <v>1</v>
      </c>
      <c r="M148" s="13"/>
      <c r="N148" s="13">
        <v>1</v>
      </c>
      <c r="O148" s="53"/>
      <c r="P148" s="54"/>
      <c r="Q148" s="13"/>
      <c r="R148" s="31"/>
      <c r="S148" s="13"/>
      <c r="T148" s="32"/>
      <c r="U148" s="54"/>
      <c r="V148" s="54"/>
      <c r="W148" s="13"/>
      <c r="X148" s="53"/>
      <c r="Y148" s="54">
        <v>2</v>
      </c>
      <c r="Z148" s="32">
        <v>2</v>
      </c>
      <c r="AA148" s="31">
        <v>5</v>
      </c>
      <c r="AB148" s="13">
        <v>14</v>
      </c>
      <c r="AC148" s="32">
        <v>19</v>
      </c>
    </row>
    <row r="149" spans="1:29" x14ac:dyDescent="0.2">
      <c r="E149" s="24" t="str">
        <f>IF(C149+D149=0," ",C149+D149)</f>
        <v xml:space="preserve"> </v>
      </c>
      <c r="H149" s="65" t="str">
        <f>IF(F149+G149=0," ",F149+G149)</f>
        <v xml:space="preserve"> </v>
      </c>
      <c r="K149" s="24" t="str">
        <f>IF(I149+J149=0," ",I149+J149)</f>
        <v xml:space="preserve"> </v>
      </c>
      <c r="N149" s="65" t="str">
        <f>IF(L149+M149=0," ",L149+M149)</f>
        <v xml:space="preserve"> </v>
      </c>
      <c r="Q149" s="26" t="str">
        <f>IF(O149+P149=0," ",O149+P149)</f>
        <v xml:space="preserve"> </v>
      </c>
      <c r="R149" s="20"/>
      <c r="T149" s="180"/>
      <c r="W149" s="65" t="str">
        <f>IF(U149+V149=0," ",U149+V149)</f>
        <v xml:space="preserve"> </v>
      </c>
      <c r="AA149" s="20"/>
      <c r="AB149" s="80"/>
    </row>
    <row r="150" spans="1:29" x14ac:dyDescent="0.2">
      <c r="A150" s="25" t="s">
        <v>130</v>
      </c>
      <c r="B150" s="36">
        <v>1005</v>
      </c>
      <c r="C150" s="22">
        <v>2</v>
      </c>
      <c r="D150" s="23"/>
      <c r="E150" s="24">
        <v>2</v>
      </c>
      <c r="F150" s="47"/>
      <c r="G150" s="47"/>
      <c r="H150" s="24"/>
      <c r="I150" s="22"/>
      <c r="J150" s="23"/>
      <c r="N150" s="24"/>
      <c r="O150" s="22"/>
      <c r="P150" s="23"/>
      <c r="Q150" s="26"/>
      <c r="R150" s="27"/>
      <c r="S150" s="26"/>
      <c r="T150" s="24"/>
      <c r="U150" s="47"/>
      <c r="V150" s="47"/>
      <c r="W150" s="24"/>
      <c r="X150" s="22"/>
      <c r="Y150" s="23">
        <v>1</v>
      </c>
      <c r="Z150" s="24">
        <v>1</v>
      </c>
      <c r="AA150" s="20">
        <v>2</v>
      </c>
      <c r="AB150" s="25">
        <v>1</v>
      </c>
      <c r="AC150" s="24">
        <v>3</v>
      </c>
    </row>
    <row r="151" spans="1:29" x14ac:dyDescent="0.2">
      <c r="A151" s="25" t="s">
        <v>131</v>
      </c>
      <c r="B151" s="36">
        <v>1010</v>
      </c>
      <c r="C151" s="22">
        <v>22</v>
      </c>
      <c r="D151" s="23">
        <v>26</v>
      </c>
      <c r="E151" s="24">
        <v>48</v>
      </c>
      <c r="F151" s="47">
        <v>17</v>
      </c>
      <c r="G151" s="47">
        <v>6</v>
      </c>
      <c r="H151" s="65">
        <v>23</v>
      </c>
      <c r="I151" s="22">
        <v>1</v>
      </c>
      <c r="J151" s="23">
        <v>2</v>
      </c>
      <c r="K151" s="24">
        <v>3</v>
      </c>
      <c r="O151" s="22"/>
      <c r="P151" s="23"/>
      <c r="Q151" s="26"/>
      <c r="R151" s="27"/>
      <c r="S151" s="26">
        <v>1</v>
      </c>
      <c r="T151" s="24">
        <v>1</v>
      </c>
      <c r="U151" s="47"/>
      <c r="V151" s="47"/>
      <c r="X151" s="22">
        <v>1</v>
      </c>
      <c r="Y151" s="23">
        <v>1</v>
      </c>
      <c r="Z151" s="24">
        <v>2</v>
      </c>
      <c r="AA151" s="20">
        <v>42</v>
      </c>
      <c r="AB151" s="25">
        <v>36</v>
      </c>
      <c r="AC151" s="24">
        <v>78</v>
      </c>
    </row>
    <row r="152" spans="1:29" x14ac:dyDescent="0.2">
      <c r="A152" s="25" t="s">
        <v>132</v>
      </c>
      <c r="B152" s="36">
        <v>1015</v>
      </c>
      <c r="C152" s="22">
        <v>89</v>
      </c>
      <c r="D152" s="23">
        <v>75</v>
      </c>
      <c r="E152" s="24">
        <v>164</v>
      </c>
      <c r="F152" s="47">
        <v>24</v>
      </c>
      <c r="G152" s="47">
        <v>7</v>
      </c>
      <c r="H152" s="65">
        <v>31</v>
      </c>
      <c r="I152" s="22">
        <v>1</v>
      </c>
      <c r="J152" s="23"/>
      <c r="K152" s="65">
        <v>1</v>
      </c>
      <c r="L152" s="20">
        <v>12</v>
      </c>
      <c r="M152" s="35">
        <v>8</v>
      </c>
      <c r="N152" s="65">
        <v>20</v>
      </c>
      <c r="O152" s="22">
        <v>4</v>
      </c>
      <c r="P152" s="23">
        <v>2</v>
      </c>
      <c r="Q152" s="26">
        <v>6</v>
      </c>
      <c r="R152" s="27"/>
      <c r="S152" s="26">
        <v>1</v>
      </c>
      <c r="T152" s="24">
        <v>1</v>
      </c>
      <c r="U152" s="47"/>
      <c r="V152" s="47">
        <v>2</v>
      </c>
      <c r="W152" s="24">
        <v>2</v>
      </c>
      <c r="X152" s="22">
        <v>5</v>
      </c>
      <c r="Y152" s="23">
        <v>6</v>
      </c>
      <c r="Z152" s="24">
        <v>11</v>
      </c>
      <c r="AA152" s="20">
        <v>139</v>
      </c>
      <c r="AB152" s="25">
        <v>101</v>
      </c>
      <c r="AC152" s="24">
        <v>240</v>
      </c>
    </row>
    <row r="153" spans="1:29" x14ac:dyDescent="0.2">
      <c r="A153" s="25" t="s">
        <v>133</v>
      </c>
      <c r="B153" s="36">
        <v>1025</v>
      </c>
      <c r="C153" s="22">
        <v>20</v>
      </c>
      <c r="D153" s="23">
        <v>12</v>
      </c>
      <c r="E153" s="24">
        <v>32</v>
      </c>
      <c r="F153" s="47">
        <v>3</v>
      </c>
      <c r="G153" s="47">
        <v>1</v>
      </c>
      <c r="H153" s="24">
        <v>4</v>
      </c>
      <c r="I153" s="22"/>
      <c r="J153" s="23"/>
      <c r="L153" s="20">
        <v>1</v>
      </c>
      <c r="N153" s="65">
        <v>1</v>
      </c>
      <c r="O153" s="22">
        <v>1</v>
      </c>
      <c r="P153" s="23">
        <v>1</v>
      </c>
      <c r="Q153" s="26">
        <v>2</v>
      </c>
      <c r="R153" s="27"/>
      <c r="S153" s="26"/>
      <c r="T153" s="24"/>
      <c r="U153" s="47">
        <v>1</v>
      </c>
      <c r="V153" s="47"/>
      <c r="W153" s="24">
        <v>1</v>
      </c>
      <c r="X153" s="22">
        <v>1</v>
      </c>
      <c r="Y153" s="23"/>
      <c r="Z153" s="24">
        <v>1</v>
      </c>
      <c r="AA153" s="20">
        <v>29</v>
      </c>
      <c r="AB153" s="25">
        <v>14</v>
      </c>
      <c r="AC153" s="24">
        <v>43</v>
      </c>
    </row>
    <row r="154" spans="1:29" x14ac:dyDescent="0.2">
      <c r="A154" s="25" t="s">
        <v>134</v>
      </c>
      <c r="B154" s="36">
        <v>1030</v>
      </c>
      <c r="C154" s="22">
        <v>3</v>
      </c>
      <c r="D154" s="23">
        <v>2</v>
      </c>
      <c r="E154" s="24">
        <v>5</v>
      </c>
      <c r="F154" s="47">
        <v>1</v>
      </c>
      <c r="G154" s="47">
        <v>1</v>
      </c>
      <c r="H154" s="65">
        <v>2</v>
      </c>
      <c r="I154" s="22"/>
      <c r="J154" s="23"/>
      <c r="O154" s="22"/>
      <c r="P154" s="23"/>
      <c r="Q154" s="26"/>
      <c r="R154" s="27"/>
      <c r="S154" s="26"/>
      <c r="T154" s="24"/>
      <c r="U154" s="47"/>
      <c r="V154" s="47"/>
      <c r="X154" s="22"/>
      <c r="Y154" s="23"/>
      <c r="AA154" s="20">
        <v>4</v>
      </c>
      <c r="AB154" s="25">
        <v>3</v>
      </c>
      <c r="AC154" s="24">
        <v>7</v>
      </c>
    </row>
    <row r="155" spans="1:29" x14ac:dyDescent="0.2">
      <c r="A155" s="25" t="s">
        <v>135</v>
      </c>
      <c r="B155" s="36">
        <v>1035</v>
      </c>
      <c r="C155" s="22">
        <v>8</v>
      </c>
      <c r="D155" s="23">
        <v>2</v>
      </c>
      <c r="E155" s="24">
        <v>10</v>
      </c>
      <c r="F155" s="47"/>
      <c r="G155" s="47"/>
      <c r="I155" s="22"/>
      <c r="J155" s="23"/>
      <c r="L155" s="20">
        <v>1</v>
      </c>
      <c r="M155" s="35">
        <v>1</v>
      </c>
      <c r="N155" s="65">
        <v>2</v>
      </c>
      <c r="O155" s="22"/>
      <c r="P155" s="23">
        <v>1</v>
      </c>
      <c r="Q155" s="65">
        <v>1</v>
      </c>
      <c r="R155" s="27"/>
      <c r="S155" s="26"/>
      <c r="T155" s="24"/>
      <c r="U155" s="23">
        <v>1</v>
      </c>
      <c r="V155" s="47"/>
      <c r="W155" s="65">
        <v>1</v>
      </c>
      <c r="X155" s="22">
        <v>1</v>
      </c>
      <c r="Y155" s="23">
        <v>1</v>
      </c>
      <c r="Z155" s="24">
        <v>2</v>
      </c>
      <c r="AA155" s="20">
        <v>12</v>
      </c>
      <c r="AB155" s="25">
        <v>7</v>
      </c>
      <c r="AC155" s="24">
        <v>19</v>
      </c>
    </row>
    <row r="156" spans="1:29" x14ac:dyDescent="0.2">
      <c r="A156" s="25" t="s">
        <v>136</v>
      </c>
      <c r="B156" s="36">
        <v>1040</v>
      </c>
      <c r="C156" s="22">
        <v>32</v>
      </c>
      <c r="D156" s="23">
        <v>26</v>
      </c>
      <c r="E156" s="24">
        <v>58</v>
      </c>
      <c r="F156" s="47"/>
      <c r="G156" s="47">
        <v>4</v>
      </c>
      <c r="H156" s="65">
        <v>4</v>
      </c>
      <c r="I156" s="22"/>
      <c r="J156" s="23"/>
      <c r="M156" s="35">
        <v>4</v>
      </c>
      <c r="N156" s="65">
        <v>4</v>
      </c>
      <c r="O156" s="22">
        <v>1</v>
      </c>
      <c r="P156" s="23"/>
      <c r="Q156" s="26">
        <v>1</v>
      </c>
      <c r="R156" s="27"/>
      <c r="S156" s="26"/>
      <c r="T156" s="24"/>
      <c r="U156" s="47"/>
      <c r="V156" s="47"/>
      <c r="X156" s="22">
        <v>2</v>
      </c>
      <c r="Y156" s="23">
        <v>1</v>
      </c>
      <c r="Z156" s="24">
        <v>3</v>
      </c>
      <c r="AA156" s="20">
        <v>35</v>
      </c>
      <c r="AB156" s="25">
        <v>35</v>
      </c>
      <c r="AC156" s="24">
        <v>70</v>
      </c>
    </row>
    <row r="157" spans="1:29" ht="13.5" thickBot="1" x14ac:dyDescent="0.25">
      <c r="A157" s="25" t="s">
        <v>137</v>
      </c>
      <c r="B157" s="36">
        <v>1045</v>
      </c>
      <c r="C157" s="22">
        <v>1</v>
      </c>
      <c r="D157" s="23"/>
      <c r="E157" s="24">
        <v>1</v>
      </c>
      <c r="F157" s="47"/>
      <c r="G157" s="47"/>
      <c r="I157" s="22"/>
      <c r="J157" s="23"/>
      <c r="O157" s="22"/>
      <c r="P157" s="23"/>
      <c r="Q157" s="26"/>
      <c r="R157" s="27"/>
      <c r="S157" s="26"/>
      <c r="T157" s="24"/>
      <c r="U157" s="47"/>
      <c r="V157" s="47"/>
      <c r="X157" s="22"/>
      <c r="Y157" s="23"/>
      <c r="AA157" s="20">
        <v>1</v>
      </c>
      <c r="AB157" s="25">
        <v>0</v>
      </c>
      <c r="AC157" s="24">
        <v>1</v>
      </c>
    </row>
    <row r="158" spans="1:29" ht="13.5" thickBot="1" x14ac:dyDescent="0.25">
      <c r="A158" s="31" t="s">
        <v>138</v>
      </c>
      <c r="B158" s="93"/>
      <c r="C158" s="31">
        <f>SUM(C150:C157)</f>
        <v>177</v>
      </c>
      <c r="D158" s="13">
        <f t="shared" ref="D158:AC158" si="26">SUM(D150:D157)</f>
        <v>143</v>
      </c>
      <c r="E158" s="32">
        <f t="shared" si="26"/>
        <v>320</v>
      </c>
      <c r="F158" s="31">
        <f t="shared" si="26"/>
        <v>45</v>
      </c>
      <c r="G158" s="13">
        <f t="shared" si="26"/>
        <v>19</v>
      </c>
      <c r="H158" s="32">
        <f t="shared" si="26"/>
        <v>64</v>
      </c>
      <c r="I158" s="31">
        <f t="shared" si="26"/>
        <v>2</v>
      </c>
      <c r="J158" s="13">
        <f t="shared" si="26"/>
        <v>2</v>
      </c>
      <c r="K158" s="32">
        <f t="shared" si="26"/>
        <v>4</v>
      </c>
      <c r="L158" s="31">
        <f t="shared" si="26"/>
        <v>14</v>
      </c>
      <c r="M158" s="13">
        <f t="shared" si="26"/>
        <v>13</v>
      </c>
      <c r="N158" s="32">
        <f t="shared" si="26"/>
        <v>27</v>
      </c>
      <c r="O158" s="31">
        <f t="shared" si="26"/>
        <v>6</v>
      </c>
      <c r="P158" s="13">
        <f t="shared" si="26"/>
        <v>4</v>
      </c>
      <c r="Q158" s="13">
        <f t="shared" si="26"/>
        <v>10</v>
      </c>
      <c r="R158" s="31">
        <f t="shared" si="26"/>
        <v>0</v>
      </c>
      <c r="S158" s="13">
        <f t="shared" si="26"/>
        <v>2</v>
      </c>
      <c r="T158" s="32">
        <f t="shared" si="26"/>
        <v>2</v>
      </c>
      <c r="U158" s="13">
        <f t="shared" si="26"/>
        <v>2</v>
      </c>
      <c r="V158" s="13">
        <f t="shared" si="26"/>
        <v>2</v>
      </c>
      <c r="W158" s="32">
        <f t="shared" si="26"/>
        <v>4</v>
      </c>
      <c r="X158" s="31">
        <f t="shared" si="26"/>
        <v>10</v>
      </c>
      <c r="Y158" s="13">
        <f t="shared" si="26"/>
        <v>10</v>
      </c>
      <c r="Z158" s="32">
        <f t="shared" si="26"/>
        <v>20</v>
      </c>
      <c r="AA158" s="31">
        <f t="shared" si="26"/>
        <v>264</v>
      </c>
      <c r="AB158" s="33">
        <f t="shared" si="26"/>
        <v>197</v>
      </c>
      <c r="AC158" s="34">
        <f t="shared" si="26"/>
        <v>461</v>
      </c>
    </row>
    <row r="159" spans="1:29" ht="13.5" thickBot="1" x14ac:dyDescent="0.25">
      <c r="A159" s="26"/>
      <c r="B159" s="21"/>
      <c r="C159" s="27"/>
      <c r="D159" s="26"/>
      <c r="F159" s="26"/>
      <c r="G159" s="26"/>
      <c r="H159" s="26"/>
      <c r="I159" s="27"/>
      <c r="J159" s="26"/>
      <c r="L159" s="27"/>
      <c r="M159" s="26"/>
      <c r="N159" s="26"/>
      <c r="O159" s="27"/>
      <c r="P159" s="26"/>
      <c r="Q159" s="26"/>
      <c r="R159" s="27"/>
      <c r="S159" s="26"/>
      <c r="T159" s="24"/>
      <c r="U159" s="26"/>
      <c r="V159" s="26"/>
      <c r="W159" s="26"/>
      <c r="X159" s="27"/>
      <c r="Y159" s="26"/>
      <c r="AA159" s="27"/>
      <c r="AB159" s="107"/>
      <c r="AC159" s="81"/>
    </row>
    <row r="160" spans="1:29" ht="13.5" thickBot="1" x14ac:dyDescent="0.25">
      <c r="A160" s="13" t="s">
        <v>236</v>
      </c>
      <c r="B160" s="176" t="s">
        <v>237</v>
      </c>
      <c r="C160" s="31">
        <v>1</v>
      </c>
      <c r="D160" s="13">
        <v>2</v>
      </c>
      <c r="E160" s="32">
        <v>3</v>
      </c>
      <c r="F160" s="13">
        <v>1</v>
      </c>
      <c r="G160" s="13"/>
      <c r="H160" s="13">
        <v>1</v>
      </c>
      <c r="I160" s="31"/>
      <c r="J160" s="13"/>
      <c r="K160" s="32"/>
      <c r="L160" s="31"/>
      <c r="M160" s="13"/>
      <c r="N160" s="13"/>
      <c r="O160" s="31"/>
      <c r="P160" s="13">
        <v>1</v>
      </c>
      <c r="Q160" s="13">
        <v>1</v>
      </c>
      <c r="R160" s="31"/>
      <c r="S160" s="13"/>
      <c r="T160" s="32"/>
      <c r="U160" s="13"/>
      <c r="V160" s="13"/>
      <c r="W160" s="13"/>
      <c r="X160" s="31"/>
      <c r="Y160" s="13">
        <v>1</v>
      </c>
      <c r="Z160" s="32">
        <v>1</v>
      </c>
      <c r="AA160" s="31">
        <v>2</v>
      </c>
      <c r="AB160" s="33">
        <v>4</v>
      </c>
      <c r="AC160" s="34">
        <v>6</v>
      </c>
    </row>
    <row r="161" spans="1:29" ht="13.5" thickBot="1" x14ac:dyDescent="0.25">
      <c r="K161" s="24" t="str">
        <f>IF(I161+J161=0," ",I161+J161)</f>
        <v xml:space="preserve"> </v>
      </c>
      <c r="N161" s="65" t="str">
        <f>IF(L161+M161=0," ",L161+M161)</f>
        <v xml:space="preserve"> </v>
      </c>
      <c r="Q161" s="26" t="str">
        <f>IF(O161+P161=0," ",O161+P161)</f>
        <v xml:space="preserve"> </v>
      </c>
      <c r="R161" s="20"/>
      <c r="T161" s="180"/>
      <c r="W161" s="65" t="str">
        <f>IF(U161+V161=0," ",U161+V161)</f>
        <v xml:space="preserve"> </v>
      </c>
      <c r="Z161" s="24" t="str">
        <f>IF(X161+Y161=0," ",X161+Y161)</f>
        <v xml:space="preserve"> </v>
      </c>
      <c r="AA161" s="20"/>
      <c r="AB161" s="80"/>
    </row>
    <row r="162" spans="1:29" ht="13.5" thickBot="1" x14ac:dyDescent="0.25">
      <c r="A162" s="94" t="s">
        <v>139</v>
      </c>
      <c r="B162" s="95"/>
      <c r="C162" s="96">
        <f t="shared" ref="C162:Z162" si="27">C20+C27+C29+C36+C41+C47+C52+C58+C61+C63+C70+C87+C116+C121+C126+C131+C134+C142+C144+C146+C148+C158+C160</f>
        <v>2723</v>
      </c>
      <c r="D162" s="96">
        <f t="shared" si="27"/>
        <v>1794</v>
      </c>
      <c r="E162" s="96">
        <f t="shared" si="27"/>
        <v>4517</v>
      </c>
      <c r="F162" s="97">
        <f t="shared" si="27"/>
        <v>427</v>
      </c>
      <c r="G162" s="96">
        <f t="shared" si="27"/>
        <v>184</v>
      </c>
      <c r="H162" s="98">
        <f t="shared" si="27"/>
        <v>611</v>
      </c>
      <c r="I162" s="96">
        <f t="shared" si="27"/>
        <v>18</v>
      </c>
      <c r="J162" s="96">
        <f t="shared" si="27"/>
        <v>20</v>
      </c>
      <c r="K162" s="96">
        <f t="shared" si="27"/>
        <v>38</v>
      </c>
      <c r="L162" s="97">
        <f t="shared" si="27"/>
        <v>103</v>
      </c>
      <c r="M162" s="96">
        <f t="shared" si="27"/>
        <v>89</v>
      </c>
      <c r="N162" s="98">
        <f t="shared" si="27"/>
        <v>192</v>
      </c>
      <c r="O162" s="96">
        <f t="shared" si="27"/>
        <v>121</v>
      </c>
      <c r="P162" s="96">
        <f t="shared" si="27"/>
        <v>48</v>
      </c>
      <c r="Q162" s="96">
        <f t="shared" si="27"/>
        <v>169</v>
      </c>
      <c r="R162" s="97">
        <f t="shared" si="27"/>
        <v>2</v>
      </c>
      <c r="S162" s="96">
        <f t="shared" si="27"/>
        <v>4</v>
      </c>
      <c r="T162" s="96">
        <f t="shared" si="27"/>
        <v>6</v>
      </c>
      <c r="U162" s="96">
        <f t="shared" si="27"/>
        <v>22</v>
      </c>
      <c r="V162" s="96">
        <f t="shared" si="27"/>
        <v>12</v>
      </c>
      <c r="W162" s="96">
        <f t="shared" si="27"/>
        <v>34</v>
      </c>
      <c r="X162" s="97">
        <f t="shared" si="27"/>
        <v>213</v>
      </c>
      <c r="Y162" s="96">
        <f t="shared" si="27"/>
        <v>134</v>
      </c>
      <c r="Z162" s="98">
        <f t="shared" si="27"/>
        <v>347</v>
      </c>
      <c r="AA162" s="97">
        <f>C162+F162+I162+L162+O162+R162+U162+X162</f>
        <v>3629</v>
      </c>
      <c r="AB162" s="96">
        <f>D162+G162+J162+M162+P162+S162+V162+Y162</f>
        <v>2285</v>
      </c>
      <c r="AC162" s="98">
        <f>AA162+AB162</f>
        <v>5914</v>
      </c>
    </row>
    <row r="163" spans="1:29" ht="13.5" thickBot="1" x14ac:dyDescent="0.25">
      <c r="A163" s="2"/>
      <c r="B163" s="2"/>
      <c r="C163" s="2"/>
      <c r="D163" s="2"/>
      <c r="E163" s="75"/>
      <c r="F163" s="2"/>
      <c r="G163" s="2"/>
      <c r="H163" s="75"/>
      <c r="I163" s="2"/>
      <c r="J163" s="2"/>
      <c r="K163" s="75"/>
      <c r="L163" s="2"/>
      <c r="M163" s="2"/>
      <c r="N163" s="75"/>
      <c r="O163" s="2"/>
      <c r="P163" s="2"/>
      <c r="Q163" s="75"/>
      <c r="R163" s="2"/>
      <c r="S163" s="2"/>
      <c r="T163" s="2"/>
      <c r="U163" s="2"/>
      <c r="V163" s="2"/>
      <c r="W163" s="75"/>
      <c r="X163" s="2"/>
      <c r="Y163" s="2"/>
      <c r="Z163" s="75"/>
      <c r="AA163" s="2"/>
      <c r="AB163" s="2"/>
      <c r="AC163" s="2"/>
    </row>
    <row r="164" spans="1:29" ht="13.5" thickBot="1" x14ac:dyDescent="0.25">
      <c r="A164" s="99" t="s">
        <v>140</v>
      </c>
      <c r="B164" s="100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9"/>
      <c r="AC164" s="110"/>
    </row>
    <row r="165" spans="1:29" x14ac:dyDescent="0.2">
      <c r="K165" s="24" t="str">
        <f>IF(I165+J165=0," ",I165+J165)</f>
        <v xml:space="preserve"> </v>
      </c>
      <c r="N165" s="65" t="str">
        <f>IF(L165+M165=0," ",L165+M165)</f>
        <v xml:space="preserve"> </v>
      </c>
      <c r="Q165" s="26"/>
      <c r="R165" s="20"/>
      <c r="T165" s="180"/>
      <c r="W165" s="65" t="str">
        <f>IF(U165+V165=0," ",U165+V165)</f>
        <v xml:space="preserve"> </v>
      </c>
      <c r="Z165" s="26" t="str">
        <f>IF(X165+Y165=0," ",X165+Y165)</f>
        <v xml:space="preserve"> </v>
      </c>
      <c r="AA165" s="221"/>
      <c r="AB165" s="222"/>
      <c r="AC165" s="223"/>
    </row>
    <row r="166" spans="1:29" ht="13.5" thickBot="1" x14ac:dyDescent="0.25">
      <c r="A166" s="20" t="s">
        <v>141</v>
      </c>
      <c r="B166" s="49">
        <v>3100</v>
      </c>
      <c r="C166" s="22">
        <v>61</v>
      </c>
      <c r="D166" s="23">
        <v>90</v>
      </c>
      <c r="E166" s="24">
        <v>151</v>
      </c>
      <c r="F166" s="22">
        <v>7</v>
      </c>
      <c r="G166" s="23">
        <v>3</v>
      </c>
      <c r="H166" s="24">
        <v>10</v>
      </c>
      <c r="I166" s="22">
        <v>1</v>
      </c>
      <c r="J166" s="23"/>
      <c r="K166" s="24">
        <v>1</v>
      </c>
      <c r="L166" s="20">
        <v>10</v>
      </c>
      <c r="M166" s="25">
        <v>8</v>
      </c>
      <c r="N166" s="24">
        <v>18</v>
      </c>
      <c r="O166" s="22">
        <v>1</v>
      </c>
      <c r="P166" s="23"/>
      <c r="Q166" s="26">
        <v>1</v>
      </c>
      <c r="R166" s="27"/>
      <c r="S166" s="26"/>
      <c r="T166" s="24"/>
      <c r="U166" s="23">
        <v>2</v>
      </c>
      <c r="V166" s="23"/>
      <c r="W166" s="24">
        <v>2</v>
      </c>
      <c r="X166" s="22">
        <v>9</v>
      </c>
      <c r="Y166" s="23">
        <v>5</v>
      </c>
      <c r="Z166" s="26">
        <v>14</v>
      </c>
      <c r="AA166" s="20">
        <v>91</v>
      </c>
      <c r="AB166" s="25">
        <v>106</v>
      </c>
      <c r="AC166" s="24">
        <v>197</v>
      </c>
    </row>
    <row r="167" spans="1:29" s="75" customFormat="1" ht="13.5" thickBot="1" x14ac:dyDescent="0.25">
      <c r="A167" s="31" t="s">
        <v>142</v>
      </c>
      <c r="B167" s="14"/>
      <c r="C167" s="31">
        <f t="shared" ref="C167:Q167" si="28">SUBTOTAL(9,C166:C166)</f>
        <v>61</v>
      </c>
      <c r="D167" s="13">
        <f t="shared" si="28"/>
        <v>90</v>
      </c>
      <c r="E167" s="13">
        <f t="shared" si="28"/>
        <v>151</v>
      </c>
      <c r="F167" s="31">
        <f t="shared" si="28"/>
        <v>7</v>
      </c>
      <c r="G167" s="13">
        <f t="shared" si="28"/>
        <v>3</v>
      </c>
      <c r="H167" s="32">
        <f t="shared" si="28"/>
        <v>10</v>
      </c>
      <c r="I167" s="13">
        <f t="shared" si="28"/>
        <v>1</v>
      </c>
      <c r="J167" s="13">
        <f t="shared" si="28"/>
        <v>0</v>
      </c>
      <c r="K167" s="13">
        <f t="shared" si="28"/>
        <v>1</v>
      </c>
      <c r="L167" s="31">
        <f t="shared" si="28"/>
        <v>10</v>
      </c>
      <c r="M167" s="13">
        <f t="shared" si="28"/>
        <v>8</v>
      </c>
      <c r="N167" s="32">
        <f t="shared" si="28"/>
        <v>18</v>
      </c>
      <c r="O167" s="13">
        <f t="shared" si="28"/>
        <v>1</v>
      </c>
      <c r="P167" s="13">
        <f t="shared" si="28"/>
        <v>0</v>
      </c>
      <c r="Q167" s="13">
        <f t="shared" si="28"/>
        <v>1</v>
      </c>
      <c r="R167" s="31"/>
      <c r="S167" s="13"/>
      <c r="T167" s="32">
        <f>R167+S167</f>
        <v>0</v>
      </c>
      <c r="U167" s="13">
        <f t="shared" ref="U167:Z167" si="29">SUBTOTAL(9,U166:U166)</f>
        <v>2</v>
      </c>
      <c r="V167" s="13">
        <f t="shared" si="29"/>
        <v>0</v>
      </c>
      <c r="W167" s="32">
        <f t="shared" si="29"/>
        <v>2</v>
      </c>
      <c r="X167" s="13">
        <f t="shared" si="29"/>
        <v>9</v>
      </c>
      <c r="Y167" s="13">
        <f t="shared" si="29"/>
        <v>5</v>
      </c>
      <c r="Z167" s="13">
        <f t="shared" si="29"/>
        <v>14</v>
      </c>
      <c r="AA167" s="31">
        <f>C167+F167+I167+L167+O167+R167+U167+X167</f>
        <v>91</v>
      </c>
      <c r="AB167" s="13">
        <f>D167+G167+J167+M167+P167+S167+V167+Y167</f>
        <v>106</v>
      </c>
      <c r="AC167" s="32">
        <f>E167+H167+K167+N167+Q167+T167+W167+Z167</f>
        <v>197</v>
      </c>
    </row>
    <row r="168" spans="1:29" x14ac:dyDescent="0.2">
      <c r="A168" s="25"/>
      <c r="B168" s="104"/>
      <c r="E168" s="24" t="str">
        <f>IF(C168+D168=0," ",C168+D168)</f>
        <v xml:space="preserve"> </v>
      </c>
      <c r="F168" s="25"/>
      <c r="G168" s="25"/>
      <c r="H168" s="26" t="str">
        <f>IF(F168+G168=0," ",F168+G168)</f>
        <v xml:space="preserve"> </v>
      </c>
      <c r="K168" s="24" t="str">
        <f>IF(I168+J168=0," ",I168+J168)</f>
        <v xml:space="preserve"> </v>
      </c>
      <c r="M168" s="25"/>
      <c r="N168" s="26" t="str">
        <f>IF(L168+M168=0," ",L168+M168)</f>
        <v xml:space="preserve"> </v>
      </c>
      <c r="Q168" s="26" t="str">
        <f>IF(O168+P168=0," ",O168+P168)</f>
        <v xml:space="preserve"> </v>
      </c>
      <c r="R168" s="20"/>
      <c r="T168" s="180"/>
      <c r="U168" s="25"/>
      <c r="V168" s="25"/>
      <c r="W168" s="26" t="str">
        <f>IF(U168+V168=0," ",U168+V168)</f>
        <v xml:space="preserve"> </v>
      </c>
      <c r="Z168" s="26" t="str">
        <f>IF(X168+Y168=0," ",X168+Y168)</f>
        <v xml:space="preserve"> </v>
      </c>
      <c r="AA168" s="20"/>
      <c r="AB168" s="80"/>
    </row>
    <row r="169" spans="1:29" s="105" customFormat="1" x14ac:dyDescent="0.2">
      <c r="A169" s="27" t="s">
        <v>129</v>
      </c>
      <c r="B169" s="21">
        <v>3700</v>
      </c>
      <c r="C169" s="22">
        <v>4</v>
      </c>
      <c r="D169" s="23">
        <v>7</v>
      </c>
      <c r="E169" s="24">
        <v>11</v>
      </c>
      <c r="F169" s="23"/>
      <c r="G169" s="23">
        <v>1</v>
      </c>
      <c r="H169" s="26">
        <v>1</v>
      </c>
      <c r="I169" s="22"/>
      <c r="J169" s="23"/>
      <c r="K169" s="26"/>
      <c r="L169" s="20"/>
      <c r="M169" s="25">
        <v>1</v>
      </c>
      <c r="N169" s="26">
        <v>1</v>
      </c>
      <c r="O169" s="22">
        <v>1</v>
      </c>
      <c r="P169" s="23"/>
      <c r="Q169" s="26">
        <v>1</v>
      </c>
      <c r="R169" s="27"/>
      <c r="S169" s="26"/>
      <c r="T169" s="24"/>
      <c r="U169" s="23"/>
      <c r="V169" s="23"/>
      <c r="W169" s="26"/>
      <c r="X169" s="22"/>
      <c r="Y169" s="23"/>
      <c r="Z169" s="26"/>
      <c r="AA169" s="20">
        <v>5</v>
      </c>
      <c r="AB169" s="25">
        <v>9</v>
      </c>
      <c r="AC169" s="24">
        <v>14</v>
      </c>
    </row>
    <row r="170" spans="1:29" s="105" customFormat="1" ht="13.5" thickBot="1" x14ac:dyDescent="0.25">
      <c r="A170" s="51" t="s">
        <v>143</v>
      </c>
      <c r="B170" s="106">
        <v>3705</v>
      </c>
      <c r="C170" s="71">
        <v>2</v>
      </c>
      <c r="D170" s="70">
        <v>7</v>
      </c>
      <c r="E170" s="52">
        <v>9</v>
      </c>
      <c r="F170" s="70"/>
      <c r="G170" s="70"/>
      <c r="H170" s="51"/>
      <c r="I170" s="71"/>
      <c r="J170" s="70">
        <v>1</v>
      </c>
      <c r="K170" s="52">
        <v>1</v>
      </c>
      <c r="L170" s="71"/>
      <c r="M170" s="70">
        <v>1</v>
      </c>
      <c r="N170" s="51">
        <v>1</v>
      </c>
      <c r="O170" s="71"/>
      <c r="P170" s="70"/>
      <c r="Q170" s="51"/>
      <c r="R170" s="50"/>
      <c r="S170" s="51"/>
      <c r="T170" s="24"/>
      <c r="U170" s="70"/>
      <c r="V170" s="70"/>
      <c r="W170" s="51"/>
      <c r="X170" s="71"/>
      <c r="Y170" s="70">
        <v>2</v>
      </c>
      <c r="Z170" s="51">
        <v>2</v>
      </c>
      <c r="AA170" s="20">
        <v>2</v>
      </c>
      <c r="AB170" s="25">
        <v>11</v>
      </c>
      <c r="AC170" s="24">
        <v>13</v>
      </c>
    </row>
    <row r="171" spans="1:29" ht="13.5" thickBot="1" x14ac:dyDescent="0.25">
      <c r="A171" s="13" t="s">
        <v>144</v>
      </c>
      <c r="B171" s="14"/>
      <c r="C171" s="31">
        <f t="shared" ref="C171:Z171" si="30">SUBTOTAL(9,C169:C170)</f>
        <v>6</v>
      </c>
      <c r="D171" s="13">
        <f t="shared" si="30"/>
        <v>14</v>
      </c>
      <c r="E171" s="32">
        <f t="shared" si="30"/>
        <v>20</v>
      </c>
      <c r="F171" s="13">
        <f t="shared" si="30"/>
        <v>0</v>
      </c>
      <c r="G171" s="13">
        <f t="shared" si="30"/>
        <v>1</v>
      </c>
      <c r="H171" s="13">
        <f t="shared" si="30"/>
        <v>1</v>
      </c>
      <c r="I171" s="31">
        <f t="shared" si="30"/>
        <v>0</v>
      </c>
      <c r="J171" s="13">
        <f t="shared" si="30"/>
        <v>1</v>
      </c>
      <c r="K171" s="32">
        <f t="shared" si="30"/>
        <v>1</v>
      </c>
      <c r="L171" s="31">
        <f t="shared" si="30"/>
        <v>0</v>
      </c>
      <c r="M171" s="13">
        <f t="shared" si="30"/>
        <v>2</v>
      </c>
      <c r="N171" s="13">
        <f t="shared" si="30"/>
        <v>2</v>
      </c>
      <c r="O171" s="31">
        <f t="shared" si="30"/>
        <v>1</v>
      </c>
      <c r="P171" s="13">
        <f t="shared" si="30"/>
        <v>0</v>
      </c>
      <c r="Q171" s="13">
        <f>SUBTOTAL(9,Q169:Q170)</f>
        <v>1</v>
      </c>
      <c r="R171" s="31"/>
      <c r="S171" s="13"/>
      <c r="T171" s="32">
        <f>R171+S171</f>
        <v>0</v>
      </c>
      <c r="U171" s="13">
        <f t="shared" si="30"/>
        <v>0</v>
      </c>
      <c r="V171" s="13">
        <f t="shared" si="30"/>
        <v>0</v>
      </c>
      <c r="W171" s="13">
        <f t="shared" si="30"/>
        <v>0</v>
      </c>
      <c r="X171" s="31">
        <f t="shared" si="30"/>
        <v>0</v>
      </c>
      <c r="Y171" s="13">
        <f t="shared" si="30"/>
        <v>2</v>
      </c>
      <c r="Z171" s="13">
        <f t="shared" si="30"/>
        <v>2</v>
      </c>
      <c r="AA171" s="31">
        <f>C171+F171+I171+L171+O171+R171+U171+X171</f>
        <v>7</v>
      </c>
      <c r="AB171" s="13">
        <f>D171+G171+J171+M171+P171+S171+V171+Y171</f>
        <v>20</v>
      </c>
      <c r="AC171" s="32">
        <f>E171+H171+K171+N171+Q171+T171+W171+Z171</f>
        <v>27</v>
      </c>
    </row>
    <row r="172" spans="1:29" ht="13.5" thickBot="1" x14ac:dyDescent="0.25">
      <c r="Q172" s="26"/>
      <c r="R172" s="20"/>
      <c r="T172" s="180"/>
      <c r="Z172" s="26"/>
      <c r="AA172" s="20"/>
      <c r="AB172" s="80"/>
    </row>
    <row r="173" spans="1:29" ht="13.5" thickBot="1" x14ac:dyDescent="0.25">
      <c r="A173" s="31" t="s">
        <v>145</v>
      </c>
      <c r="B173" s="14">
        <v>3200</v>
      </c>
      <c r="C173" s="53">
        <v>23</v>
      </c>
      <c r="D173" s="54">
        <v>61</v>
      </c>
      <c r="E173" s="32">
        <v>84</v>
      </c>
      <c r="F173" s="54">
        <v>3</v>
      </c>
      <c r="G173" s="54">
        <v>3</v>
      </c>
      <c r="H173" s="13">
        <v>6</v>
      </c>
      <c r="I173" s="53"/>
      <c r="J173" s="54">
        <v>1</v>
      </c>
      <c r="K173" s="32">
        <v>1</v>
      </c>
      <c r="L173" s="31">
        <v>2</v>
      </c>
      <c r="M173" s="13">
        <v>1</v>
      </c>
      <c r="N173" s="13">
        <v>3</v>
      </c>
      <c r="O173" s="53"/>
      <c r="P173" s="54">
        <v>1</v>
      </c>
      <c r="Q173" s="13">
        <v>1</v>
      </c>
      <c r="R173" s="31"/>
      <c r="S173" s="13"/>
      <c r="T173" s="32"/>
      <c r="U173" s="54">
        <v>2</v>
      </c>
      <c r="V173" s="54"/>
      <c r="W173" s="13">
        <v>2</v>
      </c>
      <c r="X173" s="53">
        <v>1</v>
      </c>
      <c r="Y173" s="54">
        <v>8</v>
      </c>
      <c r="Z173" s="13">
        <v>9</v>
      </c>
      <c r="AA173" s="31">
        <v>31</v>
      </c>
      <c r="AB173" s="13">
        <v>77</v>
      </c>
      <c r="AC173" s="32">
        <v>108</v>
      </c>
    </row>
    <row r="174" spans="1:29" ht="13.5" thickBot="1" x14ac:dyDescent="0.25">
      <c r="E174" s="24" t="str">
        <f>IF(C174+D174=0," ",C174+D174)</f>
        <v xml:space="preserve"> </v>
      </c>
      <c r="H174" s="65" t="str">
        <f>IF(F174+G174=0," ",F174+G174)</f>
        <v xml:space="preserve"> </v>
      </c>
      <c r="K174" s="24" t="str">
        <f>IF(I174+J174=0," ",I174+J174)</f>
        <v xml:space="preserve"> </v>
      </c>
      <c r="N174" s="65" t="str">
        <f>IF(L174+M174=0," ",L174+M174)</f>
        <v xml:space="preserve"> </v>
      </c>
      <c r="Q174" s="26" t="str">
        <f>IF(O174+P174=0," ",O174+P174)</f>
        <v xml:space="preserve"> </v>
      </c>
      <c r="R174" s="20"/>
      <c r="T174" s="180"/>
      <c r="W174" s="65" t="str">
        <f>IF(U174+V174=0," ",U174+V174)</f>
        <v xml:space="preserve"> </v>
      </c>
      <c r="Z174" s="26" t="str">
        <f>IF(X174+Y174=0," ",X174+Y174)</f>
        <v xml:space="preserve"> </v>
      </c>
      <c r="AA174" s="20"/>
      <c r="AB174" s="80"/>
    </row>
    <row r="175" spans="1:29" s="75" customFormat="1" ht="13.5" thickBot="1" x14ac:dyDescent="0.25">
      <c r="A175" s="31" t="s">
        <v>146</v>
      </c>
      <c r="B175" s="14">
        <v>3300</v>
      </c>
      <c r="C175" s="53">
        <v>29</v>
      </c>
      <c r="D175" s="54">
        <v>33</v>
      </c>
      <c r="E175" s="32">
        <v>62</v>
      </c>
      <c r="F175" s="54">
        <v>3</v>
      </c>
      <c r="G175" s="54">
        <v>4</v>
      </c>
      <c r="H175" s="13">
        <v>7</v>
      </c>
      <c r="I175" s="53"/>
      <c r="J175" s="54"/>
      <c r="K175" s="32"/>
      <c r="L175" s="31">
        <v>1</v>
      </c>
      <c r="M175" s="13"/>
      <c r="N175" s="13">
        <v>1</v>
      </c>
      <c r="O175" s="53"/>
      <c r="P175" s="54"/>
      <c r="Q175" s="13"/>
      <c r="R175" s="31"/>
      <c r="S175" s="13"/>
      <c r="T175" s="32"/>
      <c r="U175" s="54"/>
      <c r="V175" s="54">
        <v>1</v>
      </c>
      <c r="W175" s="13">
        <v>1</v>
      </c>
      <c r="X175" s="53">
        <v>3</v>
      </c>
      <c r="Y175" s="54">
        <v>4</v>
      </c>
      <c r="Z175" s="13">
        <v>7</v>
      </c>
      <c r="AA175" s="31">
        <v>36</v>
      </c>
      <c r="AB175" s="13">
        <v>44</v>
      </c>
      <c r="AC175" s="32">
        <v>80</v>
      </c>
    </row>
    <row r="176" spans="1:29" ht="13.5" thickBot="1" x14ac:dyDescent="0.25">
      <c r="E176" s="24" t="str">
        <f>IF(C176+D176=0," ",C176+D176)</f>
        <v xml:space="preserve"> </v>
      </c>
      <c r="H176" s="65" t="str">
        <f>IF(F176+G176=0," ",F176+G176)</f>
        <v xml:space="preserve"> </v>
      </c>
      <c r="K176" s="24" t="str">
        <f>IF(I176+J176=0," ",I176+J176)</f>
        <v xml:space="preserve"> </v>
      </c>
      <c r="N176" s="65" t="str">
        <f>IF(L176+M176=0," ",L176+M176)</f>
        <v xml:space="preserve"> </v>
      </c>
      <c r="Q176" s="26" t="str">
        <f>IF(O176+P176=0," ",O176+P176)</f>
        <v xml:space="preserve"> </v>
      </c>
      <c r="R176" s="20"/>
      <c r="T176" s="180"/>
      <c r="W176" s="65" t="str">
        <f>IF(U176+V176=0," ",U176+V176)</f>
        <v xml:space="preserve"> </v>
      </c>
      <c r="Z176" s="26" t="str">
        <f>IF(X176+Y176=0," ",X176+Y176)</f>
        <v xml:space="preserve"> </v>
      </c>
      <c r="AA176" s="20"/>
      <c r="AB176" s="80"/>
    </row>
    <row r="177" spans="1:29" ht="13.5" thickBot="1" x14ac:dyDescent="0.25">
      <c r="A177" s="31" t="s">
        <v>147</v>
      </c>
      <c r="B177" s="14">
        <v>3400</v>
      </c>
      <c r="C177" s="53">
        <v>20</v>
      </c>
      <c r="D177" s="54">
        <v>5</v>
      </c>
      <c r="E177" s="32">
        <v>25</v>
      </c>
      <c r="F177" s="54">
        <v>1</v>
      </c>
      <c r="G177" s="54">
        <v>1</v>
      </c>
      <c r="H177" s="13">
        <v>2</v>
      </c>
      <c r="I177" s="53"/>
      <c r="J177" s="54"/>
      <c r="K177" s="32"/>
      <c r="L177" s="31">
        <v>2</v>
      </c>
      <c r="M177" s="13">
        <v>1</v>
      </c>
      <c r="N177" s="13">
        <v>3</v>
      </c>
      <c r="O177" s="53">
        <v>1</v>
      </c>
      <c r="P177" s="54"/>
      <c r="Q177" s="13">
        <v>1</v>
      </c>
      <c r="R177" s="31"/>
      <c r="S177" s="13"/>
      <c r="T177" s="32"/>
      <c r="U177" s="54"/>
      <c r="V177" s="54"/>
      <c r="W177" s="13"/>
      <c r="X177" s="53">
        <v>2</v>
      </c>
      <c r="Y177" s="54"/>
      <c r="Z177" s="13">
        <v>2</v>
      </c>
      <c r="AA177" s="31">
        <v>26</v>
      </c>
      <c r="AB177" s="13">
        <v>7</v>
      </c>
      <c r="AC177" s="32">
        <v>33</v>
      </c>
    </row>
    <row r="178" spans="1:29" ht="13.5" thickBot="1" x14ac:dyDescent="0.25">
      <c r="A178" s="26"/>
      <c r="B178" s="21"/>
      <c r="C178" s="27"/>
      <c r="D178" s="26"/>
      <c r="E178" s="24" t="str">
        <f>IF(C178+D178=0," ",C178+D178)</f>
        <v xml:space="preserve"> </v>
      </c>
      <c r="F178" s="26"/>
      <c r="G178" s="26"/>
      <c r="H178" s="26" t="str">
        <f>IF(F178+G178=0," ",F178+G178)</f>
        <v xml:space="preserve"> </v>
      </c>
      <c r="I178" s="27"/>
      <c r="J178" s="26"/>
      <c r="K178" s="24" t="str">
        <f>IF(I178+J178=0," ",I178+J178)</f>
        <v xml:space="preserve"> </v>
      </c>
      <c r="L178" s="27"/>
      <c r="M178" s="26"/>
      <c r="N178" s="26" t="str">
        <f>IF(L178+M178=0," ",L178+M178)</f>
        <v xml:space="preserve"> </v>
      </c>
      <c r="O178" s="27"/>
      <c r="P178" s="26"/>
      <c r="Q178" s="26" t="str">
        <f>IF(O178+P178=0," ",O178+P178)</f>
        <v xml:space="preserve"> </v>
      </c>
      <c r="R178" s="27"/>
      <c r="S178" s="26"/>
      <c r="T178" s="24"/>
      <c r="U178" s="26"/>
      <c r="V178" s="26"/>
      <c r="W178" s="26" t="str">
        <f>IF(U178+V178=0," ",U178+V178)</f>
        <v xml:space="preserve"> </v>
      </c>
      <c r="X178" s="27"/>
      <c r="Y178" s="26"/>
      <c r="Z178" s="26" t="str">
        <f>IF(X178+Y178=0," ",X178+Y178)</f>
        <v xml:space="preserve"> </v>
      </c>
      <c r="AA178" s="27"/>
      <c r="AB178" s="107"/>
      <c r="AC178" s="81"/>
    </row>
    <row r="179" spans="1:29" ht="13.5" thickBot="1" x14ac:dyDescent="0.25">
      <c r="A179" s="31" t="s">
        <v>148</v>
      </c>
      <c r="B179" s="14">
        <v>3600</v>
      </c>
      <c r="C179" s="53">
        <v>52</v>
      </c>
      <c r="D179" s="54">
        <v>53</v>
      </c>
      <c r="E179" s="32">
        <v>105</v>
      </c>
      <c r="F179" s="54">
        <v>8</v>
      </c>
      <c r="G179" s="54">
        <v>2</v>
      </c>
      <c r="H179" s="13">
        <v>10</v>
      </c>
      <c r="I179" s="53"/>
      <c r="J179" s="54"/>
      <c r="K179" s="32"/>
      <c r="L179" s="31">
        <v>1</v>
      </c>
      <c r="M179" s="13">
        <v>1</v>
      </c>
      <c r="N179" s="13">
        <v>2</v>
      </c>
      <c r="O179" s="53"/>
      <c r="P179" s="54"/>
      <c r="Q179" s="13"/>
      <c r="R179" s="31"/>
      <c r="S179" s="13"/>
      <c r="T179" s="32"/>
      <c r="U179" s="54">
        <v>2</v>
      </c>
      <c r="V179" s="54"/>
      <c r="W179" s="13">
        <v>2</v>
      </c>
      <c r="X179" s="53">
        <v>1</v>
      </c>
      <c r="Y179" s="54">
        <v>4</v>
      </c>
      <c r="Z179" s="13">
        <v>5</v>
      </c>
      <c r="AA179" s="31">
        <v>64</v>
      </c>
      <c r="AB179" s="13">
        <v>62</v>
      </c>
      <c r="AC179" s="32">
        <v>126</v>
      </c>
    </row>
    <row r="180" spans="1:29" ht="13.5" thickBot="1" x14ac:dyDescent="0.25">
      <c r="E180" s="24" t="str">
        <f>IF(C180+D180=0," ",C180+D180)</f>
        <v xml:space="preserve"> </v>
      </c>
      <c r="H180" s="65" t="str">
        <f>IF(F180+G180=0," ",F180+G180)</f>
        <v xml:space="preserve"> </v>
      </c>
      <c r="K180" s="24" t="str">
        <f>IF(I180+J180=0," ",I180+J180)</f>
        <v xml:space="preserve"> </v>
      </c>
      <c r="N180" s="65" t="str">
        <f>IF(L180+M180=0," ",L180+M180)</f>
        <v xml:space="preserve"> </v>
      </c>
      <c r="Q180" s="26" t="str">
        <f>IF(O180+P180=0," ",O180+P180)</f>
        <v xml:space="preserve"> </v>
      </c>
      <c r="R180" s="20"/>
      <c r="T180" s="180"/>
      <c r="W180" s="65" t="str">
        <f>IF(U180+V180=0," ",U180+V180)</f>
        <v xml:space="preserve"> </v>
      </c>
      <c r="Z180" s="26" t="str">
        <f>IF(X180+Y180=0," ",X180+Y180)</f>
        <v xml:space="preserve"> </v>
      </c>
      <c r="AA180" s="20"/>
      <c r="AB180" s="80"/>
    </row>
    <row r="181" spans="1:29" ht="12" customHeight="1" thickBot="1" x14ac:dyDescent="0.25">
      <c r="A181" s="31" t="s">
        <v>149</v>
      </c>
      <c r="B181" s="14">
        <v>3500</v>
      </c>
      <c r="C181" s="53">
        <v>10</v>
      </c>
      <c r="D181" s="54">
        <v>29</v>
      </c>
      <c r="E181" s="32">
        <v>39</v>
      </c>
      <c r="F181" s="54">
        <v>2</v>
      </c>
      <c r="G181" s="54">
        <v>1</v>
      </c>
      <c r="H181" s="13">
        <v>3</v>
      </c>
      <c r="I181" s="53"/>
      <c r="J181" s="54"/>
      <c r="K181" s="32"/>
      <c r="L181" s="31"/>
      <c r="M181" s="13">
        <v>1</v>
      </c>
      <c r="N181" s="13">
        <v>1</v>
      </c>
      <c r="O181" s="53">
        <v>2</v>
      </c>
      <c r="P181" s="54">
        <v>1</v>
      </c>
      <c r="Q181" s="13">
        <v>3</v>
      </c>
      <c r="R181" s="31"/>
      <c r="S181" s="13"/>
      <c r="T181" s="32"/>
      <c r="U181" s="54"/>
      <c r="V181" s="54"/>
      <c r="W181" s="13"/>
      <c r="X181" s="53">
        <v>1</v>
      </c>
      <c r="Y181" s="54">
        <v>3</v>
      </c>
      <c r="Z181" s="13">
        <v>4</v>
      </c>
      <c r="AA181" s="31">
        <v>15</v>
      </c>
      <c r="AB181" s="13">
        <v>36</v>
      </c>
      <c r="AC181" s="32">
        <v>51</v>
      </c>
    </row>
    <row r="182" spans="1:29" ht="12" customHeight="1" thickBot="1" x14ac:dyDescent="0.25">
      <c r="E182" s="24" t="str">
        <f>IF(C182+D182=0," ",C182+D182)</f>
        <v xml:space="preserve"> </v>
      </c>
      <c r="H182" s="65" t="str">
        <f>IF(F182+G182=0," ",F182+G182)</f>
        <v xml:space="preserve"> </v>
      </c>
      <c r="K182" s="24" t="str">
        <f>IF(I182+J182=0," ",I182+J182)</f>
        <v xml:space="preserve"> </v>
      </c>
      <c r="N182" s="65" t="str">
        <f>IF(L182+M182=0," ",L182+M182)</f>
        <v xml:space="preserve"> </v>
      </c>
      <c r="Q182" s="26" t="str">
        <f>IF(O182+P182=0," ",O182+P182)</f>
        <v xml:space="preserve"> </v>
      </c>
      <c r="R182" s="20"/>
      <c r="T182" s="180"/>
      <c r="W182" s="65" t="str">
        <f>IF(U182+V182=0," ",U182+V182)</f>
        <v xml:space="preserve"> </v>
      </c>
      <c r="Z182" s="26" t="str">
        <f>IF(X182+Y182=0," ",X182+Y182)</f>
        <v xml:space="preserve"> </v>
      </c>
      <c r="AA182" s="20"/>
      <c r="AB182" s="80"/>
    </row>
    <row r="183" spans="1:29" ht="12" customHeight="1" thickBot="1" x14ac:dyDescent="0.25">
      <c r="A183" s="31" t="s">
        <v>150</v>
      </c>
      <c r="B183" s="14">
        <v>3806</v>
      </c>
      <c r="C183" s="31">
        <v>2</v>
      </c>
      <c r="D183" s="13">
        <v>14</v>
      </c>
      <c r="E183" s="32">
        <v>16</v>
      </c>
      <c r="F183" s="13"/>
      <c r="G183" s="13"/>
      <c r="H183" s="13"/>
      <c r="I183" s="31"/>
      <c r="J183" s="13"/>
      <c r="K183" s="32"/>
      <c r="L183" s="31"/>
      <c r="M183" s="13"/>
      <c r="N183" s="13"/>
      <c r="O183" s="31"/>
      <c r="P183" s="13"/>
      <c r="Q183" s="13"/>
      <c r="R183" s="31"/>
      <c r="S183" s="13"/>
      <c r="T183" s="32"/>
      <c r="U183" s="13"/>
      <c r="V183" s="13"/>
      <c r="W183" s="13"/>
      <c r="X183" s="31"/>
      <c r="Y183" s="13">
        <v>2</v>
      </c>
      <c r="Z183" s="13">
        <v>2</v>
      </c>
      <c r="AA183" s="31">
        <v>2</v>
      </c>
      <c r="AB183" s="13">
        <v>17</v>
      </c>
      <c r="AC183" s="32">
        <v>19</v>
      </c>
    </row>
    <row r="184" spans="1:29" ht="12" customHeight="1" thickBot="1" x14ac:dyDescent="0.25">
      <c r="Q184" s="26"/>
      <c r="R184" s="20"/>
      <c r="T184" s="180"/>
      <c r="Z184" s="26"/>
      <c r="AA184" s="20"/>
      <c r="AB184" s="80"/>
    </row>
    <row r="185" spans="1:29" s="75" customFormat="1" ht="13.5" thickBot="1" x14ac:dyDescent="0.25">
      <c r="A185" s="31" t="s">
        <v>151</v>
      </c>
      <c r="B185" s="14">
        <v>3020</v>
      </c>
      <c r="C185" s="53">
        <v>330</v>
      </c>
      <c r="D185" s="54">
        <v>508</v>
      </c>
      <c r="E185" s="32">
        <v>838</v>
      </c>
      <c r="F185" s="54">
        <v>50</v>
      </c>
      <c r="G185" s="54">
        <v>37</v>
      </c>
      <c r="H185" s="13">
        <v>87</v>
      </c>
      <c r="I185" s="53">
        <v>3</v>
      </c>
      <c r="J185" s="54">
        <v>4</v>
      </c>
      <c r="K185" s="32">
        <v>7</v>
      </c>
      <c r="L185" s="31">
        <v>22</v>
      </c>
      <c r="M185" s="13">
        <v>28</v>
      </c>
      <c r="N185" s="13">
        <v>50</v>
      </c>
      <c r="O185" s="53">
        <v>14</v>
      </c>
      <c r="P185" s="54">
        <v>15</v>
      </c>
      <c r="Q185" s="13">
        <v>29</v>
      </c>
      <c r="R185" s="31"/>
      <c r="S185" s="13">
        <v>1</v>
      </c>
      <c r="T185" s="32">
        <v>1</v>
      </c>
      <c r="U185" s="54">
        <v>10</v>
      </c>
      <c r="V185" s="54">
        <v>9</v>
      </c>
      <c r="W185" s="13">
        <v>19</v>
      </c>
      <c r="X185" s="53">
        <v>15</v>
      </c>
      <c r="Y185" s="54">
        <v>31</v>
      </c>
      <c r="Z185" s="13">
        <v>46</v>
      </c>
      <c r="AA185" s="31">
        <v>452</v>
      </c>
      <c r="AB185" s="13">
        <v>649</v>
      </c>
      <c r="AC185" s="32">
        <v>1101</v>
      </c>
    </row>
    <row r="186" spans="1:29" ht="13.5" thickBot="1" x14ac:dyDescent="0.25">
      <c r="E186" s="24" t="str">
        <f>IF(C186+D186=0," ",C186+D186)</f>
        <v xml:space="preserve"> </v>
      </c>
      <c r="H186" s="65" t="str">
        <f>IF(F186+G186=0," ",F186+G186)</f>
        <v xml:space="preserve"> </v>
      </c>
      <c r="K186" s="24" t="str">
        <f>IF(I186+J186=0," ",I186+J186)</f>
        <v xml:space="preserve"> </v>
      </c>
      <c r="N186" s="65" t="str">
        <f>IF(L186+M186=0," ",L186+M186)</f>
        <v xml:space="preserve"> </v>
      </c>
      <c r="Q186" s="26" t="str">
        <f>IF(O186+P186=0," ",O186+P186)</f>
        <v xml:space="preserve"> </v>
      </c>
      <c r="R186" s="20"/>
      <c r="T186" s="180"/>
      <c r="W186" s="65" t="str">
        <f>IF(U186+V186=0," ",U186+V186)</f>
        <v xml:space="preserve"> </v>
      </c>
      <c r="Z186" s="26" t="str">
        <f>IF(X186+Y186=0," ",X186+Y186)</f>
        <v xml:space="preserve"> </v>
      </c>
      <c r="AA186" s="20"/>
      <c r="AB186" s="80"/>
    </row>
    <row r="187" spans="1:29" ht="13.5" thickBot="1" x14ac:dyDescent="0.25">
      <c r="A187" s="31" t="s">
        <v>152</v>
      </c>
      <c r="B187" s="14">
        <v>3010</v>
      </c>
      <c r="C187" s="53">
        <v>62</v>
      </c>
      <c r="D187" s="54">
        <v>154</v>
      </c>
      <c r="E187" s="32">
        <v>216</v>
      </c>
      <c r="F187" s="54">
        <v>39</v>
      </c>
      <c r="G187" s="54">
        <v>46</v>
      </c>
      <c r="H187" s="13">
        <v>85</v>
      </c>
      <c r="I187" s="53">
        <v>1</v>
      </c>
      <c r="J187" s="54">
        <v>2</v>
      </c>
      <c r="K187" s="32">
        <v>3</v>
      </c>
      <c r="L187" s="31">
        <v>8</v>
      </c>
      <c r="M187" s="13">
        <v>11</v>
      </c>
      <c r="N187" s="13">
        <v>19</v>
      </c>
      <c r="O187" s="53">
        <v>6</v>
      </c>
      <c r="P187" s="54">
        <v>3</v>
      </c>
      <c r="Q187" s="13">
        <v>9</v>
      </c>
      <c r="R187" s="31"/>
      <c r="S187" s="13">
        <v>1</v>
      </c>
      <c r="T187" s="32">
        <v>1</v>
      </c>
      <c r="U187" s="54">
        <v>1</v>
      </c>
      <c r="V187" s="54">
        <v>2</v>
      </c>
      <c r="W187" s="13">
        <v>3</v>
      </c>
      <c r="X187" s="53">
        <v>4</v>
      </c>
      <c r="Y187" s="54">
        <v>5</v>
      </c>
      <c r="Z187" s="13">
        <v>9</v>
      </c>
      <c r="AA187" s="31">
        <v>124</v>
      </c>
      <c r="AB187" s="13">
        <v>232</v>
      </c>
      <c r="AC187" s="32">
        <v>356</v>
      </c>
    </row>
    <row r="188" spans="1:29" s="75" customFormat="1" ht="13.5" thickBot="1" x14ac:dyDescent="0.25">
      <c r="A188" s="26"/>
      <c r="B188" s="21"/>
      <c r="C188" s="91"/>
      <c r="D188" s="92"/>
      <c r="E188" s="24"/>
      <c r="F188" s="92"/>
      <c r="G188" s="92"/>
      <c r="H188" s="26"/>
      <c r="I188" s="91"/>
      <c r="J188" s="92"/>
      <c r="K188" s="24"/>
      <c r="L188" s="27"/>
      <c r="M188" s="26"/>
      <c r="N188" s="26"/>
      <c r="O188" s="91"/>
      <c r="P188" s="92"/>
      <c r="Q188" s="26"/>
      <c r="R188" s="27"/>
      <c r="S188" s="26"/>
      <c r="T188" s="24"/>
      <c r="U188" s="92"/>
      <c r="V188" s="92"/>
      <c r="W188" s="26"/>
      <c r="X188" s="91"/>
      <c r="Y188" s="92"/>
      <c r="Z188" s="26"/>
      <c r="AA188" s="27"/>
      <c r="AB188" s="26"/>
      <c r="AC188" s="24"/>
    </row>
    <row r="189" spans="1:29" s="75" customFormat="1" ht="13.5" thickBot="1" x14ac:dyDescent="0.25">
      <c r="A189" s="13" t="s">
        <v>236</v>
      </c>
      <c r="B189" s="176" t="s">
        <v>237</v>
      </c>
      <c r="C189" s="53">
        <v>7</v>
      </c>
      <c r="D189" s="54">
        <v>5</v>
      </c>
      <c r="E189" s="32">
        <v>12</v>
      </c>
      <c r="F189" s="54">
        <v>1</v>
      </c>
      <c r="G189" s="54"/>
      <c r="H189" s="13">
        <v>1</v>
      </c>
      <c r="I189" s="53"/>
      <c r="J189" s="54"/>
      <c r="K189" s="32"/>
      <c r="L189" s="31"/>
      <c r="M189" s="13"/>
      <c r="N189" s="13"/>
      <c r="O189" s="53"/>
      <c r="P189" s="54"/>
      <c r="Q189" s="13"/>
      <c r="R189" s="31"/>
      <c r="S189" s="13"/>
      <c r="T189" s="32"/>
      <c r="U189" s="54"/>
      <c r="V189" s="54"/>
      <c r="W189" s="13"/>
      <c r="X189" s="53">
        <v>1</v>
      </c>
      <c r="Y189" s="54"/>
      <c r="Z189" s="13">
        <v>1</v>
      </c>
      <c r="AA189" s="31">
        <v>10</v>
      </c>
      <c r="AB189" s="13">
        <v>5</v>
      </c>
      <c r="AC189" s="32">
        <v>15</v>
      </c>
    </row>
    <row r="190" spans="1:29" ht="13.5" thickBot="1" x14ac:dyDescent="0.25">
      <c r="E190" s="24" t="str">
        <f>IF(C190+D190=0," ",C190+D190)</f>
        <v xml:space="preserve"> </v>
      </c>
      <c r="H190" s="65" t="str">
        <f>IF(F190+G190=0," ",F190+G190)</f>
        <v xml:space="preserve"> </v>
      </c>
      <c r="K190" s="24" t="str">
        <f>IF(I190+J190=0," ",I190+J190)</f>
        <v xml:space="preserve"> </v>
      </c>
      <c r="N190" s="65" t="str">
        <f>IF(L190+M190=0," ",L190+M190)</f>
        <v xml:space="preserve"> </v>
      </c>
      <c r="Q190" s="26" t="str">
        <f>IF(O190+P190=0," ",O190+P190)</f>
        <v xml:space="preserve"> </v>
      </c>
      <c r="R190" s="20"/>
      <c r="T190" s="180"/>
      <c r="W190" s="65" t="str">
        <f>IF(U190+V190=0," ",U190+V190)</f>
        <v xml:space="preserve"> </v>
      </c>
      <c r="Z190" s="26" t="str">
        <f>IF(X190+Y190=0," ",X190+Y190)</f>
        <v xml:space="preserve"> </v>
      </c>
      <c r="AA190" s="20"/>
      <c r="AB190" s="80"/>
    </row>
    <row r="191" spans="1:29" ht="13.5" thickBot="1" x14ac:dyDescent="0.25">
      <c r="A191" s="99" t="s">
        <v>153</v>
      </c>
      <c r="B191" s="100"/>
      <c r="C191" s="99">
        <f>SUBTOTAL(9,C165:C190)</f>
        <v>602</v>
      </c>
      <c r="D191" s="108">
        <f t="shared" ref="D191:Z191" si="31">SUBTOTAL(9,D165:D190)</f>
        <v>966</v>
      </c>
      <c r="E191" s="108">
        <f t="shared" si="31"/>
        <v>1568</v>
      </c>
      <c r="F191" s="99">
        <f t="shared" si="31"/>
        <v>114</v>
      </c>
      <c r="G191" s="108">
        <f t="shared" si="31"/>
        <v>98</v>
      </c>
      <c r="H191" s="108">
        <f t="shared" si="31"/>
        <v>212</v>
      </c>
      <c r="I191" s="99">
        <f t="shared" si="31"/>
        <v>5</v>
      </c>
      <c r="J191" s="108">
        <f t="shared" si="31"/>
        <v>8</v>
      </c>
      <c r="K191" s="108">
        <f t="shared" si="31"/>
        <v>13</v>
      </c>
      <c r="L191" s="99">
        <f t="shared" si="31"/>
        <v>46</v>
      </c>
      <c r="M191" s="108">
        <f t="shared" si="31"/>
        <v>53</v>
      </c>
      <c r="N191" s="108">
        <f t="shared" si="31"/>
        <v>99</v>
      </c>
      <c r="O191" s="99">
        <f t="shared" si="31"/>
        <v>25</v>
      </c>
      <c r="P191" s="108">
        <f t="shared" si="31"/>
        <v>20</v>
      </c>
      <c r="Q191" s="108">
        <f t="shared" si="31"/>
        <v>45</v>
      </c>
      <c r="R191" s="99">
        <f t="shared" si="31"/>
        <v>0</v>
      </c>
      <c r="S191" s="108">
        <f t="shared" si="31"/>
        <v>2</v>
      </c>
      <c r="T191" s="108">
        <f t="shared" si="31"/>
        <v>2</v>
      </c>
      <c r="U191" s="108">
        <f t="shared" si="31"/>
        <v>17</v>
      </c>
      <c r="V191" s="108">
        <f t="shared" si="31"/>
        <v>12</v>
      </c>
      <c r="W191" s="108">
        <f t="shared" si="31"/>
        <v>29</v>
      </c>
      <c r="X191" s="99">
        <f t="shared" si="31"/>
        <v>37</v>
      </c>
      <c r="Y191" s="108">
        <f t="shared" si="31"/>
        <v>64</v>
      </c>
      <c r="Z191" s="108">
        <f t="shared" si="31"/>
        <v>101</v>
      </c>
      <c r="AA191" s="99">
        <f>C191+F191+I191+L191+O191+U191+X191</f>
        <v>846</v>
      </c>
      <c r="AB191" s="109">
        <f>D191+G191+J191+M191+P191+T191+V191+Y191</f>
        <v>1223</v>
      </c>
      <c r="AC191" s="110">
        <f>AA191+AB191</f>
        <v>2069</v>
      </c>
    </row>
    <row r="192" spans="1:29" ht="13.5" thickBot="1" x14ac:dyDescent="0.25">
      <c r="A192" s="2"/>
      <c r="B192" s="2"/>
      <c r="C192" s="2"/>
      <c r="D192" s="2"/>
      <c r="E192" s="75"/>
      <c r="F192" s="2"/>
      <c r="G192" s="2"/>
      <c r="H192" s="75"/>
      <c r="I192" s="2"/>
      <c r="J192" s="2"/>
      <c r="K192" s="75"/>
      <c r="L192" s="2"/>
      <c r="M192" s="2"/>
      <c r="N192" s="75"/>
      <c r="O192" s="2"/>
      <c r="P192" s="2"/>
      <c r="Q192" s="75"/>
      <c r="R192" s="2"/>
      <c r="S192" s="2"/>
      <c r="T192" s="2"/>
      <c r="U192" s="2"/>
      <c r="V192" s="2"/>
      <c r="W192" s="75"/>
      <c r="X192" s="2"/>
      <c r="Y192" s="2"/>
      <c r="Z192" s="75"/>
      <c r="AA192" s="2"/>
      <c r="AB192" s="2"/>
      <c r="AC192" s="2"/>
    </row>
    <row r="193" spans="1:29" ht="13.5" thickBot="1" x14ac:dyDescent="0.25">
      <c r="A193" s="555" t="s">
        <v>154</v>
      </c>
      <c r="B193" s="556"/>
      <c r="C193" s="556"/>
      <c r="D193" s="556"/>
      <c r="E193" s="556"/>
      <c r="F193" s="556"/>
      <c r="G193" s="556"/>
      <c r="H193" s="556"/>
      <c r="I193" s="556"/>
      <c r="J193" s="556"/>
      <c r="K193" s="556"/>
      <c r="L193" s="556"/>
      <c r="M193" s="556"/>
      <c r="N193" s="556"/>
      <c r="O193" s="556"/>
      <c r="P193" s="556"/>
      <c r="Q193" s="556"/>
      <c r="R193" s="556"/>
      <c r="S193" s="556"/>
      <c r="T193" s="556"/>
      <c r="U193" s="556"/>
      <c r="V193" s="556"/>
      <c r="W193" s="556"/>
      <c r="X193" s="556"/>
      <c r="Y193" s="556"/>
      <c r="Z193" s="556"/>
      <c r="AA193" s="556"/>
      <c r="AB193" s="556"/>
      <c r="AC193" s="557"/>
    </row>
    <row r="194" spans="1:29" x14ac:dyDescent="0.2">
      <c r="E194" s="24" t="str">
        <f>IF(C194+D194=0," ",C194+D194)</f>
        <v xml:space="preserve"> </v>
      </c>
      <c r="H194" s="65" t="str">
        <f>IF(F194+G194=0," ",F194+G194)</f>
        <v xml:space="preserve"> </v>
      </c>
      <c r="K194" s="24" t="str">
        <f>IF(I194+J194=0," ",I194+J194)</f>
        <v xml:space="preserve"> </v>
      </c>
      <c r="N194" s="65" t="str">
        <f>IF(L194+M194=0," ",L194+M194)</f>
        <v xml:space="preserve"> </v>
      </c>
      <c r="Q194" s="26" t="str">
        <f>IF(O194+P194=0," ",O194+P194)</f>
        <v xml:space="preserve"> </v>
      </c>
      <c r="R194" s="221"/>
      <c r="S194" s="66"/>
      <c r="T194" s="220"/>
      <c r="W194" s="65" t="str">
        <f>IF(U194+V194=0," ",U194+V194)</f>
        <v xml:space="preserve"> </v>
      </c>
      <c r="Z194" s="24" t="str">
        <f>IF(X194+Y194=0," ",X194+Y194)</f>
        <v xml:space="preserve"> </v>
      </c>
    </row>
    <row r="195" spans="1:29" x14ac:dyDescent="0.2">
      <c r="A195" s="35" t="s">
        <v>155</v>
      </c>
      <c r="B195" s="36">
        <v>4100</v>
      </c>
      <c r="C195" s="22">
        <v>15</v>
      </c>
      <c r="D195" s="23">
        <v>2</v>
      </c>
      <c r="E195" s="24">
        <v>17</v>
      </c>
      <c r="F195" s="47"/>
      <c r="G195" s="47"/>
      <c r="I195" s="22"/>
      <c r="J195" s="23"/>
      <c r="O195" s="22"/>
      <c r="P195" s="23"/>
      <c r="Q195" s="26"/>
      <c r="R195" s="27"/>
      <c r="S195" s="26"/>
      <c r="T195" s="24"/>
      <c r="U195" s="47"/>
      <c r="V195" s="47"/>
      <c r="X195" s="22">
        <v>1</v>
      </c>
      <c r="Y195" s="23">
        <v>1</v>
      </c>
      <c r="Z195" s="24">
        <v>2</v>
      </c>
      <c r="AA195" s="20">
        <v>16</v>
      </c>
      <c r="AB195" s="25">
        <v>3</v>
      </c>
      <c r="AC195" s="24">
        <v>19</v>
      </c>
    </row>
    <row r="196" spans="1:29" x14ac:dyDescent="0.2">
      <c r="A196" s="35" t="s">
        <v>156</v>
      </c>
      <c r="B196" s="36">
        <v>4110</v>
      </c>
      <c r="C196" s="22">
        <v>464</v>
      </c>
      <c r="D196" s="23">
        <v>56</v>
      </c>
      <c r="E196" s="24">
        <v>520</v>
      </c>
      <c r="F196" s="47">
        <v>35</v>
      </c>
      <c r="G196" s="47">
        <v>1</v>
      </c>
      <c r="H196" s="65">
        <v>36</v>
      </c>
      <c r="I196" s="22">
        <v>3</v>
      </c>
      <c r="J196" s="23"/>
      <c r="K196" s="24">
        <v>3</v>
      </c>
      <c r="L196" s="20">
        <v>11</v>
      </c>
      <c r="M196" s="35">
        <v>2</v>
      </c>
      <c r="N196" s="65">
        <v>13</v>
      </c>
      <c r="O196" s="22">
        <v>9</v>
      </c>
      <c r="P196" s="23">
        <v>1</v>
      </c>
      <c r="Q196" s="26">
        <v>10</v>
      </c>
      <c r="R196" s="27"/>
      <c r="S196" s="26"/>
      <c r="T196" s="24"/>
      <c r="U196" s="47">
        <v>1</v>
      </c>
      <c r="V196" s="47">
        <v>2</v>
      </c>
      <c r="W196" s="65">
        <v>3</v>
      </c>
      <c r="X196" s="22">
        <v>21</v>
      </c>
      <c r="Y196" s="23">
        <v>1</v>
      </c>
      <c r="Z196" s="24">
        <v>22</v>
      </c>
      <c r="AA196" s="20">
        <v>560</v>
      </c>
      <c r="AB196" s="25">
        <v>64</v>
      </c>
      <c r="AC196" s="24">
        <v>624</v>
      </c>
    </row>
    <row r="197" spans="1:29" ht="13.5" thickBot="1" x14ac:dyDescent="0.25">
      <c r="A197" s="35" t="s">
        <v>157</v>
      </c>
      <c r="B197" s="36">
        <v>4120</v>
      </c>
      <c r="C197" s="22">
        <v>336</v>
      </c>
      <c r="D197" s="23">
        <v>31</v>
      </c>
      <c r="E197" s="24">
        <v>367</v>
      </c>
      <c r="F197" s="47">
        <v>12</v>
      </c>
      <c r="G197" s="47"/>
      <c r="H197" s="65">
        <v>12</v>
      </c>
      <c r="I197" s="22">
        <v>1</v>
      </c>
      <c r="J197" s="23"/>
      <c r="K197" s="24">
        <v>1</v>
      </c>
      <c r="L197" s="20">
        <v>7</v>
      </c>
      <c r="M197" s="35">
        <v>2</v>
      </c>
      <c r="N197" s="65">
        <v>9</v>
      </c>
      <c r="O197" s="22">
        <v>2</v>
      </c>
      <c r="P197" s="23">
        <v>1</v>
      </c>
      <c r="Q197" s="26">
        <v>3</v>
      </c>
      <c r="R197" s="27"/>
      <c r="S197" s="26"/>
      <c r="T197" s="24"/>
      <c r="U197" s="47">
        <v>1</v>
      </c>
      <c r="V197" s="47"/>
      <c r="W197" s="65">
        <v>1</v>
      </c>
      <c r="X197" s="22">
        <v>19</v>
      </c>
      <c r="Y197" s="23"/>
      <c r="Z197" s="24">
        <v>19</v>
      </c>
      <c r="AA197" s="20">
        <v>379</v>
      </c>
      <c r="AB197" s="25">
        <v>34</v>
      </c>
      <c r="AC197" s="24">
        <v>413</v>
      </c>
    </row>
    <row r="198" spans="1:29" ht="13.5" thickBot="1" x14ac:dyDescent="0.25">
      <c r="A198" s="31" t="s">
        <v>158</v>
      </c>
      <c r="B198" s="14"/>
      <c r="C198" s="33">
        <f>SUBTOTAL(9,C195:C197)</f>
        <v>815</v>
      </c>
      <c r="D198" s="33">
        <f>SUBTOTAL(9,D195:D197)</f>
        <v>89</v>
      </c>
      <c r="E198" s="34">
        <f t="shared" ref="E198:Z198" si="32">SUBTOTAL(9,E195:E197)</f>
        <v>904</v>
      </c>
      <c r="F198" s="33">
        <f t="shared" si="32"/>
        <v>47</v>
      </c>
      <c r="G198" s="33">
        <f t="shared" si="32"/>
        <v>1</v>
      </c>
      <c r="H198" s="34">
        <f t="shared" si="32"/>
        <v>48</v>
      </c>
      <c r="I198" s="33">
        <f t="shared" si="32"/>
        <v>4</v>
      </c>
      <c r="J198" s="33">
        <f t="shared" si="32"/>
        <v>0</v>
      </c>
      <c r="K198" s="34">
        <f t="shared" si="32"/>
        <v>4</v>
      </c>
      <c r="L198" s="33">
        <f t="shared" si="32"/>
        <v>18</v>
      </c>
      <c r="M198" s="33">
        <f t="shared" si="32"/>
        <v>4</v>
      </c>
      <c r="N198" s="34">
        <f t="shared" si="32"/>
        <v>22</v>
      </c>
      <c r="O198" s="33">
        <f t="shared" si="32"/>
        <v>11</v>
      </c>
      <c r="P198" s="33">
        <f t="shared" si="32"/>
        <v>2</v>
      </c>
      <c r="Q198" s="33">
        <f t="shared" si="32"/>
        <v>13</v>
      </c>
      <c r="R198" s="33">
        <f t="shared" si="32"/>
        <v>0</v>
      </c>
      <c r="S198" s="33">
        <f t="shared" si="32"/>
        <v>0</v>
      </c>
      <c r="T198" s="33">
        <f t="shared" si="32"/>
        <v>0</v>
      </c>
      <c r="U198" s="33">
        <f t="shared" si="32"/>
        <v>2</v>
      </c>
      <c r="V198" s="33">
        <f t="shared" si="32"/>
        <v>2</v>
      </c>
      <c r="W198" s="34">
        <f t="shared" si="32"/>
        <v>4</v>
      </c>
      <c r="X198" s="33">
        <f t="shared" si="32"/>
        <v>41</v>
      </c>
      <c r="Y198" s="33">
        <f t="shared" si="32"/>
        <v>2</v>
      </c>
      <c r="Z198" s="34">
        <f t="shared" si="32"/>
        <v>43</v>
      </c>
      <c r="AA198" s="33">
        <f>C198+F198+I198+L198+O198+U198+X198</f>
        <v>938</v>
      </c>
      <c r="AB198" s="33">
        <f>D198+G198+J198+M198+P198+V198+Y198</f>
        <v>100</v>
      </c>
      <c r="AC198" s="34">
        <f>SUBTOTAL(9,AC195:AC197)</f>
        <v>1056</v>
      </c>
    </row>
    <row r="199" spans="1:29" x14ac:dyDescent="0.2">
      <c r="E199" s="24" t="str">
        <f>IF(C199+D199=0," ",C199+D199)</f>
        <v xml:space="preserve"> </v>
      </c>
      <c r="H199" s="65" t="str">
        <f>IF(F199+G199=0," ",F199+G199)</f>
        <v xml:space="preserve"> </v>
      </c>
      <c r="K199" s="24" t="str">
        <f>IF(I199+J199=0," ",I199+J199)</f>
        <v xml:space="preserve"> </v>
      </c>
      <c r="N199" s="65" t="str">
        <f>IF(L199+M199=0," ",L199+M199)</f>
        <v xml:space="preserve"> </v>
      </c>
      <c r="Q199" s="26" t="str">
        <f>IF(O199+P199=0," ",O199+P199)</f>
        <v xml:space="preserve"> </v>
      </c>
      <c r="R199" s="20"/>
      <c r="T199" s="180"/>
      <c r="W199" s="65" t="str">
        <f>IF(U199+V199=0," ",U199+V199)</f>
        <v xml:space="preserve"> </v>
      </c>
      <c r="Z199" s="24" t="str">
        <f>IF(X199+Y199=0," ",X199+Y199)</f>
        <v xml:space="preserve"> </v>
      </c>
    </row>
    <row r="200" spans="1:29" x14ac:dyDescent="0.2">
      <c r="A200" s="35" t="s">
        <v>159</v>
      </c>
      <c r="B200" s="36">
        <v>4300</v>
      </c>
      <c r="C200" s="22">
        <v>7</v>
      </c>
      <c r="D200" s="23">
        <v>7</v>
      </c>
      <c r="E200" s="24">
        <v>14</v>
      </c>
      <c r="F200" s="47">
        <v>4</v>
      </c>
      <c r="G200" s="47"/>
      <c r="H200" s="65">
        <v>4</v>
      </c>
      <c r="I200" s="22"/>
      <c r="J200" s="23"/>
      <c r="M200" s="35">
        <v>1</v>
      </c>
      <c r="N200" s="65">
        <v>1</v>
      </c>
      <c r="O200" s="22"/>
      <c r="P200" s="23"/>
      <c r="Q200" s="26"/>
      <c r="R200" s="27"/>
      <c r="S200" s="26"/>
      <c r="T200" s="24"/>
      <c r="U200" s="47"/>
      <c r="V200" s="47"/>
      <c r="X200" s="22">
        <v>3</v>
      </c>
      <c r="Y200" s="23">
        <v>1</v>
      </c>
      <c r="Z200" s="24">
        <v>4</v>
      </c>
      <c r="AA200" s="20">
        <v>14</v>
      </c>
      <c r="AB200" s="25">
        <v>9</v>
      </c>
      <c r="AC200" s="24">
        <v>23</v>
      </c>
    </row>
    <row r="201" spans="1:29" x14ac:dyDescent="0.2">
      <c r="A201" s="35" t="s">
        <v>160</v>
      </c>
      <c r="B201" s="36">
        <v>4310</v>
      </c>
      <c r="C201" s="22">
        <v>76</v>
      </c>
      <c r="D201" s="23">
        <v>27</v>
      </c>
      <c r="E201" s="24">
        <v>103</v>
      </c>
      <c r="F201" s="47">
        <v>23</v>
      </c>
      <c r="G201" s="47">
        <v>1</v>
      </c>
      <c r="H201" s="65">
        <v>24</v>
      </c>
      <c r="I201" s="22"/>
      <c r="J201" s="23"/>
      <c r="L201" s="20">
        <v>2</v>
      </c>
      <c r="M201" s="35">
        <v>1</v>
      </c>
      <c r="N201" s="65">
        <v>3</v>
      </c>
      <c r="O201" s="22">
        <v>2</v>
      </c>
      <c r="P201" s="23"/>
      <c r="Q201" s="26">
        <v>2</v>
      </c>
      <c r="R201" s="27"/>
      <c r="S201" s="26"/>
      <c r="T201" s="24"/>
      <c r="U201" s="47">
        <v>2</v>
      </c>
      <c r="V201" s="47"/>
      <c r="W201" s="65">
        <v>2</v>
      </c>
      <c r="X201" s="22">
        <v>9</v>
      </c>
      <c r="Y201" s="23"/>
      <c r="Z201" s="24">
        <v>9</v>
      </c>
      <c r="AA201" s="20">
        <v>115</v>
      </c>
      <c r="AB201" s="25">
        <v>32</v>
      </c>
      <c r="AC201" s="24">
        <v>147</v>
      </c>
    </row>
    <row r="202" spans="1:29" ht="13.5" thickBot="1" x14ac:dyDescent="0.25">
      <c r="A202" s="35" t="s">
        <v>161</v>
      </c>
      <c r="B202" s="36">
        <v>4320</v>
      </c>
      <c r="C202" s="22">
        <v>43</v>
      </c>
      <c r="D202" s="23">
        <v>7</v>
      </c>
      <c r="E202" s="24">
        <v>50</v>
      </c>
      <c r="F202" s="47">
        <v>10</v>
      </c>
      <c r="G202" s="47">
        <v>2</v>
      </c>
      <c r="H202" s="65">
        <v>12</v>
      </c>
      <c r="I202" s="22"/>
      <c r="J202" s="23"/>
      <c r="L202" s="20">
        <v>1</v>
      </c>
      <c r="M202" s="35">
        <v>2</v>
      </c>
      <c r="N202" s="65">
        <v>3</v>
      </c>
      <c r="O202" s="22">
        <v>3</v>
      </c>
      <c r="P202" s="23"/>
      <c r="Q202" s="26">
        <v>3</v>
      </c>
      <c r="R202" s="27"/>
      <c r="S202" s="26"/>
      <c r="T202" s="24"/>
      <c r="U202" s="47"/>
      <c r="V202" s="47"/>
      <c r="X202" s="22">
        <v>3</v>
      </c>
      <c r="Y202" s="23"/>
      <c r="Z202" s="24">
        <v>3</v>
      </c>
      <c r="AA202" s="20">
        <v>60</v>
      </c>
      <c r="AB202" s="25">
        <v>12</v>
      </c>
      <c r="AC202" s="24">
        <v>72</v>
      </c>
    </row>
    <row r="203" spans="1:29" ht="13.5" thickBot="1" x14ac:dyDescent="0.25">
      <c r="A203" s="31" t="s">
        <v>162</v>
      </c>
      <c r="B203" s="14"/>
      <c r="C203" s="33">
        <f t="shared" ref="C203:Z203" si="33">SUBTOTAL(9,C200:C202)</f>
        <v>126</v>
      </c>
      <c r="D203" s="33">
        <f t="shared" si="33"/>
        <v>41</v>
      </c>
      <c r="E203" s="34">
        <f t="shared" si="33"/>
        <v>167</v>
      </c>
      <c r="F203" s="33">
        <f t="shared" si="33"/>
        <v>37</v>
      </c>
      <c r="G203" s="33">
        <f t="shared" si="33"/>
        <v>3</v>
      </c>
      <c r="H203" s="34">
        <f t="shared" si="33"/>
        <v>40</v>
      </c>
      <c r="I203" s="33">
        <f t="shared" si="33"/>
        <v>0</v>
      </c>
      <c r="J203" s="33">
        <f t="shared" si="33"/>
        <v>0</v>
      </c>
      <c r="K203" s="34">
        <f t="shared" si="33"/>
        <v>0</v>
      </c>
      <c r="L203" s="33">
        <f t="shared" si="33"/>
        <v>3</v>
      </c>
      <c r="M203" s="33">
        <f t="shared" si="33"/>
        <v>4</v>
      </c>
      <c r="N203" s="34">
        <f t="shared" si="33"/>
        <v>7</v>
      </c>
      <c r="O203" s="33">
        <f t="shared" si="33"/>
        <v>5</v>
      </c>
      <c r="P203" s="33">
        <f t="shared" si="33"/>
        <v>0</v>
      </c>
      <c r="Q203" s="33">
        <f t="shared" si="33"/>
        <v>5</v>
      </c>
      <c r="R203" s="33">
        <f t="shared" si="33"/>
        <v>0</v>
      </c>
      <c r="S203" s="33">
        <f t="shared" si="33"/>
        <v>0</v>
      </c>
      <c r="T203" s="33">
        <f t="shared" si="33"/>
        <v>0</v>
      </c>
      <c r="U203" s="33">
        <f t="shared" si="33"/>
        <v>2</v>
      </c>
      <c r="V203" s="33">
        <f t="shared" si="33"/>
        <v>0</v>
      </c>
      <c r="W203" s="34">
        <f t="shared" si="33"/>
        <v>2</v>
      </c>
      <c r="X203" s="33">
        <f t="shared" si="33"/>
        <v>15</v>
      </c>
      <c r="Y203" s="33">
        <f t="shared" si="33"/>
        <v>1</v>
      </c>
      <c r="Z203" s="34">
        <f t="shared" si="33"/>
        <v>16</v>
      </c>
      <c r="AA203" s="33">
        <f t="shared" ref="AA203:AB203" si="34">C203+F203+I203+L203+O203+U203+X203</f>
        <v>188</v>
      </c>
      <c r="AB203" s="33">
        <f t="shared" si="34"/>
        <v>49</v>
      </c>
      <c r="AC203" s="34">
        <f>SUBTOTAL(9,AC200:AC202)</f>
        <v>242</v>
      </c>
    </row>
    <row r="204" spans="1:29" x14ac:dyDescent="0.2">
      <c r="E204" s="24" t="str">
        <f>IF(C204+D204=0," ",C204+D204)</f>
        <v xml:space="preserve"> </v>
      </c>
      <c r="H204" s="65" t="str">
        <f>IF(F204+G204=0," ",F204+G204)</f>
        <v xml:space="preserve"> </v>
      </c>
      <c r="K204" s="24" t="str">
        <f>IF(I204+J204=0," ",I204+J204)</f>
        <v xml:space="preserve"> </v>
      </c>
      <c r="N204" s="65" t="str">
        <f>IF(L204+M204=0," ",L204+M204)</f>
        <v xml:space="preserve"> </v>
      </c>
      <c r="Q204" s="26" t="str">
        <f>IF(O204+P204=0," ",O204+P204)</f>
        <v xml:space="preserve"> </v>
      </c>
      <c r="R204" s="20"/>
      <c r="T204" s="180"/>
      <c r="W204" s="65" t="str">
        <f>IF(U204+V204=0," ",U204+V204)</f>
        <v xml:space="preserve"> </v>
      </c>
      <c r="Z204" s="24" t="str">
        <f>IF(X204+Y204=0," ",X204+Y204)</f>
        <v xml:space="preserve"> </v>
      </c>
    </row>
    <row r="205" spans="1:29" s="75" customFormat="1" hidden="1" x14ac:dyDescent="0.2">
      <c r="A205" s="112" t="s">
        <v>163</v>
      </c>
      <c r="B205" s="67">
        <v>4400</v>
      </c>
      <c r="C205" s="112"/>
      <c r="D205" s="113"/>
      <c r="E205" s="29">
        <f>C205+D205</f>
        <v>0</v>
      </c>
      <c r="F205" s="113"/>
      <c r="G205" s="113"/>
      <c r="H205" s="113">
        <f>F205+G205</f>
        <v>0</v>
      </c>
      <c r="I205" s="112"/>
      <c r="J205" s="113"/>
      <c r="K205" s="29">
        <f>I205+J205</f>
        <v>0</v>
      </c>
      <c r="L205" s="112"/>
      <c r="M205" s="113"/>
      <c r="N205" s="113">
        <f>L205+M205</f>
        <v>0</v>
      </c>
      <c r="O205" s="112"/>
      <c r="P205" s="113"/>
      <c r="Q205" s="113">
        <f>O205+P205</f>
        <v>0</v>
      </c>
      <c r="R205" s="112"/>
      <c r="S205" s="113"/>
      <c r="T205" s="29">
        <f t="shared" ref="T205:T206" si="35">R205+S205</f>
        <v>0</v>
      </c>
      <c r="U205" s="113"/>
      <c r="V205" s="113"/>
      <c r="W205" s="113">
        <f>U205+V205</f>
        <v>0</v>
      </c>
      <c r="X205" s="112"/>
      <c r="Y205" s="113"/>
      <c r="Z205" s="29">
        <f>X205+Y205</f>
        <v>0</v>
      </c>
      <c r="AA205" s="113">
        <f t="shared" ref="AA205:AC206" si="36">C205+F205+I205+L205+O205+U205+X205</f>
        <v>0</v>
      </c>
      <c r="AB205" s="114">
        <f t="shared" si="36"/>
        <v>0</v>
      </c>
      <c r="AC205" s="115">
        <f t="shared" si="36"/>
        <v>0</v>
      </c>
    </row>
    <row r="206" spans="1:29" s="75" customFormat="1" ht="13.5" hidden="1" thickBot="1" x14ac:dyDescent="0.25">
      <c r="A206" s="50" t="s">
        <v>163</v>
      </c>
      <c r="B206" s="106">
        <v>4800</v>
      </c>
      <c r="C206" s="50"/>
      <c r="D206" s="51"/>
      <c r="E206" s="52">
        <f>C206+D206</f>
        <v>0</v>
      </c>
      <c r="F206" s="51"/>
      <c r="G206" s="51"/>
      <c r="H206" s="51">
        <f>F206+G206</f>
        <v>0</v>
      </c>
      <c r="I206" s="50"/>
      <c r="J206" s="51"/>
      <c r="K206" s="52">
        <f>I206+J206</f>
        <v>0</v>
      </c>
      <c r="L206" s="50"/>
      <c r="M206" s="51"/>
      <c r="N206" s="51">
        <f>L206+M206</f>
        <v>0</v>
      </c>
      <c r="O206" s="50"/>
      <c r="P206" s="51"/>
      <c r="Q206" s="51">
        <f>O206+P206</f>
        <v>0</v>
      </c>
      <c r="R206" s="50"/>
      <c r="S206" s="51"/>
      <c r="T206" s="52">
        <f t="shared" si="35"/>
        <v>0</v>
      </c>
      <c r="U206" s="51"/>
      <c r="V206" s="51"/>
      <c r="W206" s="51">
        <f>U206+V206</f>
        <v>0</v>
      </c>
      <c r="X206" s="50"/>
      <c r="Y206" s="51"/>
      <c r="Z206" s="52">
        <f>X206+Y206</f>
        <v>0</v>
      </c>
      <c r="AA206" s="51">
        <f t="shared" si="36"/>
        <v>0</v>
      </c>
      <c r="AB206" s="116">
        <f t="shared" si="36"/>
        <v>0</v>
      </c>
      <c r="AC206" s="117">
        <f t="shared" si="36"/>
        <v>0</v>
      </c>
    </row>
    <row r="207" spans="1:29" hidden="1" x14ac:dyDescent="0.2">
      <c r="Q207" s="26"/>
      <c r="R207" s="20"/>
      <c r="T207" s="180"/>
    </row>
    <row r="208" spans="1:29" x14ac:dyDescent="0.2">
      <c r="A208" s="65" t="s">
        <v>164</v>
      </c>
      <c r="B208" s="36">
        <v>4010</v>
      </c>
      <c r="C208" s="22">
        <v>4</v>
      </c>
      <c r="D208" s="23">
        <v>1</v>
      </c>
      <c r="E208" s="24">
        <v>5</v>
      </c>
      <c r="F208" s="47"/>
      <c r="G208" s="47"/>
      <c r="I208" s="22"/>
      <c r="J208" s="23"/>
      <c r="O208" s="22"/>
      <c r="P208" s="23"/>
      <c r="Q208" s="26"/>
      <c r="R208" s="27"/>
      <c r="S208" s="26"/>
      <c r="T208" s="24"/>
      <c r="U208" s="47"/>
      <c r="V208" s="47"/>
      <c r="X208" s="22">
        <v>1</v>
      </c>
      <c r="Y208" s="23"/>
      <c r="Z208" s="24">
        <v>1</v>
      </c>
      <c r="AA208" s="20">
        <v>7</v>
      </c>
      <c r="AB208" s="25">
        <v>1</v>
      </c>
      <c r="AC208" s="24">
        <v>8</v>
      </c>
    </row>
    <row r="209" spans="1:29" ht="13.5" thickBot="1" x14ac:dyDescent="0.25">
      <c r="A209" s="65"/>
      <c r="C209" s="22"/>
      <c r="D209" s="23"/>
      <c r="F209" s="47"/>
      <c r="G209" s="47"/>
      <c r="I209" s="22"/>
      <c r="J209" s="23"/>
      <c r="K209" s="26"/>
      <c r="O209" s="22"/>
      <c r="P209" s="23"/>
      <c r="Q209" s="26"/>
      <c r="R209" s="27"/>
      <c r="S209" s="26"/>
      <c r="T209" s="24"/>
      <c r="U209" s="47"/>
      <c r="V209" s="47"/>
      <c r="X209" s="22"/>
      <c r="Y209" s="23"/>
      <c r="Z209" s="26"/>
      <c r="AA209" s="20"/>
      <c r="AB209" s="25"/>
      <c r="AC209" s="24"/>
    </row>
    <row r="210" spans="1:29" ht="13.5" thickBot="1" x14ac:dyDescent="0.25">
      <c r="A210" s="13" t="s">
        <v>236</v>
      </c>
      <c r="B210" s="176" t="s">
        <v>237</v>
      </c>
      <c r="C210" s="53">
        <v>5</v>
      </c>
      <c r="D210" s="54">
        <v>2</v>
      </c>
      <c r="E210" s="32">
        <v>7</v>
      </c>
      <c r="F210" s="54"/>
      <c r="G210" s="54"/>
      <c r="H210" s="13"/>
      <c r="I210" s="53"/>
      <c r="J210" s="54"/>
      <c r="K210" s="13"/>
      <c r="L210" s="31"/>
      <c r="M210" s="13"/>
      <c r="N210" s="13"/>
      <c r="O210" s="53"/>
      <c r="P210" s="54"/>
      <c r="Q210" s="13"/>
      <c r="R210" s="31"/>
      <c r="S210" s="13"/>
      <c r="T210" s="32"/>
      <c r="U210" s="54"/>
      <c r="V210" s="54"/>
      <c r="W210" s="13"/>
      <c r="X210" s="53"/>
      <c r="Y210" s="54">
        <v>3</v>
      </c>
      <c r="Z210" s="13">
        <v>3</v>
      </c>
      <c r="AA210" s="31">
        <v>6</v>
      </c>
      <c r="AB210" s="13">
        <v>5</v>
      </c>
      <c r="AC210" s="32">
        <v>11</v>
      </c>
    </row>
    <row r="211" spans="1:29" ht="13.5" thickBot="1" x14ac:dyDescent="0.25">
      <c r="A211" s="65"/>
      <c r="C211" s="22"/>
      <c r="D211" s="23"/>
      <c r="E211" s="52"/>
      <c r="F211" s="47"/>
      <c r="G211" s="47"/>
      <c r="I211" s="22"/>
      <c r="J211" s="23"/>
      <c r="K211" s="26"/>
      <c r="O211" s="22"/>
      <c r="P211" s="23"/>
      <c r="Q211" s="26"/>
      <c r="R211" s="27"/>
      <c r="S211" s="26"/>
      <c r="T211" s="52"/>
      <c r="U211" s="47"/>
      <c r="V211" s="47"/>
      <c r="X211" s="22"/>
      <c r="Y211" s="23"/>
      <c r="Z211" s="26"/>
      <c r="AA211" s="20"/>
      <c r="AB211" s="25"/>
      <c r="AC211" s="24"/>
    </row>
    <row r="212" spans="1:29" ht="13.5" thickBot="1" x14ac:dyDescent="0.25">
      <c r="A212" s="118" t="s">
        <v>153</v>
      </c>
      <c r="B212" s="119"/>
      <c r="C212" s="120">
        <f t="shared" ref="C212:AB212" si="37">C198+C203+C210+C208</f>
        <v>950</v>
      </c>
      <c r="D212" s="121">
        <f t="shared" si="37"/>
        <v>133</v>
      </c>
      <c r="E212" s="121">
        <f t="shared" si="37"/>
        <v>1083</v>
      </c>
      <c r="F212" s="120">
        <f t="shared" si="37"/>
        <v>84</v>
      </c>
      <c r="G212" s="121">
        <f t="shared" si="37"/>
        <v>4</v>
      </c>
      <c r="H212" s="121">
        <f t="shared" si="37"/>
        <v>88</v>
      </c>
      <c r="I212" s="120">
        <f t="shared" si="37"/>
        <v>4</v>
      </c>
      <c r="J212" s="121">
        <f t="shared" si="37"/>
        <v>0</v>
      </c>
      <c r="K212" s="121">
        <f t="shared" si="37"/>
        <v>4</v>
      </c>
      <c r="L212" s="120">
        <f t="shared" si="37"/>
        <v>21</v>
      </c>
      <c r="M212" s="121">
        <f t="shared" si="37"/>
        <v>8</v>
      </c>
      <c r="N212" s="121">
        <f t="shared" si="37"/>
        <v>29</v>
      </c>
      <c r="O212" s="120">
        <f t="shared" si="37"/>
        <v>16</v>
      </c>
      <c r="P212" s="121">
        <f t="shared" si="37"/>
        <v>2</v>
      </c>
      <c r="Q212" s="121">
        <f t="shared" si="37"/>
        <v>18</v>
      </c>
      <c r="R212" s="120">
        <f t="shared" si="37"/>
        <v>0</v>
      </c>
      <c r="S212" s="121">
        <f t="shared" si="37"/>
        <v>0</v>
      </c>
      <c r="T212" s="121">
        <f t="shared" si="37"/>
        <v>0</v>
      </c>
      <c r="U212" s="121">
        <f t="shared" si="37"/>
        <v>4</v>
      </c>
      <c r="V212" s="121">
        <f t="shared" si="37"/>
        <v>2</v>
      </c>
      <c r="W212" s="121">
        <f t="shared" si="37"/>
        <v>6</v>
      </c>
      <c r="X212" s="120">
        <f t="shared" si="37"/>
        <v>57</v>
      </c>
      <c r="Y212" s="121">
        <f t="shared" si="37"/>
        <v>6</v>
      </c>
      <c r="Z212" s="121">
        <f t="shared" si="37"/>
        <v>63</v>
      </c>
      <c r="AA212" s="120">
        <f>C212+F212+I212+L212+O212+R212+U212+X212</f>
        <v>1136</v>
      </c>
      <c r="AB212" s="121">
        <f t="shared" si="37"/>
        <v>155</v>
      </c>
      <c r="AC212" s="122">
        <f>AA212+AB212</f>
        <v>1291</v>
      </c>
    </row>
    <row r="213" spans="1:29" ht="13.5" thickBot="1" x14ac:dyDescent="0.25">
      <c r="A213" s="2"/>
      <c r="B213" s="2"/>
      <c r="C213" s="2"/>
      <c r="D213" s="2"/>
      <c r="E213" s="75"/>
      <c r="F213" s="2"/>
      <c r="G213" s="2"/>
      <c r="H213" s="75"/>
      <c r="I213" s="2"/>
      <c r="J213" s="2"/>
      <c r="K213" s="75"/>
      <c r="L213" s="2"/>
      <c r="M213" s="2"/>
      <c r="N213" s="75"/>
      <c r="O213" s="2"/>
      <c r="P213" s="2"/>
      <c r="Q213" s="75"/>
      <c r="R213" s="2"/>
      <c r="S213" s="2"/>
      <c r="T213" s="2"/>
      <c r="U213" s="2"/>
      <c r="V213" s="2"/>
      <c r="W213" s="75"/>
      <c r="X213" s="2"/>
      <c r="Y213" s="2"/>
      <c r="Z213" s="75"/>
      <c r="AA213" s="2"/>
      <c r="AB213" s="2"/>
      <c r="AC213" s="2"/>
    </row>
    <row r="214" spans="1:29" ht="13.5" thickBot="1" x14ac:dyDescent="0.25">
      <c r="A214" s="123" t="s">
        <v>165</v>
      </c>
      <c r="B214" s="124"/>
      <c r="C214" s="140"/>
      <c r="D214" s="140"/>
      <c r="E214" s="140" t="str">
        <f>IF(C214+D214=0," ",C214+D214)</f>
        <v xml:space="preserve"> </v>
      </c>
      <c r="F214" s="140"/>
      <c r="G214" s="140"/>
      <c r="H214" s="140" t="str">
        <f>IF(F214+G214=0," ",F214+G214)</f>
        <v xml:space="preserve"> </v>
      </c>
      <c r="I214" s="140"/>
      <c r="J214" s="140"/>
      <c r="K214" s="140" t="str">
        <f>IF(I214+J214=0," ",I214+J214)</f>
        <v xml:space="preserve"> </v>
      </c>
      <c r="L214" s="140"/>
      <c r="M214" s="140"/>
      <c r="N214" s="140" t="str">
        <f>IF(L214+M214=0," ",L214+M214)</f>
        <v xml:space="preserve"> </v>
      </c>
      <c r="O214" s="140"/>
      <c r="P214" s="140"/>
      <c r="Q214" s="140" t="str">
        <f>IF(O214+P214=0," ",O214+P214)</f>
        <v xml:space="preserve"> </v>
      </c>
      <c r="R214" s="140"/>
      <c r="S214" s="140"/>
      <c r="T214" s="140"/>
      <c r="U214" s="140"/>
      <c r="V214" s="140"/>
      <c r="W214" s="140" t="str">
        <f>IF(U214+V214=0," ",U214+V214)</f>
        <v xml:space="preserve"> </v>
      </c>
      <c r="X214" s="140"/>
      <c r="Y214" s="140"/>
      <c r="Z214" s="140" t="str">
        <f>IF(X214+Y214=0," ",X214+Y214)</f>
        <v xml:space="preserve"> </v>
      </c>
      <c r="AA214" s="140"/>
      <c r="AB214" s="496"/>
      <c r="AC214" s="179"/>
    </row>
    <row r="215" spans="1:29" x14ac:dyDescent="0.2">
      <c r="E215" s="24" t="str">
        <f>IF(C215+D215=0," ",C215+D215)</f>
        <v xml:space="preserve"> </v>
      </c>
      <c r="H215" s="65" t="str">
        <f>IF(F215+G215=0," ",F215+G215)</f>
        <v xml:space="preserve"> </v>
      </c>
      <c r="K215" s="24" t="str">
        <f>IF(I215+J215=0," ",I215+J215)</f>
        <v xml:space="preserve"> </v>
      </c>
      <c r="N215" s="65" t="str">
        <f>IF(L215+M215=0," ",L215+M215)</f>
        <v xml:space="preserve"> </v>
      </c>
      <c r="Q215" s="26" t="str">
        <f>IF(O215+P215=0," ",O215+P215)</f>
        <v xml:space="preserve"> </v>
      </c>
      <c r="R215" s="20"/>
      <c r="T215" s="180"/>
      <c r="W215" s="65" t="str">
        <f>IF(U215+V215=0," ",U215+V215)</f>
        <v xml:space="preserve"> </v>
      </c>
      <c r="Z215" s="24" t="str">
        <f>IF(X215+Y215=0," ",X215+Y215)</f>
        <v xml:space="preserve"> </v>
      </c>
      <c r="AA215" s="221"/>
      <c r="AB215" s="222"/>
      <c r="AC215" s="223"/>
    </row>
    <row r="216" spans="1:29" x14ac:dyDescent="0.2">
      <c r="A216" s="35" t="s">
        <v>166</v>
      </c>
      <c r="B216" s="36">
        <v>5020</v>
      </c>
      <c r="C216" s="22">
        <v>12</v>
      </c>
      <c r="D216" s="23">
        <v>110</v>
      </c>
      <c r="E216" s="24">
        <v>122</v>
      </c>
      <c r="F216" s="47">
        <v>4</v>
      </c>
      <c r="G216" s="47">
        <v>5</v>
      </c>
      <c r="H216" s="65">
        <v>9</v>
      </c>
      <c r="I216" s="22"/>
      <c r="J216" s="23"/>
      <c r="L216" s="20">
        <v>3</v>
      </c>
      <c r="M216" s="35">
        <v>11</v>
      </c>
      <c r="N216" s="65">
        <v>14</v>
      </c>
      <c r="O216" s="22"/>
      <c r="P216" s="23">
        <v>2</v>
      </c>
      <c r="Q216" s="26">
        <v>2</v>
      </c>
      <c r="R216" s="27"/>
      <c r="S216" s="26">
        <v>1</v>
      </c>
      <c r="T216" s="24">
        <v>1</v>
      </c>
      <c r="U216" s="47">
        <v>2</v>
      </c>
      <c r="V216" s="47">
        <v>2</v>
      </c>
      <c r="W216" s="65">
        <v>4</v>
      </c>
      <c r="X216" s="22"/>
      <c r="Y216" s="23">
        <v>5</v>
      </c>
      <c r="Z216" s="24">
        <v>5</v>
      </c>
      <c r="AA216" s="20">
        <v>21</v>
      </c>
      <c r="AB216" s="25">
        <v>139</v>
      </c>
      <c r="AC216" s="24">
        <v>160</v>
      </c>
    </row>
    <row r="217" spans="1:29" ht="13.5" thickBot="1" x14ac:dyDescent="0.25">
      <c r="A217" s="35" t="s">
        <v>167</v>
      </c>
      <c r="B217" s="36">
        <v>5070</v>
      </c>
      <c r="C217" s="22">
        <v>8</v>
      </c>
      <c r="D217" s="23">
        <v>77</v>
      </c>
      <c r="E217" s="24">
        <v>85</v>
      </c>
      <c r="F217" s="47">
        <v>4</v>
      </c>
      <c r="G217" s="47">
        <v>1</v>
      </c>
      <c r="H217" s="65">
        <v>5</v>
      </c>
      <c r="I217" s="22"/>
      <c r="J217" s="23">
        <v>1</v>
      </c>
      <c r="K217" s="24">
        <v>1</v>
      </c>
      <c r="L217" s="20">
        <v>2</v>
      </c>
      <c r="M217" s="35">
        <v>11</v>
      </c>
      <c r="N217" s="65">
        <v>13</v>
      </c>
      <c r="O217" s="22">
        <v>1</v>
      </c>
      <c r="P217" s="23"/>
      <c r="Q217" s="26">
        <v>1</v>
      </c>
      <c r="R217" s="27"/>
      <c r="S217" s="26"/>
      <c r="T217" s="24"/>
      <c r="U217" s="47">
        <v>1</v>
      </c>
      <c r="V217" s="47">
        <v>1</v>
      </c>
      <c r="W217" s="65">
        <v>2</v>
      </c>
      <c r="X217" s="22"/>
      <c r="Y217" s="23">
        <v>10</v>
      </c>
      <c r="Z217" s="24">
        <v>10</v>
      </c>
      <c r="AA217" s="20">
        <v>16</v>
      </c>
      <c r="AB217" s="25">
        <v>103</v>
      </c>
      <c r="AC217" s="24">
        <v>119</v>
      </c>
    </row>
    <row r="218" spans="1:29" ht="13.5" thickBot="1" x14ac:dyDescent="0.25">
      <c r="A218" s="31" t="s">
        <v>168</v>
      </c>
      <c r="B218" s="14"/>
      <c r="C218" s="31">
        <f t="shared" ref="C218:Z218" si="38">SUM(C216:C217)</f>
        <v>20</v>
      </c>
      <c r="D218" s="13">
        <f t="shared" si="38"/>
        <v>187</v>
      </c>
      <c r="E218" s="32">
        <f t="shared" si="38"/>
        <v>207</v>
      </c>
      <c r="F218" s="31">
        <f t="shared" si="38"/>
        <v>8</v>
      </c>
      <c r="G218" s="13">
        <f t="shared" si="38"/>
        <v>6</v>
      </c>
      <c r="H218" s="32">
        <f t="shared" si="38"/>
        <v>14</v>
      </c>
      <c r="I218" s="31">
        <f t="shared" si="38"/>
        <v>0</v>
      </c>
      <c r="J218" s="13">
        <f t="shared" si="38"/>
        <v>1</v>
      </c>
      <c r="K218" s="32">
        <f t="shared" si="38"/>
        <v>1</v>
      </c>
      <c r="L218" s="31">
        <f t="shared" si="38"/>
        <v>5</v>
      </c>
      <c r="M218" s="13">
        <f t="shared" si="38"/>
        <v>22</v>
      </c>
      <c r="N218" s="32">
        <f t="shared" si="38"/>
        <v>27</v>
      </c>
      <c r="O218" s="31">
        <f t="shared" si="38"/>
        <v>1</v>
      </c>
      <c r="P218" s="13">
        <f t="shared" si="38"/>
        <v>2</v>
      </c>
      <c r="Q218" s="13">
        <f t="shared" si="38"/>
        <v>3</v>
      </c>
      <c r="R218" s="31">
        <f>SUM(R216:R217)</f>
        <v>0</v>
      </c>
      <c r="S218" s="13">
        <f t="shared" ref="S218:T218" si="39">SUM(S216:S217)</f>
        <v>1</v>
      </c>
      <c r="T218" s="13">
        <f t="shared" si="39"/>
        <v>1</v>
      </c>
      <c r="U218" s="13">
        <f t="shared" si="38"/>
        <v>3</v>
      </c>
      <c r="V218" s="13">
        <f t="shared" si="38"/>
        <v>3</v>
      </c>
      <c r="W218" s="32">
        <f t="shared" si="38"/>
        <v>6</v>
      </c>
      <c r="X218" s="31">
        <f t="shared" si="38"/>
        <v>0</v>
      </c>
      <c r="Y218" s="13">
        <f t="shared" si="38"/>
        <v>15</v>
      </c>
      <c r="Z218" s="32">
        <f t="shared" si="38"/>
        <v>15</v>
      </c>
      <c r="AA218" s="128">
        <f t="shared" ref="AA218:AC229" si="40">C218+F218+I218+L218+O218+R218+U218+X218</f>
        <v>37</v>
      </c>
      <c r="AB218" s="33">
        <f t="shared" si="40"/>
        <v>237</v>
      </c>
      <c r="AC218" s="34">
        <f t="shared" si="40"/>
        <v>274</v>
      </c>
    </row>
    <row r="219" spans="1:29" x14ac:dyDescent="0.2">
      <c r="E219" s="24" t="str">
        <f>IF(C219+D219=0," ",C219+D219)</f>
        <v xml:space="preserve"> </v>
      </c>
      <c r="H219" s="65" t="str">
        <f>IF(F219+G219=0," ",F219+G219)</f>
        <v xml:space="preserve"> </v>
      </c>
      <c r="K219" s="24" t="str">
        <f>IF(I219+J219=0," ",I219+J219)</f>
        <v xml:space="preserve"> </v>
      </c>
      <c r="N219" s="65" t="str">
        <f>IF(L219+M219=0," ",L219+M219)</f>
        <v xml:space="preserve"> </v>
      </c>
      <c r="Q219" s="26" t="str">
        <f>IF(O219+P219=0," ",O219+P219)</f>
        <v xml:space="preserve"> </v>
      </c>
      <c r="R219" s="20"/>
      <c r="T219" s="180"/>
      <c r="W219" s="65" t="str">
        <f>IF(U219+V219=0," ",U219+V219)</f>
        <v xml:space="preserve"> </v>
      </c>
      <c r="Z219" s="24" t="str">
        <f>IF(X219+Y219=0," ",X219+Y219)</f>
        <v xml:space="preserve"> </v>
      </c>
      <c r="AA219" s="139"/>
      <c r="AB219" s="80"/>
    </row>
    <row r="220" spans="1:29" x14ac:dyDescent="0.2">
      <c r="A220" s="27" t="s">
        <v>169</v>
      </c>
      <c r="B220" s="21">
        <v>5140</v>
      </c>
      <c r="C220" s="91">
        <v>10</v>
      </c>
      <c r="D220" s="92">
        <v>102</v>
      </c>
      <c r="E220" s="24">
        <v>112</v>
      </c>
      <c r="F220" s="92"/>
      <c r="G220" s="92">
        <v>3</v>
      </c>
      <c r="H220" s="26">
        <v>3</v>
      </c>
      <c r="I220" s="91"/>
      <c r="J220" s="92">
        <v>3</v>
      </c>
      <c r="K220" s="24">
        <v>3</v>
      </c>
      <c r="L220" s="27">
        <v>1</v>
      </c>
      <c r="M220" s="26">
        <v>5</v>
      </c>
      <c r="N220" s="26">
        <v>6</v>
      </c>
      <c r="O220" s="91"/>
      <c r="P220" s="92">
        <v>2</v>
      </c>
      <c r="Q220" s="26">
        <v>2</v>
      </c>
      <c r="R220" s="27"/>
      <c r="S220" s="26"/>
      <c r="T220" s="24"/>
      <c r="U220" s="92">
        <v>1</v>
      </c>
      <c r="V220" s="92">
        <v>7</v>
      </c>
      <c r="W220" s="26">
        <v>8</v>
      </c>
      <c r="X220" s="91"/>
      <c r="Y220" s="92">
        <v>10</v>
      </c>
      <c r="Z220" s="24">
        <v>10</v>
      </c>
      <c r="AA220" s="20">
        <v>12</v>
      </c>
      <c r="AB220" s="25">
        <v>135</v>
      </c>
      <c r="AC220" s="24">
        <v>147</v>
      </c>
    </row>
    <row r="221" spans="1:29" ht="13.5" thickBot="1" x14ac:dyDescent="0.25">
      <c r="A221" s="35" t="s">
        <v>170</v>
      </c>
      <c r="B221" s="36">
        <v>5120</v>
      </c>
      <c r="C221" s="22">
        <v>2</v>
      </c>
      <c r="D221" s="23">
        <v>46</v>
      </c>
      <c r="E221" s="24">
        <v>48</v>
      </c>
      <c r="F221" s="47">
        <v>3</v>
      </c>
      <c r="G221" s="47">
        <v>5</v>
      </c>
      <c r="H221" s="65">
        <v>8</v>
      </c>
      <c r="I221" s="22"/>
      <c r="J221" s="23">
        <v>1</v>
      </c>
      <c r="K221" s="24">
        <v>1</v>
      </c>
      <c r="L221" s="20">
        <v>1</v>
      </c>
      <c r="M221" s="35">
        <v>9</v>
      </c>
      <c r="N221" s="65">
        <v>10</v>
      </c>
      <c r="O221" s="22"/>
      <c r="P221" s="23">
        <v>1</v>
      </c>
      <c r="Q221" s="26">
        <v>1</v>
      </c>
      <c r="R221" s="27"/>
      <c r="S221" s="26"/>
      <c r="T221" s="24"/>
      <c r="U221" s="47"/>
      <c r="V221" s="47">
        <v>1</v>
      </c>
      <c r="W221" s="65">
        <v>1</v>
      </c>
      <c r="X221" s="22"/>
      <c r="Y221" s="23">
        <v>2</v>
      </c>
      <c r="Z221" s="24">
        <v>2</v>
      </c>
      <c r="AA221" s="20">
        <v>6</v>
      </c>
      <c r="AB221" s="25">
        <v>65</v>
      </c>
      <c r="AC221" s="24">
        <v>71</v>
      </c>
    </row>
    <row r="222" spans="1:29" ht="13.5" thickBot="1" x14ac:dyDescent="0.25">
      <c r="A222" s="13" t="s">
        <v>171</v>
      </c>
      <c r="B222" s="14"/>
      <c r="C222" s="53">
        <f t="shared" ref="C222:Z222" si="41">SUM(C220:C221)</f>
        <v>12</v>
      </c>
      <c r="D222" s="54">
        <f t="shared" si="41"/>
        <v>148</v>
      </c>
      <c r="E222" s="32">
        <f t="shared" si="41"/>
        <v>160</v>
      </c>
      <c r="F222" s="53">
        <f t="shared" si="41"/>
        <v>3</v>
      </c>
      <c r="G222" s="54">
        <f t="shared" si="41"/>
        <v>8</v>
      </c>
      <c r="H222" s="32">
        <f t="shared" si="41"/>
        <v>11</v>
      </c>
      <c r="I222" s="53">
        <f t="shared" si="41"/>
        <v>0</v>
      </c>
      <c r="J222" s="54">
        <f t="shared" si="41"/>
        <v>4</v>
      </c>
      <c r="K222" s="32">
        <f t="shared" si="41"/>
        <v>4</v>
      </c>
      <c r="L222" s="53">
        <f t="shared" si="41"/>
        <v>2</v>
      </c>
      <c r="M222" s="54">
        <f t="shared" si="41"/>
        <v>14</v>
      </c>
      <c r="N222" s="32">
        <f t="shared" si="41"/>
        <v>16</v>
      </c>
      <c r="O222" s="53">
        <f t="shared" si="41"/>
        <v>0</v>
      </c>
      <c r="P222" s="54">
        <f t="shared" si="41"/>
        <v>3</v>
      </c>
      <c r="Q222" s="13">
        <f t="shared" si="41"/>
        <v>3</v>
      </c>
      <c r="R222" s="31"/>
      <c r="S222" s="13"/>
      <c r="T222" s="32"/>
      <c r="U222" s="54">
        <f t="shared" si="41"/>
        <v>1</v>
      </c>
      <c r="V222" s="54">
        <f t="shared" si="41"/>
        <v>8</v>
      </c>
      <c r="W222" s="32">
        <f t="shared" si="41"/>
        <v>9</v>
      </c>
      <c r="X222" s="53">
        <f t="shared" si="41"/>
        <v>0</v>
      </c>
      <c r="Y222" s="54">
        <f t="shared" si="41"/>
        <v>12</v>
      </c>
      <c r="Z222" s="32">
        <f t="shared" si="41"/>
        <v>12</v>
      </c>
      <c r="AA222" s="128">
        <f t="shared" si="40"/>
        <v>18</v>
      </c>
      <c r="AB222" s="33">
        <f t="shared" si="40"/>
        <v>197</v>
      </c>
      <c r="AC222" s="34">
        <f t="shared" si="40"/>
        <v>215</v>
      </c>
    </row>
    <row r="223" spans="1:29" x14ac:dyDescent="0.2">
      <c r="E223" s="24" t="str">
        <f>IF(C223+D223=0," ",C223+D223)</f>
        <v xml:space="preserve"> </v>
      </c>
      <c r="H223" s="65" t="str">
        <f>IF(F223+G223=0," ",F223+G223)</f>
        <v xml:space="preserve"> </v>
      </c>
      <c r="K223" s="24" t="str">
        <f>IF(I223+J223=0," ",I223+J223)</f>
        <v xml:space="preserve"> </v>
      </c>
      <c r="N223" s="65" t="str">
        <f>IF(L223+M223=0," ",L223+M223)</f>
        <v xml:space="preserve"> </v>
      </c>
      <c r="Q223" s="26" t="str">
        <f>IF(O223+P223=0," ",O223+P223)</f>
        <v xml:space="preserve"> </v>
      </c>
      <c r="R223" s="20"/>
      <c r="T223" s="180"/>
      <c r="W223" s="65" t="str">
        <f>IF(U223+V223=0," ",U223+V223)</f>
        <v xml:space="preserve"> </v>
      </c>
      <c r="Z223" s="24" t="str">
        <f>IF(X223+Y223=0," ",X223+Y223)</f>
        <v xml:space="preserve"> </v>
      </c>
      <c r="AA223" s="139"/>
      <c r="AB223" s="80"/>
    </row>
    <row r="224" spans="1:29" ht="13.5" thickBot="1" x14ac:dyDescent="0.25">
      <c r="A224" s="35" t="s">
        <v>172</v>
      </c>
      <c r="B224" s="36">
        <v>5160</v>
      </c>
      <c r="C224" s="22">
        <v>18</v>
      </c>
      <c r="D224" s="23">
        <v>175</v>
      </c>
      <c r="E224" s="24">
        <v>193</v>
      </c>
      <c r="F224" s="47">
        <v>3</v>
      </c>
      <c r="G224" s="47">
        <v>4</v>
      </c>
      <c r="H224" s="24">
        <v>7</v>
      </c>
      <c r="I224" s="22"/>
      <c r="J224" s="23">
        <v>2</v>
      </c>
      <c r="K224" s="24">
        <v>2</v>
      </c>
      <c r="M224" s="35">
        <v>8</v>
      </c>
      <c r="N224" s="24">
        <v>8</v>
      </c>
      <c r="O224" s="22"/>
      <c r="P224" s="23">
        <v>5</v>
      </c>
      <c r="Q224" s="26">
        <v>5</v>
      </c>
      <c r="R224" s="27"/>
      <c r="S224" s="26"/>
      <c r="T224" s="24"/>
      <c r="U224" s="47">
        <v>2</v>
      </c>
      <c r="V224" s="47">
        <v>3</v>
      </c>
      <c r="W224" s="24">
        <v>5</v>
      </c>
      <c r="X224" s="22">
        <v>1</v>
      </c>
      <c r="Y224" s="23">
        <v>10</v>
      </c>
      <c r="Z224" s="24">
        <v>11</v>
      </c>
      <c r="AA224" s="20">
        <v>24</v>
      </c>
      <c r="AB224" s="25">
        <v>211</v>
      </c>
      <c r="AC224" s="24">
        <v>235</v>
      </c>
    </row>
    <row r="225" spans="1:29" ht="13.5" thickBot="1" x14ac:dyDescent="0.25">
      <c r="A225" s="31" t="s">
        <v>173</v>
      </c>
      <c r="B225" s="14"/>
      <c r="C225" s="31">
        <f t="shared" ref="C225:Q225" si="42">SUBTOTAL(9,C224:C224)</f>
        <v>18</v>
      </c>
      <c r="D225" s="13">
        <f t="shared" si="42"/>
        <v>175</v>
      </c>
      <c r="E225" s="32">
        <f t="shared" si="42"/>
        <v>193</v>
      </c>
      <c r="F225" s="13">
        <f t="shared" si="42"/>
        <v>3</v>
      </c>
      <c r="G225" s="13">
        <f t="shared" si="42"/>
        <v>4</v>
      </c>
      <c r="H225" s="32">
        <f t="shared" si="42"/>
        <v>7</v>
      </c>
      <c r="I225" s="31">
        <f t="shared" si="42"/>
        <v>0</v>
      </c>
      <c r="J225" s="13">
        <f t="shared" si="42"/>
        <v>2</v>
      </c>
      <c r="K225" s="32">
        <f t="shared" si="42"/>
        <v>2</v>
      </c>
      <c r="L225" s="31">
        <f t="shared" si="42"/>
        <v>0</v>
      </c>
      <c r="M225" s="13">
        <f t="shared" si="42"/>
        <v>8</v>
      </c>
      <c r="N225" s="32">
        <f t="shared" si="42"/>
        <v>8</v>
      </c>
      <c r="O225" s="31">
        <f t="shared" si="42"/>
        <v>0</v>
      </c>
      <c r="P225" s="13">
        <f t="shared" si="42"/>
        <v>5</v>
      </c>
      <c r="Q225" s="13">
        <f t="shared" si="42"/>
        <v>5</v>
      </c>
      <c r="R225" s="31"/>
      <c r="S225" s="13"/>
      <c r="T225" s="32"/>
      <c r="U225" s="13">
        <f t="shared" ref="U225:Z225" si="43">SUBTOTAL(9,U224:U224)</f>
        <v>2</v>
      </c>
      <c r="V225" s="13">
        <f t="shared" si="43"/>
        <v>3</v>
      </c>
      <c r="W225" s="32">
        <f t="shared" si="43"/>
        <v>5</v>
      </c>
      <c r="X225" s="31">
        <f t="shared" si="43"/>
        <v>1</v>
      </c>
      <c r="Y225" s="13">
        <f t="shared" si="43"/>
        <v>10</v>
      </c>
      <c r="Z225" s="32">
        <f t="shared" si="43"/>
        <v>11</v>
      </c>
      <c r="AA225" s="128">
        <f t="shared" si="40"/>
        <v>24</v>
      </c>
      <c r="AB225" s="33">
        <f t="shared" si="40"/>
        <v>207</v>
      </c>
      <c r="AC225" s="34">
        <f t="shared" si="40"/>
        <v>231</v>
      </c>
    </row>
    <row r="226" spans="1:29" x14ac:dyDescent="0.2">
      <c r="E226" s="24" t="str">
        <f>IF(C226+D226=0," ",C226+D226)</f>
        <v xml:space="preserve"> </v>
      </c>
      <c r="H226" s="65" t="str">
        <f>IF(F226+G226=0," ",F226+G226)</f>
        <v xml:space="preserve"> </v>
      </c>
      <c r="K226" s="24" t="str">
        <f>IF(I226+J226=0," ",I226+J226)</f>
        <v xml:space="preserve"> </v>
      </c>
      <c r="N226" s="65" t="str">
        <f>IF(L226+M226=0," ",L226+M226)</f>
        <v xml:space="preserve"> </v>
      </c>
      <c r="Q226" s="26" t="str">
        <f>IF(O226+P226=0," ",O226+P226)</f>
        <v xml:space="preserve"> </v>
      </c>
      <c r="R226" s="20"/>
      <c r="T226" s="180"/>
      <c r="W226" s="65" t="str">
        <f>IF(U226+V226=0," ",U226+V226)</f>
        <v xml:space="preserve"> </v>
      </c>
      <c r="Z226" s="24" t="str">
        <f>IF(X226+Y226=0," ",X226+Y226)</f>
        <v xml:space="preserve"> </v>
      </c>
      <c r="AA226" s="139"/>
      <c r="AB226" s="80"/>
    </row>
    <row r="227" spans="1:29" x14ac:dyDescent="0.2">
      <c r="A227" s="35" t="s">
        <v>174</v>
      </c>
      <c r="B227" s="36">
        <v>5180</v>
      </c>
      <c r="D227" s="25">
        <v>1</v>
      </c>
      <c r="E227" s="24">
        <v>1</v>
      </c>
      <c r="Q227" s="26"/>
      <c r="R227" s="27"/>
      <c r="S227" s="26"/>
      <c r="T227" s="24"/>
      <c r="AA227" s="20">
        <v>0</v>
      </c>
      <c r="AB227" s="25">
        <v>1</v>
      </c>
      <c r="AC227" s="24">
        <v>1</v>
      </c>
    </row>
    <row r="228" spans="1:29" ht="13.5" thickBot="1" x14ac:dyDescent="0.25">
      <c r="A228" s="35" t="s">
        <v>175</v>
      </c>
      <c r="B228" s="36">
        <v>5185</v>
      </c>
      <c r="C228" s="20">
        <v>8</v>
      </c>
      <c r="D228" s="25">
        <v>13</v>
      </c>
      <c r="E228" s="24">
        <v>21</v>
      </c>
      <c r="F228" s="35">
        <v>2</v>
      </c>
      <c r="H228" s="65">
        <v>2</v>
      </c>
      <c r="M228" s="35">
        <v>1</v>
      </c>
      <c r="N228" s="65">
        <v>1</v>
      </c>
      <c r="O228" s="20">
        <v>1</v>
      </c>
      <c r="Q228" s="26">
        <v>1</v>
      </c>
      <c r="R228" s="27"/>
      <c r="S228" s="26"/>
      <c r="T228" s="24"/>
      <c r="U228" s="35">
        <v>2</v>
      </c>
      <c r="W228" s="65">
        <v>2</v>
      </c>
      <c r="AA228" s="20">
        <v>14</v>
      </c>
      <c r="AB228" s="25">
        <v>14</v>
      </c>
      <c r="AC228" s="24">
        <v>28</v>
      </c>
    </row>
    <row r="229" spans="1:29" ht="13.5" thickBot="1" x14ac:dyDescent="0.25">
      <c r="A229" s="31" t="s">
        <v>176</v>
      </c>
      <c r="B229" s="14"/>
      <c r="C229" s="72">
        <f t="shared" ref="C229:Y229" si="44">SUBTOTAL(9,C227:C228)</f>
        <v>8</v>
      </c>
      <c r="D229" s="73">
        <f t="shared" si="44"/>
        <v>14</v>
      </c>
      <c r="E229" s="74">
        <f t="shared" si="44"/>
        <v>22</v>
      </c>
      <c r="F229" s="73">
        <f t="shared" si="44"/>
        <v>2</v>
      </c>
      <c r="G229" s="73">
        <f t="shared" si="44"/>
        <v>0</v>
      </c>
      <c r="H229" s="73">
        <f t="shared" si="44"/>
        <v>2</v>
      </c>
      <c r="I229" s="72">
        <f t="shared" si="44"/>
        <v>0</v>
      </c>
      <c r="J229" s="73">
        <f t="shared" si="44"/>
        <v>0</v>
      </c>
      <c r="K229" s="73">
        <f t="shared" si="44"/>
        <v>0</v>
      </c>
      <c r="L229" s="72">
        <f t="shared" si="44"/>
        <v>0</v>
      </c>
      <c r="M229" s="73">
        <f t="shared" si="44"/>
        <v>1</v>
      </c>
      <c r="N229" s="73">
        <f t="shared" si="44"/>
        <v>1</v>
      </c>
      <c r="O229" s="72">
        <f t="shared" si="44"/>
        <v>1</v>
      </c>
      <c r="P229" s="73">
        <f t="shared" si="44"/>
        <v>0</v>
      </c>
      <c r="Q229" s="73">
        <f t="shared" si="44"/>
        <v>1</v>
      </c>
      <c r="R229" s="72"/>
      <c r="S229" s="73"/>
      <c r="T229" s="74"/>
      <c r="U229" s="73">
        <f t="shared" si="44"/>
        <v>2</v>
      </c>
      <c r="V229" s="73">
        <f t="shared" si="44"/>
        <v>0</v>
      </c>
      <c r="W229" s="73">
        <f t="shared" si="44"/>
        <v>2</v>
      </c>
      <c r="X229" s="72">
        <f t="shared" si="44"/>
        <v>0</v>
      </c>
      <c r="Y229" s="73">
        <f t="shared" si="44"/>
        <v>0</v>
      </c>
      <c r="Z229" s="74">
        <f>X229+Y229</f>
        <v>0</v>
      </c>
      <c r="AA229" s="128">
        <f t="shared" si="40"/>
        <v>13</v>
      </c>
      <c r="AB229" s="33">
        <f t="shared" si="40"/>
        <v>15</v>
      </c>
      <c r="AC229" s="34">
        <f t="shared" si="40"/>
        <v>28</v>
      </c>
    </row>
    <row r="230" spans="1:29" ht="13.5" thickBot="1" x14ac:dyDescent="0.25">
      <c r="A230" s="26"/>
      <c r="B230" s="21"/>
      <c r="C230" s="27"/>
      <c r="D230" s="26"/>
      <c r="E230" s="24" t="str">
        <f>IF(C230+D230=0," ",C230+D230)</f>
        <v xml:space="preserve"> </v>
      </c>
      <c r="F230" s="26"/>
      <c r="G230" s="26"/>
      <c r="H230" s="26" t="str">
        <f>IF(F230+G230=0," ",F230+G230)</f>
        <v xml:space="preserve"> </v>
      </c>
      <c r="I230" s="27"/>
      <c r="J230" s="26"/>
      <c r="K230" s="24" t="str">
        <f>IF(I230+J230=0," ",I230+J230)</f>
        <v xml:space="preserve"> </v>
      </c>
      <c r="L230" s="27"/>
      <c r="M230" s="26"/>
      <c r="N230" s="26" t="str">
        <f>IF(L230+M230=0," ",L230+M230)</f>
        <v xml:space="preserve"> </v>
      </c>
      <c r="O230" s="27"/>
      <c r="P230" s="26"/>
      <c r="Q230" s="26" t="str">
        <f>IF(O230+P230=0," ",O230+P230)</f>
        <v xml:space="preserve"> </v>
      </c>
      <c r="R230" s="27"/>
      <c r="S230" s="26"/>
      <c r="T230" s="24"/>
      <c r="U230" s="26"/>
      <c r="V230" s="26"/>
      <c r="W230" s="26" t="str">
        <f>IF(U230+V230=0," ",U230+V230)</f>
        <v xml:space="preserve"> </v>
      </c>
      <c r="X230" s="27"/>
      <c r="Y230" s="26"/>
      <c r="Z230" s="24" t="str">
        <f>IF(X230+Y230=0," ",X230+Y230)</f>
        <v xml:space="preserve"> </v>
      </c>
      <c r="AA230" s="139"/>
      <c r="AB230" s="80"/>
    </row>
    <row r="231" spans="1:29" s="75" customFormat="1" ht="13.5" thickBot="1" x14ac:dyDescent="0.25">
      <c r="A231" s="31" t="s">
        <v>177</v>
      </c>
      <c r="B231" s="93">
        <v>5040</v>
      </c>
      <c r="C231" s="53">
        <v>6</v>
      </c>
      <c r="D231" s="54">
        <v>11</v>
      </c>
      <c r="E231" s="32">
        <v>17</v>
      </c>
      <c r="F231" s="54"/>
      <c r="G231" s="54"/>
      <c r="H231" s="13"/>
      <c r="I231" s="53"/>
      <c r="J231" s="54"/>
      <c r="K231" s="32"/>
      <c r="L231" s="31"/>
      <c r="M231" s="13">
        <v>2</v>
      </c>
      <c r="N231" s="13">
        <v>2</v>
      </c>
      <c r="O231" s="53">
        <v>1</v>
      </c>
      <c r="P231" s="54"/>
      <c r="Q231" s="13">
        <v>1</v>
      </c>
      <c r="R231" s="31"/>
      <c r="S231" s="13"/>
      <c r="T231" s="34"/>
      <c r="U231" s="54"/>
      <c r="V231" s="54"/>
      <c r="W231" s="13"/>
      <c r="X231" s="53">
        <v>1</v>
      </c>
      <c r="Y231" s="54"/>
      <c r="Z231" s="32">
        <v>1</v>
      </c>
      <c r="AA231" s="128">
        <v>8</v>
      </c>
      <c r="AB231" s="33">
        <v>13</v>
      </c>
      <c r="AC231" s="34">
        <v>21</v>
      </c>
    </row>
    <row r="232" spans="1:29" ht="13.5" thickBot="1" x14ac:dyDescent="0.25">
      <c r="A232" s="2"/>
      <c r="B232" s="130"/>
      <c r="C232" s="224"/>
      <c r="D232" s="2"/>
      <c r="E232" s="497"/>
      <c r="F232" s="2"/>
      <c r="G232" s="2"/>
      <c r="H232" s="76"/>
      <c r="I232" s="187"/>
      <c r="J232" s="2"/>
      <c r="K232" s="497"/>
      <c r="L232" s="2"/>
      <c r="M232" s="2"/>
      <c r="N232" s="497"/>
      <c r="O232" s="2"/>
      <c r="P232" s="2"/>
      <c r="Q232" s="76"/>
      <c r="R232" s="187"/>
      <c r="S232" s="105"/>
      <c r="T232" s="130"/>
      <c r="U232" s="2"/>
      <c r="V232" s="2"/>
      <c r="W232" s="76"/>
      <c r="X232" s="187"/>
      <c r="Y232" s="2"/>
      <c r="Z232" s="497"/>
      <c r="AA232" s="139"/>
      <c r="AB232" s="80"/>
    </row>
    <row r="233" spans="1:29" s="75" customFormat="1" ht="13.5" thickBot="1" x14ac:dyDescent="0.25">
      <c r="A233" s="136" t="s">
        <v>178</v>
      </c>
      <c r="B233" s="137">
        <v>5050</v>
      </c>
      <c r="C233" s="136">
        <v>14</v>
      </c>
      <c r="D233" s="55">
        <v>27</v>
      </c>
      <c r="E233" s="32">
        <v>41</v>
      </c>
      <c r="F233" s="55">
        <v>1</v>
      </c>
      <c r="G233" s="55">
        <v>1</v>
      </c>
      <c r="H233" s="13">
        <v>2</v>
      </c>
      <c r="I233" s="136"/>
      <c r="J233" s="55"/>
      <c r="K233" s="32"/>
      <c r="L233" s="55"/>
      <c r="M233" s="55">
        <v>2</v>
      </c>
      <c r="N233" s="32">
        <v>2</v>
      </c>
      <c r="O233" s="55"/>
      <c r="P233" s="55"/>
      <c r="Q233" s="13"/>
      <c r="R233" s="31"/>
      <c r="S233" s="13"/>
      <c r="T233" s="34"/>
      <c r="U233" s="55"/>
      <c r="V233" s="55">
        <v>1</v>
      </c>
      <c r="W233" s="13">
        <v>1</v>
      </c>
      <c r="X233" s="136"/>
      <c r="Y233" s="55">
        <v>3</v>
      </c>
      <c r="Z233" s="32">
        <v>3</v>
      </c>
      <c r="AA233" s="128">
        <v>15</v>
      </c>
      <c r="AB233" s="33">
        <v>34</v>
      </c>
      <c r="AC233" s="34">
        <v>49</v>
      </c>
    </row>
    <row r="234" spans="1:29" ht="13.5" thickBot="1" x14ac:dyDescent="0.25">
      <c r="A234" s="2"/>
      <c r="B234" s="130"/>
      <c r="C234" s="187"/>
      <c r="D234" s="2"/>
      <c r="E234" s="497"/>
      <c r="F234" s="2"/>
      <c r="G234" s="2"/>
      <c r="H234" s="76"/>
      <c r="I234" s="187"/>
      <c r="J234" s="2"/>
      <c r="K234" s="497"/>
      <c r="L234" s="2"/>
      <c r="M234" s="2"/>
      <c r="N234" s="497"/>
      <c r="O234" s="2"/>
      <c r="P234" s="2"/>
      <c r="Q234" s="76"/>
      <c r="R234" s="187"/>
      <c r="S234" s="105"/>
      <c r="T234" s="130"/>
      <c r="U234" s="2"/>
      <c r="V234" s="2"/>
      <c r="W234" s="76"/>
      <c r="X234" s="187"/>
      <c r="Y234" s="2"/>
      <c r="Z234" s="497"/>
      <c r="AA234" s="139"/>
      <c r="AB234" s="80"/>
    </row>
    <row r="235" spans="1:29" s="75" customFormat="1" ht="13.5" thickBot="1" x14ac:dyDescent="0.25">
      <c r="A235" s="31" t="s">
        <v>179</v>
      </c>
      <c r="B235" s="93">
        <v>5060</v>
      </c>
      <c r="C235" s="53">
        <v>1</v>
      </c>
      <c r="D235" s="54">
        <v>4</v>
      </c>
      <c r="E235" s="32">
        <v>5</v>
      </c>
      <c r="F235" s="54"/>
      <c r="G235" s="54"/>
      <c r="H235" s="13"/>
      <c r="I235" s="53"/>
      <c r="J235" s="54">
        <v>1</v>
      </c>
      <c r="K235" s="32">
        <v>1</v>
      </c>
      <c r="L235" s="31"/>
      <c r="M235" s="13"/>
      <c r="N235" s="32"/>
      <c r="O235" s="54"/>
      <c r="P235" s="54"/>
      <c r="Q235" s="13"/>
      <c r="R235" s="31"/>
      <c r="S235" s="13"/>
      <c r="T235" s="34"/>
      <c r="U235" s="54"/>
      <c r="V235" s="54"/>
      <c r="W235" s="13"/>
      <c r="X235" s="53"/>
      <c r="Y235" s="54">
        <v>1</v>
      </c>
      <c r="Z235" s="32">
        <v>1</v>
      </c>
      <c r="AA235" s="128">
        <v>1</v>
      </c>
      <c r="AB235" s="33">
        <v>6</v>
      </c>
      <c r="AC235" s="34">
        <v>7</v>
      </c>
    </row>
    <row r="236" spans="1:29" x14ac:dyDescent="0.2">
      <c r="A236" s="2"/>
      <c r="B236" s="138"/>
      <c r="C236" s="187"/>
      <c r="D236" s="2"/>
      <c r="E236" s="498"/>
      <c r="F236" s="2"/>
      <c r="G236" s="2"/>
      <c r="H236" s="499"/>
      <c r="I236" s="187"/>
      <c r="J236" s="2"/>
      <c r="K236" s="498"/>
      <c r="L236" s="2"/>
      <c r="M236" s="2"/>
      <c r="N236" s="498"/>
      <c r="O236" s="2"/>
      <c r="P236" s="2"/>
      <c r="Q236" s="499"/>
      <c r="R236" s="187"/>
      <c r="S236" s="105"/>
      <c r="T236" s="130"/>
      <c r="U236" s="2"/>
      <c r="V236" s="2"/>
      <c r="W236" s="499"/>
      <c r="X236" s="187"/>
      <c r="Y236" s="2"/>
      <c r="Z236" s="498"/>
      <c r="AA236" s="139"/>
      <c r="AB236" s="80"/>
    </row>
    <row r="237" spans="1:29" x14ac:dyDescent="0.2">
      <c r="A237" s="25" t="s">
        <v>180</v>
      </c>
      <c r="B237" s="36">
        <v>5010</v>
      </c>
      <c r="C237" s="22">
        <v>4</v>
      </c>
      <c r="D237" s="23">
        <v>41</v>
      </c>
      <c r="E237" s="24">
        <v>45</v>
      </c>
      <c r="F237" s="47"/>
      <c r="G237" s="47">
        <v>3</v>
      </c>
      <c r="H237" s="65">
        <v>3</v>
      </c>
      <c r="I237" s="22"/>
      <c r="J237" s="23">
        <v>1</v>
      </c>
      <c r="K237" s="24">
        <v>1</v>
      </c>
      <c r="M237" s="35">
        <v>1</v>
      </c>
      <c r="N237" s="24">
        <v>1</v>
      </c>
      <c r="O237" s="23"/>
      <c r="P237" s="23">
        <v>1</v>
      </c>
      <c r="Q237" s="26">
        <v>1</v>
      </c>
      <c r="R237" s="27"/>
      <c r="S237" s="26"/>
      <c r="T237" s="24"/>
      <c r="U237" s="47"/>
      <c r="V237" s="47">
        <v>1</v>
      </c>
      <c r="W237" s="65">
        <v>1</v>
      </c>
      <c r="X237" s="22">
        <v>1</v>
      </c>
      <c r="Y237" s="23">
        <v>3</v>
      </c>
      <c r="Z237" s="24">
        <v>4</v>
      </c>
      <c r="AA237" s="139">
        <v>5</v>
      </c>
      <c r="AB237" s="80">
        <v>51</v>
      </c>
      <c r="AC237" s="81">
        <v>56</v>
      </c>
    </row>
    <row r="238" spans="1:29" x14ac:dyDescent="0.2">
      <c r="A238" s="25" t="s">
        <v>181</v>
      </c>
      <c r="B238" s="36">
        <v>5005</v>
      </c>
      <c r="C238" s="22">
        <v>3</v>
      </c>
      <c r="D238" s="23">
        <v>87</v>
      </c>
      <c r="E238" s="24">
        <v>90</v>
      </c>
      <c r="F238" s="47">
        <v>1</v>
      </c>
      <c r="G238" s="47">
        <v>22</v>
      </c>
      <c r="H238" s="65">
        <v>23</v>
      </c>
      <c r="I238" s="22"/>
      <c r="J238" s="23">
        <v>2</v>
      </c>
      <c r="K238" s="24">
        <v>2</v>
      </c>
      <c r="L238" s="20">
        <v>1</v>
      </c>
      <c r="M238" s="35">
        <v>6</v>
      </c>
      <c r="N238" s="24">
        <v>7</v>
      </c>
      <c r="O238" s="23"/>
      <c r="P238" s="23">
        <v>2</v>
      </c>
      <c r="Q238" s="26">
        <v>2</v>
      </c>
      <c r="R238" s="27"/>
      <c r="S238" s="26">
        <v>1</v>
      </c>
      <c r="T238" s="24">
        <v>1</v>
      </c>
      <c r="U238" s="47">
        <v>1</v>
      </c>
      <c r="V238" s="47"/>
      <c r="W238" s="65">
        <v>1</v>
      </c>
      <c r="X238" s="22">
        <v>1</v>
      </c>
      <c r="Y238" s="23">
        <v>4</v>
      </c>
      <c r="Z238" s="24">
        <v>5</v>
      </c>
      <c r="AA238" s="139">
        <v>8</v>
      </c>
      <c r="AB238" s="80">
        <v>126</v>
      </c>
      <c r="AC238" s="81">
        <v>134</v>
      </c>
    </row>
    <row r="239" spans="1:29" ht="13.5" thickBot="1" x14ac:dyDescent="0.25">
      <c r="A239" s="25"/>
      <c r="C239" s="22"/>
      <c r="D239" s="23"/>
      <c r="F239" s="47"/>
      <c r="G239" s="47"/>
      <c r="I239" s="22"/>
      <c r="J239" s="23"/>
      <c r="N239" s="52"/>
      <c r="O239" s="23"/>
      <c r="P239" s="23"/>
      <c r="Q239" s="26"/>
      <c r="R239" s="50"/>
      <c r="S239" s="51"/>
      <c r="T239" s="24"/>
      <c r="U239" s="47"/>
      <c r="V239" s="47"/>
      <c r="X239" s="22"/>
      <c r="Y239" s="23"/>
      <c r="AA239" s="139"/>
      <c r="AB239" s="80"/>
      <c r="AC239" s="81"/>
    </row>
    <row r="240" spans="1:29" ht="13.5" thickBot="1" x14ac:dyDescent="0.25">
      <c r="A240" s="13" t="s">
        <v>236</v>
      </c>
      <c r="B240" s="176" t="s">
        <v>237</v>
      </c>
      <c r="C240" s="53">
        <v>1</v>
      </c>
      <c r="D240" s="54"/>
      <c r="E240" s="32">
        <v>1</v>
      </c>
      <c r="F240" s="54"/>
      <c r="G240" s="54"/>
      <c r="H240" s="13"/>
      <c r="I240" s="53"/>
      <c r="J240" s="54"/>
      <c r="K240" s="32"/>
      <c r="L240" s="31"/>
      <c r="M240" s="13"/>
      <c r="N240" s="32"/>
      <c r="O240" s="54"/>
      <c r="P240" s="54"/>
      <c r="Q240" s="13"/>
      <c r="R240" s="31"/>
      <c r="S240" s="13"/>
      <c r="T240" s="32"/>
      <c r="U240" s="54"/>
      <c r="V240" s="54"/>
      <c r="W240" s="13"/>
      <c r="X240" s="53"/>
      <c r="Y240" s="54">
        <v>1</v>
      </c>
      <c r="Z240" s="32">
        <v>1</v>
      </c>
      <c r="AA240" s="128">
        <v>1</v>
      </c>
      <c r="AB240" s="33">
        <v>1</v>
      </c>
      <c r="AC240" s="34">
        <v>2</v>
      </c>
    </row>
    <row r="241" spans="1:29" ht="13.5" thickBot="1" x14ac:dyDescent="0.25">
      <c r="A241" s="25"/>
      <c r="C241" s="22"/>
      <c r="D241" s="23"/>
      <c r="F241" s="47"/>
      <c r="G241" s="47"/>
      <c r="I241" s="22"/>
      <c r="J241" s="23"/>
      <c r="N241" s="52"/>
      <c r="O241" s="23"/>
      <c r="P241" s="23"/>
      <c r="Q241" s="26"/>
      <c r="R241" s="50"/>
      <c r="S241" s="51"/>
      <c r="T241" s="24"/>
      <c r="U241" s="47"/>
      <c r="V241" s="47"/>
      <c r="X241" s="22"/>
      <c r="Y241" s="23"/>
      <c r="AA241" s="139"/>
      <c r="AB241" s="80"/>
      <c r="AC241" s="81"/>
    </row>
    <row r="242" spans="1:29" ht="13.5" thickBot="1" x14ac:dyDescent="0.25">
      <c r="A242" s="123" t="s">
        <v>153</v>
      </c>
      <c r="B242" s="124"/>
      <c r="C242" s="123">
        <f>C218+C222+C225+C229+C231+C233+C235+C237+C238+C240</f>
        <v>87</v>
      </c>
      <c r="D242" s="140">
        <f t="shared" ref="D242:Z242" si="45">D218+D222+D225+D229+D231+D233+D235+D237+D238+D240</f>
        <v>694</v>
      </c>
      <c r="E242" s="141">
        <f t="shared" si="45"/>
        <v>781</v>
      </c>
      <c r="F242" s="123">
        <f t="shared" si="45"/>
        <v>18</v>
      </c>
      <c r="G242" s="140">
        <f t="shared" si="45"/>
        <v>44</v>
      </c>
      <c r="H242" s="141">
        <f t="shared" si="45"/>
        <v>62</v>
      </c>
      <c r="I242" s="123">
        <f t="shared" si="45"/>
        <v>0</v>
      </c>
      <c r="J242" s="140">
        <f t="shared" si="45"/>
        <v>11</v>
      </c>
      <c r="K242" s="141">
        <f t="shared" si="45"/>
        <v>11</v>
      </c>
      <c r="L242" s="123">
        <f t="shared" si="45"/>
        <v>8</v>
      </c>
      <c r="M242" s="140">
        <f t="shared" si="45"/>
        <v>56</v>
      </c>
      <c r="N242" s="141">
        <f t="shared" si="45"/>
        <v>64</v>
      </c>
      <c r="O242" s="123">
        <f t="shared" si="45"/>
        <v>3</v>
      </c>
      <c r="P242" s="140">
        <f t="shared" si="45"/>
        <v>13</v>
      </c>
      <c r="Q242" s="141">
        <f t="shared" si="45"/>
        <v>16</v>
      </c>
      <c r="R242" s="123">
        <f t="shared" si="45"/>
        <v>0</v>
      </c>
      <c r="S242" s="140">
        <f t="shared" si="45"/>
        <v>2</v>
      </c>
      <c r="T242" s="141">
        <f t="shared" si="45"/>
        <v>2</v>
      </c>
      <c r="U242" s="123">
        <f t="shared" si="45"/>
        <v>9</v>
      </c>
      <c r="V242" s="140">
        <f t="shared" si="45"/>
        <v>16</v>
      </c>
      <c r="W242" s="141">
        <f t="shared" si="45"/>
        <v>25</v>
      </c>
      <c r="X242" s="123">
        <f t="shared" si="45"/>
        <v>4</v>
      </c>
      <c r="Y242" s="140">
        <f t="shared" si="45"/>
        <v>49</v>
      </c>
      <c r="Z242" s="141">
        <f t="shared" si="45"/>
        <v>53</v>
      </c>
      <c r="AA242" s="123">
        <f>C242+F242+I242+L242+O242+R242+U242+X242</f>
        <v>129</v>
      </c>
      <c r="AB242" s="140">
        <f>D242+G242+J242+M242+P242+S242+V242+Y242</f>
        <v>885</v>
      </c>
      <c r="AC242" s="179">
        <f>AA242+AB242</f>
        <v>1014</v>
      </c>
    </row>
    <row r="243" spans="1:29" ht="13.5" thickBot="1" x14ac:dyDescent="0.25">
      <c r="A243" s="2"/>
      <c r="B243" s="2"/>
      <c r="C243" s="2"/>
      <c r="D243" s="2"/>
      <c r="E243" s="75"/>
      <c r="F243" s="2"/>
      <c r="G243" s="2"/>
      <c r="H243" s="75"/>
      <c r="I243" s="2"/>
      <c r="J243" s="2"/>
      <c r="K243" s="75"/>
      <c r="L243" s="2"/>
      <c r="M243" s="2"/>
      <c r="N243" s="75"/>
      <c r="O243" s="2"/>
      <c r="P243" s="2"/>
      <c r="Q243" s="75"/>
      <c r="R243" s="2"/>
      <c r="S243" s="2"/>
      <c r="T243" s="2"/>
      <c r="U243" s="2"/>
      <c r="V243" s="2"/>
      <c r="W243" s="75"/>
      <c r="X243" s="2"/>
      <c r="Y243" s="2"/>
      <c r="Z243" s="75"/>
      <c r="AA243" s="2"/>
      <c r="AB243" s="2"/>
      <c r="AC243" s="2"/>
    </row>
    <row r="244" spans="1:29" ht="13.5" thickBot="1" x14ac:dyDescent="0.25">
      <c r="A244" s="542" t="s">
        <v>182</v>
      </c>
      <c r="B244" s="543"/>
      <c r="C244" s="543"/>
      <c r="D244" s="543"/>
      <c r="E244" s="543"/>
      <c r="F244" s="543"/>
      <c r="G244" s="543"/>
      <c r="H244" s="543"/>
      <c r="I244" s="543"/>
      <c r="J244" s="543"/>
      <c r="K244" s="543"/>
      <c r="L244" s="543"/>
      <c r="M244" s="543"/>
      <c r="N244" s="543"/>
      <c r="O244" s="543"/>
      <c r="P244" s="543"/>
      <c r="Q244" s="543"/>
      <c r="R244" s="543"/>
      <c r="S244" s="543"/>
      <c r="T244" s="543"/>
      <c r="U244" s="543"/>
      <c r="V244" s="543"/>
      <c r="W244" s="543"/>
      <c r="X244" s="543"/>
      <c r="Y244" s="543"/>
      <c r="Z244" s="543"/>
      <c r="AA244" s="543"/>
      <c r="AB244" s="543"/>
      <c r="AC244" s="544"/>
    </row>
    <row r="245" spans="1:29" ht="13.5" thickBot="1" x14ac:dyDescent="0.25">
      <c r="E245" s="24" t="str">
        <f>IF(C245+D245=0," ",C245+D245)</f>
        <v xml:space="preserve"> </v>
      </c>
      <c r="H245" s="65" t="str">
        <f>IF(F245+G245=0," ",F245+G245)</f>
        <v xml:space="preserve"> </v>
      </c>
      <c r="K245" s="24" t="str">
        <f>IF(I245+J245=0," ",I245+J245)</f>
        <v xml:space="preserve"> </v>
      </c>
      <c r="Q245" s="26" t="str">
        <f>IF(O245+P245=0," ",O245+P245)</f>
        <v xml:space="preserve"> </v>
      </c>
      <c r="R245" s="221"/>
      <c r="S245" s="66"/>
      <c r="T245" s="220"/>
      <c r="W245" s="65" t="str">
        <f>IF(U245+V245=0," ",U245+V245)</f>
        <v xml:space="preserve"> </v>
      </c>
      <c r="Z245" s="24" t="str">
        <f>IF(X245+Y245=0," ",X245+Y245)</f>
        <v xml:space="preserve"> </v>
      </c>
    </row>
    <row r="246" spans="1:29" ht="13.5" thickBot="1" x14ac:dyDescent="0.25">
      <c r="A246" s="13" t="s">
        <v>183</v>
      </c>
      <c r="B246" s="93">
        <v>6070</v>
      </c>
      <c r="C246" s="13">
        <v>4</v>
      </c>
      <c r="D246" s="13">
        <v>1</v>
      </c>
      <c r="E246" s="32">
        <v>5</v>
      </c>
      <c r="F246" s="13">
        <v>2</v>
      </c>
      <c r="G246" s="13">
        <v>1</v>
      </c>
      <c r="H246" s="32">
        <v>3</v>
      </c>
      <c r="I246" s="13"/>
      <c r="J246" s="13"/>
      <c r="K246" s="32"/>
      <c r="L246" s="13"/>
      <c r="M246" s="13"/>
      <c r="N246" s="32"/>
      <c r="O246" s="13"/>
      <c r="P246" s="13"/>
      <c r="Q246" s="13"/>
      <c r="R246" s="31"/>
      <c r="S246" s="13"/>
      <c r="T246" s="32"/>
      <c r="U246" s="13"/>
      <c r="V246" s="13"/>
      <c r="W246" s="32"/>
      <c r="X246" s="13"/>
      <c r="Y246" s="13"/>
      <c r="Z246" s="32"/>
      <c r="AA246" s="128">
        <v>7</v>
      </c>
      <c r="AB246" s="33">
        <v>2</v>
      </c>
      <c r="AC246" s="34">
        <v>9</v>
      </c>
    </row>
    <row r="247" spans="1:29" s="75" customFormat="1" ht="13.5" thickBot="1" x14ac:dyDescent="0.25">
      <c r="A247" s="136" t="s">
        <v>184</v>
      </c>
      <c r="B247" s="137">
        <v>6080</v>
      </c>
      <c r="C247" s="55">
        <v>12</v>
      </c>
      <c r="D247" s="55">
        <v>4</v>
      </c>
      <c r="E247" s="194">
        <v>16</v>
      </c>
      <c r="F247" s="55"/>
      <c r="G247" s="55">
        <v>2</v>
      </c>
      <c r="H247" s="194">
        <v>2</v>
      </c>
      <c r="I247" s="55"/>
      <c r="J247" s="55"/>
      <c r="K247" s="194"/>
      <c r="L247" s="55">
        <v>1</v>
      </c>
      <c r="M247" s="55"/>
      <c r="N247" s="194">
        <v>1</v>
      </c>
      <c r="O247" s="55">
        <v>1</v>
      </c>
      <c r="P247" s="55"/>
      <c r="Q247" s="55">
        <v>1</v>
      </c>
      <c r="R247" s="136"/>
      <c r="S247" s="55"/>
      <c r="T247" s="32"/>
      <c r="U247" s="55"/>
      <c r="V247" s="55">
        <v>1</v>
      </c>
      <c r="W247" s="194">
        <v>1</v>
      </c>
      <c r="X247" s="55"/>
      <c r="Y247" s="55"/>
      <c r="Z247" s="194"/>
      <c r="AA247" s="128">
        <v>15</v>
      </c>
      <c r="AB247" s="33">
        <v>7</v>
      </c>
      <c r="AC247" s="34">
        <v>22</v>
      </c>
    </row>
    <row r="248" spans="1:29" ht="13.5" thickBot="1" x14ac:dyDescent="0.25">
      <c r="Q248" s="26"/>
      <c r="R248" s="20"/>
      <c r="T248" s="180"/>
    </row>
    <row r="249" spans="1:29" ht="13.5" thickBot="1" x14ac:dyDescent="0.25">
      <c r="A249" s="31" t="s">
        <v>185</v>
      </c>
      <c r="B249" s="14">
        <v>6020</v>
      </c>
      <c r="C249" s="53">
        <v>514</v>
      </c>
      <c r="D249" s="54">
        <v>308</v>
      </c>
      <c r="E249" s="32">
        <v>822</v>
      </c>
      <c r="F249" s="54">
        <v>49</v>
      </c>
      <c r="G249" s="54">
        <v>24</v>
      </c>
      <c r="H249" s="13">
        <v>73</v>
      </c>
      <c r="I249" s="53">
        <v>7</v>
      </c>
      <c r="J249" s="54">
        <v>1</v>
      </c>
      <c r="K249" s="32">
        <v>8</v>
      </c>
      <c r="L249" s="31">
        <v>49</v>
      </c>
      <c r="M249" s="13">
        <v>28</v>
      </c>
      <c r="N249" s="13">
        <v>77</v>
      </c>
      <c r="O249" s="53">
        <v>18</v>
      </c>
      <c r="P249" s="54">
        <v>9</v>
      </c>
      <c r="Q249" s="13">
        <v>27</v>
      </c>
      <c r="R249" s="31">
        <v>2</v>
      </c>
      <c r="S249" s="13">
        <v>1</v>
      </c>
      <c r="T249" s="32">
        <v>3</v>
      </c>
      <c r="U249" s="54">
        <v>6</v>
      </c>
      <c r="V249" s="54">
        <v>2</v>
      </c>
      <c r="W249" s="13">
        <v>8</v>
      </c>
      <c r="X249" s="53">
        <v>30</v>
      </c>
      <c r="Y249" s="54">
        <v>22</v>
      </c>
      <c r="Z249" s="32">
        <v>52</v>
      </c>
      <c r="AA249" s="128">
        <v>692</v>
      </c>
      <c r="AB249" s="33">
        <v>400</v>
      </c>
      <c r="AC249" s="34">
        <v>1092</v>
      </c>
    </row>
    <row r="250" spans="1:29" x14ac:dyDescent="0.2">
      <c r="E250" s="24" t="str">
        <f>IF(C250+D250=0," ",C250+D250)</f>
        <v xml:space="preserve"> </v>
      </c>
      <c r="H250" s="65" t="str">
        <f>IF(F250+G250=0," ",F250+G250)</f>
        <v xml:space="preserve"> </v>
      </c>
      <c r="K250" s="24" t="str">
        <f>IF(I250+J250=0," ",I250+J250)</f>
        <v xml:space="preserve"> </v>
      </c>
      <c r="N250" s="65" t="str">
        <f>IF(L250+M250=0," ",L250+M250)</f>
        <v xml:space="preserve"> </v>
      </c>
      <c r="Q250" s="26" t="str">
        <f>IF(O250+P250=0," ",O250+P250)</f>
        <v xml:space="preserve"> </v>
      </c>
      <c r="R250" s="20"/>
      <c r="T250" s="180"/>
      <c r="W250" s="65" t="str">
        <f>IF(U250+V250=0," ",U250+V250)</f>
        <v xml:space="preserve"> </v>
      </c>
      <c r="Z250" s="24" t="str">
        <f>IF(X250+Y250=0," ",X250+Y250)</f>
        <v xml:space="preserve"> </v>
      </c>
    </row>
    <row r="251" spans="1:29" ht="13.5" thickBot="1" x14ac:dyDescent="0.25">
      <c r="A251" s="71" t="s">
        <v>186</v>
      </c>
      <c r="B251" s="106">
        <v>6041</v>
      </c>
      <c r="C251" s="30">
        <v>28</v>
      </c>
      <c r="D251" s="142">
        <v>36</v>
      </c>
      <c r="E251" s="52">
        <v>64</v>
      </c>
      <c r="F251" s="142">
        <v>7</v>
      </c>
      <c r="G251" s="142">
        <v>3</v>
      </c>
      <c r="H251" s="26">
        <v>10</v>
      </c>
      <c r="I251" s="30">
        <v>1</v>
      </c>
      <c r="J251" s="142"/>
      <c r="K251" s="52">
        <v>1</v>
      </c>
      <c r="L251" s="71">
        <v>1</v>
      </c>
      <c r="M251" s="70"/>
      <c r="N251" s="51">
        <v>1</v>
      </c>
      <c r="O251" s="30">
        <v>2</v>
      </c>
      <c r="P251" s="142">
        <v>1</v>
      </c>
      <c r="Q251" s="51">
        <v>3</v>
      </c>
      <c r="R251" s="50"/>
      <c r="S251" s="51"/>
      <c r="T251" s="24"/>
      <c r="U251" s="142"/>
      <c r="V251" s="142"/>
      <c r="W251" s="51"/>
      <c r="X251" s="30">
        <v>2</v>
      </c>
      <c r="Y251" s="142">
        <v>5</v>
      </c>
      <c r="Z251" s="52">
        <v>7</v>
      </c>
      <c r="AA251" s="139">
        <v>42</v>
      </c>
      <c r="AB251" s="80">
        <v>47</v>
      </c>
      <c r="AC251" s="81">
        <v>89</v>
      </c>
    </row>
    <row r="252" spans="1:29" ht="13.5" thickBot="1" x14ac:dyDescent="0.25">
      <c r="A252" s="31" t="s">
        <v>187</v>
      </c>
      <c r="B252" s="14"/>
      <c r="C252" s="31">
        <f t="shared" ref="C252:S252" si="46">SUBTOTAL(9,C251:C251)</f>
        <v>28</v>
      </c>
      <c r="D252" s="13">
        <f t="shared" si="46"/>
        <v>36</v>
      </c>
      <c r="E252" s="13">
        <f t="shared" si="46"/>
        <v>64</v>
      </c>
      <c r="F252" s="31">
        <f t="shared" si="46"/>
        <v>7</v>
      </c>
      <c r="G252" s="13">
        <f t="shared" si="46"/>
        <v>3</v>
      </c>
      <c r="H252" s="13">
        <f t="shared" si="46"/>
        <v>10</v>
      </c>
      <c r="I252" s="31">
        <f t="shared" si="46"/>
        <v>1</v>
      </c>
      <c r="J252" s="13">
        <f t="shared" si="46"/>
        <v>0</v>
      </c>
      <c r="K252" s="13">
        <f t="shared" si="46"/>
        <v>1</v>
      </c>
      <c r="L252" s="31">
        <f t="shared" si="46"/>
        <v>1</v>
      </c>
      <c r="M252" s="13">
        <f t="shared" si="46"/>
        <v>0</v>
      </c>
      <c r="N252" s="13">
        <f t="shared" si="46"/>
        <v>1</v>
      </c>
      <c r="O252" s="31">
        <f t="shared" si="46"/>
        <v>2</v>
      </c>
      <c r="P252" s="13">
        <f t="shared" si="46"/>
        <v>1</v>
      </c>
      <c r="Q252" s="13">
        <f t="shared" si="46"/>
        <v>3</v>
      </c>
      <c r="R252" s="31">
        <f t="shared" si="46"/>
        <v>0</v>
      </c>
      <c r="S252" s="13">
        <f t="shared" si="46"/>
        <v>0</v>
      </c>
      <c r="T252" s="32">
        <f t="shared" ref="T252" si="47">R252+S252</f>
        <v>0</v>
      </c>
      <c r="U252" s="13">
        <f t="shared" ref="U252:Z252" si="48">SUBTOTAL(9,U251:U251)</f>
        <v>0</v>
      </c>
      <c r="V252" s="13">
        <f t="shared" si="48"/>
        <v>0</v>
      </c>
      <c r="W252" s="13">
        <f t="shared" si="48"/>
        <v>0</v>
      </c>
      <c r="X252" s="31">
        <f t="shared" si="48"/>
        <v>2</v>
      </c>
      <c r="Y252" s="13">
        <f t="shared" si="48"/>
        <v>5</v>
      </c>
      <c r="Z252" s="13">
        <f t="shared" si="48"/>
        <v>7</v>
      </c>
      <c r="AA252" s="31">
        <f>C252+F252+I252+L252+O252+U252+X252</f>
        <v>41</v>
      </c>
      <c r="AB252" s="13">
        <f>D252+G252+J252+M252+P252+V252+Y252</f>
        <v>45</v>
      </c>
      <c r="AC252" s="32">
        <f>SUBTOTAL(9,AC251:AC251)</f>
        <v>89</v>
      </c>
    </row>
    <row r="253" spans="1:29" x14ac:dyDescent="0.2">
      <c r="E253" s="24" t="str">
        <f>IF(C253+D253=0," ",C253+D253)</f>
        <v xml:space="preserve"> </v>
      </c>
      <c r="H253" s="65" t="str">
        <f>IF(F253+G253=0," ",F253+G253)</f>
        <v xml:space="preserve"> </v>
      </c>
      <c r="K253" s="24" t="str">
        <f>IF(I253+J253=0," ",I253+J253)</f>
        <v xml:space="preserve"> </v>
      </c>
      <c r="N253" s="65" t="str">
        <f>IF(L253+M253=0," ",L253+M253)</f>
        <v xml:space="preserve"> </v>
      </c>
      <c r="Q253" s="26" t="str">
        <f>IF(O253+P253=0," ",O253+P253)</f>
        <v xml:space="preserve"> </v>
      </c>
      <c r="R253" s="20"/>
      <c r="T253" s="180"/>
      <c r="W253" s="65" t="str">
        <f>IF(U253+V253=0," ",U253+V253)</f>
        <v xml:space="preserve"> </v>
      </c>
      <c r="Z253" s="24" t="str">
        <f>IF(X253+Y253=0," ",X253+Y253)</f>
        <v xml:space="preserve"> </v>
      </c>
      <c r="AC253" s="223"/>
    </row>
    <row r="254" spans="1:29" x14ac:dyDescent="0.2">
      <c r="A254" s="25" t="s">
        <v>188</v>
      </c>
      <c r="B254" s="36">
        <v>6060</v>
      </c>
      <c r="C254" s="22">
        <v>23</v>
      </c>
      <c r="D254" s="23">
        <v>22</v>
      </c>
      <c r="E254" s="24">
        <v>45</v>
      </c>
      <c r="F254" s="47">
        <v>3</v>
      </c>
      <c r="G254" s="47">
        <v>1</v>
      </c>
      <c r="H254" s="24">
        <v>4</v>
      </c>
      <c r="I254" s="22">
        <v>1</v>
      </c>
      <c r="J254" s="23"/>
      <c r="K254" s="24">
        <v>1</v>
      </c>
      <c r="L254" s="20">
        <v>1</v>
      </c>
      <c r="M254" s="35">
        <v>2</v>
      </c>
      <c r="N254" s="24">
        <v>3</v>
      </c>
      <c r="O254" s="22">
        <v>1</v>
      </c>
      <c r="P254" s="23">
        <v>2</v>
      </c>
      <c r="Q254" s="26">
        <v>3</v>
      </c>
      <c r="R254" s="27"/>
      <c r="S254" s="26"/>
      <c r="T254" s="24"/>
      <c r="U254" s="47"/>
      <c r="V254" s="47"/>
      <c r="W254" s="24"/>
      <c r="X254" s="22">
        <v>2</v>
      </c>
      <c r="Y254" s="23">
        <v>1</v>
      </c>
      <c r="Z254" s="24">
        <v>3</v>
      </c>
      <c r="AA254" s="139">
        <v>33</v>
      </c>
      <c r="AB254" s="80">
        <v>28</v>
      </c>
      <c r="AC254" s="81">
        <v>61</v>
      </c>
    </row>
    <row r="255" spans="1:29" x14ac:dyDescent="0.2">
      <c r="A255" s="35" t="s">
        <v>189</v>
      </c>
      <c r="B255" s="36">
        <v>6063</v>
      </c>
      <c r="C255" s="22">
        <v>1</v>
      </c>
      <c r="D255" s="23"/>
      <c r="E255" s="24">
        <v>1</v>
      </c>
      <c r="F255" s="47"/>
      <c r="G255" s="47"/>
      <c r="H255" s="24"/>
      <c r="I255" s="22"/>
      <c r="J255" s="23"/>
      <c r="N255" s="24"/>
      <c r="O255" s="22"/>
      <c r="P255" s="23"/>
      <c r="Q255" s="26"/>
      <c r="R255" s="27"/>
      <c r="S255" s="26"/>
      <c r="T255" s="24"/>
      <c r="U255" s="47"/>
      <c r="V255" s="47"/>
      <c r="W255" s="24"/>
      <c r="X255" s="22"/>
      <c r="Y255" s="23"/>
      <c r="AA255" s="139">
        <v>1</v>
      </c>
      <c r="AB255" s="80">
        <v>0</v>
      </c>
      <c r="AC255" s="81">
        <v>1</v>
      </c>
    </row>
    <row r="256" spans="1:29" x14ac:dyDescent="0.2">
      <c r="A256" s="35" t="s">
        <v>190</v>
      </c>
      <c r="B256" s="36">
        <v>6065</v>
      </c>
      <c r="C256" s="22"/>
      <c r="D256" s="23"/>
      <c r="F256" s="47">
        <v>1</v>
      </c>
      <c r="G256" s="47"/>
      <c r="H256" s="24">
        <v>1</v>
      </c>
      <c r="I256" s="22"/>
      <c r="J256" s="23"/>
      <c r="M256" s="35">
        <v>1</v>
      </c>
      <c r="N256" s="24">
        <v>1</v>
      </c>
      <c r="O256" s="22"/>
      <c r="P256" s="23"/>
      <c r="Q256" s="26"/>
      <c r="R256" s="27"/>
      <c r="S256" s="26"/>
      <c r="T256" s="24"/>
      <c r="U256" s="47"/>
      <c r="V256" s="47">
        <v>1</v>
      </c>
      <c r="W256" s="24">
        <v>1</v>
      </c>
      <c r="X256" s="22"/>
      <c r="Y256" s="23"/>
      <c r="AA256" s="139">
        <v>1</v>
      </c>
      <c r="AB256" s="80">
        <v>2</v>
      </c>
      <c r="AC256" s="81">
        <v>3</v>
      </c>
    </row>
    <row r="257" spans="1:29" x14ac:dyDescent="0.2">
      <c r="A257" s="35" t="s">
        <v>191</v>
      </c>
      <c r="B257" s="36">
        <v>6066</v>
      </c>
      <c r="C257" s="22"/>
      <c r="D257" s="23">
        <v>3</v>
      </c>
      <c r="E257" s="24">
        <v>3</v>
      </c>
      <c r="F257" s="47"/>
      <c r="G257" s="47"/>
      <c r="H257" s="24"/>
      <c r="I257" s="22"/>
      <c r="J257" s="23"/>
      <c r="N257" s="24"/>
      <c r="O257" s="22"/>
      <c r="P257" s="23"/>
      <c r="Q257" s="26"/>
      <c r="R257" s="27"/>
      <c r="S257" s="26"/>
      <c r="T257" s="24"/>
      <c r="U257" s="47"/>
      <c r="V257" s="47"/>
      <c r="W257" s="24"/>
      <c r="X257" s="22"/>
      <c r="Y257" s="23"/>
      <c r="AA257" s="139">
        <v>0</v>
      </c>
      <c r="AB257" s="80">
        <v>3</v>
      </c>
      <c r="AC257" s="81">
        <v>3</v>
      </c>
    </row>
    <row r="258" spans="1:29" x14ac:dyDescent="0.2">
      <c r="A258" s="35" t="s">
        <v>192</v>
      </c>
      <c r="B258" s="36">
        <v>6067</v>
      </c>
      <c r="C258" s="22">
        <v>4</v>
      </c>
      <c r="D258" s="23">
        <v>2</v>
      </c>
      <c r="E258" s="24">
        <v>6</v>
      </c>
      <c r="F258" s="47"/>
      <c r="G258" s="47"/>
      <c r="I258" s="22"/>
      <c r="J258" s="23"/>
      <c r="N258" s="24"/>
      <c r="O258" s="22"/>
      <c r="P258" s="23"/>
      <c r="Q258" s="26"/>
      <c r="R258" s="27"/>
      <c r="S258" s="26"/>
      <c r="T258" s="24"/>
      <c r="U258" s="47"/>
      <c r="V258" s="47"/>
      <c r="W258" s="24"/>
      <c r="X258" s="22"/>
      <c r="Y258" s="23"/>
      <c r="AA258" s="139">
        <v>4</v>
      </c>
      <c r="AB258" s="80">
        <v>2</v>
      </c>
      <c r="AC258" s="81">
        <v>6</v>
      </c>
    </row>
    <row r="259" spans="1:29" x14ac:dyDescent="0.2">
      <c r="A259" s="35" t="s">
        <v>193</v>
      </c>
      <c r="B259" s="36">
        <v>6068</v>
      </c>
      <c r="C259" s="22">
        <v>5</v>
      </c>
      <c r="D259" s="23"/>
      <c r="E259" s="24">
        <v>5</v>
      </c>
      <c r="F259" s="47"/>
      <c r="G259" s="47"/>
      <c r="H259" s="24"/>
      <c r="I259" s="23"/>
      <c r="J259" s="23"/>
      <c r="L259" s="25"/>
      <c r="N259" s="24"/>
      <c r="O259" s="23"/>
      <c r="P259" s="23"/>
      <c r="Q259" s="26"/>
      <c r="R259" s="27"/>
      <c r="S259" s="26"/>
      <c r="T259" s="24"/>
      <c r="U259" s="47"/>
      <c r="V259" s="47"/>
      <c r="W259" s="24"/>
      <c r="X259" s="23">
        <v>1</v>
      </c>
      <c r="Y259" s="23"/>
      <c r="Z259" s="24">
        <v>1</v>
      </c>
      <c r="AA259" s="139">
        <v>6</v>
      </c>
      <c r="AB259" s="80">
        <v>0</v>
      </c>
      <c r="AC259" s="81">
        <v>6</v>
      </c>
    </row>
    <row r="260" spans="1:29" x14ac:dyDescent="0.2">
      <c r="A260" s="35" t="s">
        <v>229</v>
      </c>
      <c r="B260" s="36">
        <v>6160</v>
      </c>
      <c r="C260" s="22">
        <v>73</v>
      </c>
      <c r="D260" s="23">
        <v>39</v>
      </c>
      <c r="E260" s="24">
        <v>112</v>
      </c>
      <c r="F260" s="47">
        <v>12</v>
      </c>
      <c r="G260" s="47">
        <v>2</v>
      </c>
      <c r="H260" s="24">
        <v>14</v>
      </c>
      <c r="I260" s="23">
        <v>1</v>
      </c>
      <c r="J260" s="23">
        <v>1</v>
      </c>
      <c r="K260" s="24">
        <v>2</v>
      </c>
      <c r="L260" s="25">
        <v>12</v>
      </c>
      <c r="N260" s="24">
        <v>12</v>
      </c>
      <c r="O260" s="23">
        <v>2</v>
      </c>
      <c r="P260" s="23">
        <v>1</v>
      </c>
      <c r="Q260" s="26">
        <v>3</v>
      </c>
      <c r="R260" s="27">
        <v>1</v>
      </c>
      <c r="S260" s="26"/>
      <c r="T260" s="24">
        <v>1</v>
      </c>
      <c r="U260" s="47"/>
      <c r="V260" s="47"/>
      <c r="W260" s="24"/>
      <c r="X260" s="23">
        <v>6</v>
      </c>
      <c r="Y260" s="23">
        <v>2</v>
      </c>
      <c r="Z260" s="24">
        <v>8</v>
      </c>
      <c r="AA260" s="80">
        <v>110</v>
      </c>
      <c r="AB260" s="80">
        <v>45</v>
      </c>
      <c r="AC260" s="81">
        <v>155</v>
      </c>
    </row>
    <row r="261" spans="1:29" x14ac:dyDescent="0.2">
      <c r="A261" s="35" t="s">
        <v>230</v>
      </c>
      <c r="B261" s="36">
        <v>6161</v>
      </c>
      <c r="C261" s="22"/>
      <c r="D261" s="23"/>
      <c r="F261" s="47">
        <v>1</v>
      </c>
      <c r="G261" s="47"/>
      <c r="H261" s="24">
        <v>1</v>
      </c>
      <c r="I261" s="23"/>
      <c r="J261" s="23"/>
      <c r="L261" s="25"/>
      <c r="N261" s="24"/>
      <c r="O261" s="23"/>
      <c r="P261" s="23"/>
      <c r="Q261" s="26"/>
      <c r="R261" s="27"/>
      <c r="S261" s="26"/>
      <c r="T261" s="24"/>
      <c r="U261" s="47"/>
      <c r="V261" s="47"/>
      <c r="W261" s="24"/>
      <c r="X261" s="23"/>
      <c r="Y261" s="23"/>
      <c r="AA261" s="80">
        <v>1</v>
      </c>
      <c r="AB261" s="80">
        <v>0</v>
      </c>
      <c r="AC261" s="81">
        <v>1</v>
      </c>
    </row>
    <row r="262" spans="1:29" x14ac:dyDescent="0.2">
      <c r="A262" s="35" t="s">
        <v>231</v>
      </c>
      <c r="B262" s="36">
        <v>6163</v>
      </c>
      <c r="C262" s="22">
        <v>2</v>
      </c>
      <c r="D262" s="23"/>
      <c r="E262" s="24">
        <v>2</v>
      </c>
      <c r="F262" s="47"/>
      <c r="G262" s="47"/>
      <c r="H262" s="24"/>
      <c r="I262" s="23"/>
      <c r="J262" s="23"/>
      <c r="L262" s="25"/>
      <c r="N262" s="24"/>
      <c r="O262" s="23"/>
      <c r="P262" s="23"/>
      <c r="Q262" s="26"/>
      <c r="R262" s="27"/>
      <c r="S262" s="26"/>
      <c r="T262" s="24"/>
      <c r="U262" s="47"/>
      <c r="V262" s="47"/>
      <c r="W262" s="24"/>
      <c r="X262" s="23"/>
      <c r="Y262" s="23"/>
      <c r="AA262" s="80">
        <v>2</v>
      </c>
      <c r="AB262" s="80">
        <v>0</v>
      </c>
      <c r="AC262" s="81">
        <v>2</v>
      </c>
    </row>
    <row r="263" spans="1:29" x14ac:dyDescent="0.2">
      <c r="A263" s="35" t="s">
        <v>232</v>
      </c>
      <c r="B263" s="36">
        <v>6165</v>
      </c>
      <c r="C263" s="22">
        <v>1</v>
      </c>
      <c r="D263" s="23"/>
      <c r="E263" s="24">
        <v>1</v>
      </c>
      <c r="F263" s="47"/>
      <c r="G263" s="47"/>
      <c r="H263" s="24"/>
      <c r="I263" s="23"/>
      <c r="J263" s="23"/>
      <c r="L263" s="25"/>
      <c r="N263" s="24"/>
      <c r="O263" s="23"/>
      <c r="P263" s="23"/>
      <c r="Q263" s="26"/>
      <c r="R263" s="27"/>
      <c r="S263" s="26"/>
      <c r="T263" s="24"/>
      <c r="U263" s="47"/>
      <c r="V263" s="47"/>
      <c r="W263" s="24"/>
      <c r="X263" s="23"/>
      <c r="Y263" s="23"/>
      <c r="AA263" s="80">
        <v>1</v>
      </c>
      <c r="AB263" s="80">
        <v>0</v>
      </c>
      <c r="AC263" s="81">
        <v>1</v>
      </c>
    </row>
    <row r="264" spans="1:29" x14ac:dyDescent="0.2">
      <c r="A264" s="35" t="s">
        <v>233</v>
      </c>
      <c r="B264" s="36">
        <v>6166</v>
      </c>
      <c r="C264" s="22">
        <v>3</v>
      </c>
      <c r="D264" s="23">
        <v>1</v>
      </c>
      <c r="E264" s="24">
        <v>4</v>
      </c>
      <c r="F264" s="47"/>
      <c r="G264" s="47"/>
      <c r="H264" s="24"/>
      <c r="I264" s="23"/>
      <c r="J264" s="23"/>
      <c r="L264" s="25"/>
      <c r="N264" s="24"/>
      <c r="O264" s="23"/>
      <c r="P264" s="23"/>
      <c r="Q264" s="26"/>
      <c r="R264" s="27"/>
      <c r="S264" s="26"/>
      <c r="T264" s="24"/>
      <c r="U264" s="47"/>
      <c r="V264" s="47"/>
      <c r="W264" s="24"/>
      <c r="X264" s="23"/>
      <c r="Y264" s="23"/>
      <c r="AA264" s="80">
        <v>3</v>
      </c>
      <c r="AB264" s="80">
        <v>1</v>
      </c>
      <c r="AC264" s="81">
        <v>4</v>
      </c>
    </row>
    <row r="265" spans="1:29" x14ac:dyDescent="0.2">
      <c r="A265" s="35" t="s">
        <v>234</v>
      </c>
      <c r="B265" s="36">
        <v>6167</v>
      </c>
      <c r="C265" s="22">
        <v>5</v>
      </c>
      <c r="D265" s="23">
        <v>4</v>
      </c>
      <c r="E265" s="24">
        <v>9</v>
      </c>
      <c r="F265" s="47"/>
      <c r="G265" s="47">
        <v>1</v>
      </c>
      <c r="H265" s="24">
        <v>1</v>
      </c>
      <c r="I265" s="23">
        <v>1</v>
      </c>
      <c r="J265" s="23"/>
      <c r="K265" s="24">
        <v>1</v>
      </c>
      <c r="L265" s="25">
        <v>1</v>
      </c>
      <c r="M265" s="35">
        <v>1</v>
      </c>
      <c r="N265" s="24">
        <v>2</v>
      </c>
      <c r="O265" s="23"/>
      <c r="P265" s="23"/>
      <c r="Q265" s="26"/>
      <c r="R265" s="27"/>
      <c r="S265" s="26"/>
      <c r="T265" s="24"/>
      <c r="U265" s="47"/>
      <c r="V265" s="47">
        <v>1</v>
      </c>
      <c r="W265" s="24">
        <v>1</v>
      </c>
      <c r="X265" s="23">
        <v>2</v>
      </c>
      <c r="Y265" s="23">
        <v>1</v>
      </c>
      <c r="Z265" s="24">
        <v>3</v>
      </c>
      <c r="AA265" s="80">
        <v>9</v>
      </c>
      <c r="AB265" s="80">
        <v>8</v>
      </c>
      <c r="AC265" s="81">
        <v>17</v>
      </c>
    </row>
    <row r="266" spans="1:29" ht="13.5" thickBot="1" x14ac:dyDescent="0.25">
      <c r="A266" s="35" t="s">
        <v>235</v>
      </c>
      <c r="B266" s="36">
        <v>6168</v>
      </c>
      <c r="C266" s="22">
        <v>5</v>
      </c>
      <c r="D266" s="23">
        <v>1</v>
      </c>
      <c r="E266" s="24">
        <v>6</v>
      </c>
      <c r="F266" s="47"/>
      <c r="G266" s="47"/>
      <c r="H266" s="52"/>
      <c r="I266" s="23"/>
      <c r="J266" s="23"/>
      <c r="L266" s="25"/>
      <c r="N266" s="24"/>
      <c r="O266" s="23"/>
      <c r="P266" s="23"/>
      <c r="Q266" s="26"/>
      <c r="R266" s="27"/>
      <c r="S266" s="26"/>
      <c r="T266" s="24"/>
      <c r="U266" s="47"/>
      <c r="V266" s="47"/>
      <c r="W266" s="24"/>
      <c r="X266" s="23">
        <v>1</v>
      </c>
      <c r="Y266" s="23"/>
      <c r="Z266" s="52">
        <v>1</v>
      </c>
      <c r="AA266" s="80">
        <v>6</v>
      </c>
      <c r="AB266" s="80">
        <v>1</v>
      </c>
      <c r="AC266" s="81">
        <v>7</v>
      </c>
    </row>
    <row r="267" spans="1:29" ht="13.5" thickBot="1" x14ac:dyDescent="0.25">
      <c r="A267" s="31" t="s">
        <v>194</v>
      </c>
      <c r="B267" s="14"/>
      <c r="C267" s="31">
        <f t="shared" ref="C267:AC267" si="49">SUBTOTAL(9,C254:C266)</f>
        <v>122</v>
      </c>
      <c r="D267" s="13">
        <f t="shared" si="49"/>
        <v>72</v>
      </c>
      <c r="E267" s="32">
        <f t="shared" si="49"/>
        <v>194</v>
      </c>
      <c r="F267" s="13">
        <f t="shared" si="49"/>
        <v>17</v>
      </c>
      <c r="G267" s="13">
        <f t="shared" si="49"/>
        <v>4</v>
      </c>
      <c r="H267" s="32">
        <f t="shared" si="49"/>
        <v>21</v>
      </c>
      <c r="I267" s="13">
        <f t="shared" si="49"/>
        <v>3</v>
      </c>
      <c r="J267" s="13">
        <f t="shared" si="49"/>
        <v>1</v>
      </c>
      <c r="K267" s="32">
        <f t="shared" si="49"/>
        <v>4</v>
      </c>
      <c r="L267" s="13">
        <f t="shared" si="49"/>
        <v>14</v>
      </c>
      <c r="M267" s="13">
        <f t="shared" si="49"/>
        <v>4</v>
      </c>
      <c r="N267" s="32">
        <f t="shared" si="49"/>
        <v>18</v>
      </c>
      <c r="O267" s="13">
        <f t="shared" si="49"/>
        <v>3</v>
      </c>
      <c r="P267" s="13">
        <f t="shared" si="49"/>
        <v>3</v>
      </c>
      <c r="Q267" s="13">
        <f t="shared" si="49"/>
        <v>6</v>
      </c>
      <c r="R267" s="31">
        <f t="shared" si="49"/>
        <v>1</v>
      </c>
      <c r="S267" s="13">
        <f t="shared" si="49"/>
        <v>0</v>
      </c>
      <c r="T267" s="32">
        <f t="shared" si="49"/>
        <v>1</v>
      </c>
      <c r="U267" s="13">
        <f t="shared" si="49"/>
        <v>0</v>
      </c>
      <c r="V267" s="13">
        <f t="shared" si="49"/>
        <v>2</v>
      </c>
      <c r="W267" s="32">
        <f t="shared" si="49"/>
        <v>2</v>
      </c>
      <c r="X267" s="13">
        <f t="shared" si="49"/>
        <v>12</v>
      </c>
      <c r="Y267" s="13">
        <f t="shared" si="49"/>
        <v>4</v>
      </c>
      <c r="Z267" s="32">
        <f t="shared" si="49"/>
        <v>16</v>
      </c>
      <c r="AA267" s="13">
        <f t="shared" si="49"/>
        <v>177</v>
      </c>
      <c r="AB267" s="33">
        <f t="shared" si="49"/>
        <v>90</v>
      </c>
      <c r="AC267" s="34">
        <f t="shared" si="49"/>
        <v>267</v>
      </c>
    </row>
    <row r="268" spans="1:29" x14ac:dyDescent="0.2">
      <c r="E268" s="24" t="str">
        <f>IF(C268+D268=0," ",C268+D268)</f>
        <v xml:space="preserve"> </v>
      </c>
      <c r="H268" s="65" t="str">
        <f>IF(F268+G268=0," ",F268+G268)</f>
        <v xml:space="preserve"> </v>
      </c>
      <c r="K268" s="24" t="str">
        <f>IF(I268+J268=0," ",I268+J268)</f>
        <v xml:space="preserve"> </v>
      </c>
      <c r="N268" s="65" t="str">
        <f>IF(L268+M268=0," ",L268+M268)</f>
        <v xml:space="preserve"> </v>
      </c>
      <c r="Q268" s="26" t="str">
        <f>IF(O268+P268=0," ",O268+P268)</f>
        <v xml:space="preserve"> </v>
      </c>
      <c r="R268" s="20"/>
      <c r="T268" s="180"/>
      <c r="W268" s="65" t="str">
        <f>IF(U268+V268=0," ",U268+V268)</f>
        <v xml:space="preserve"> </v>
      </c>
      <c r="Z268" s="24" t="str">
        <f>IF(X268+Y268=0," ",X268+Y268)</f>
        <v xml:space="preserve"> </v>
      </c>
    </row>
    <row r="269" spans="1:29" x14ac:dyDescent="0.2">
      <c r="A269" s="25" t="s">
        <v>195</v>
      </c>
      <c r="B269" s="36">
        <v>6015</v>
      </c>
      <c r="C269" s="22">
        <v>1</v>
      </c>
      <c r="D269" s="23"/>
      <c r="E269" s="24">
        <v>1</v>
      </c>
      <c r="F269" s="47"/>
      <c r="G269" s="47"/>
      <c r="H269" s="24"/>
      <c r="I269" s="22"/>
      <c r="J269" s="23"/>
      <c r="N269" s="24"/>
      <c r="O269" s="22"/>
      <c r="P269" s="23"/>
      <c r="Q269" s="26"/>
      <c r="R269" s="27"/>
      <c r="S269" s="26"/>
      <c r="T269" s="24"/>
      <c r="U269" s="47"/>
      <c r="V269" s="47"/>
      <c r="W269" s="24"/>
      <c r="X269" s="22"/>
      <c r="Y269" s="23"/>
      <c r="AA269" s="139">
        <v>1</v>
      </c>
      <c r="AB269" s="80">
        <v>0</v>
      </c>
      <c r="AC269" s="81">
        <v>1</v>
      </c>
    </row>
    <row r="270" spans="1:29" ht="13.5" thickBot="1" x14ac:dyDescent="0.25">
      <c r="A270" s="35" t="s">
        <v>196</v>
      </c>
      <c r="B270" s="36">
        <v>6005</v>
      </c>
      <c r="C270" s="22">
        <v>125</v>
      </c>
      <c r="D270" s="23">
        <v>52</v>
      </c>
      <c r="E270" s="24">
        <v>177</v>
      </c>
      <c r="F270" s="47">
        <v>13</v>
      </c>
      <c r="G270" s="47">
        <v>6</v>
      </c>
      <c r="H270" s="24">
        <v>19</v>
      </c>
      <c r="I270" s="22">
        <v>2</v>
      </c>
      <c r="J270" s="23">
        <v>2</v>
      </c>
      <c r="K270" s="24">
        <v>4</v>
      </c>
      <c r="L270" s="20">
        <v>4</v>
      </c>
      <c r="M270" s="35">
        <v>3</v>
      </c>
      <c r="N270" s="24">
        <v>7</v>
      </c>
      <c r="O270" s="22">
        <v>5</v>
      </c>
      <c r="P270" s="23">
        <v>2</v>
      </c>
      <c r="Q270" s="26">
        <v>7</v>
      </c>
      <c r="R270" s="27"/>
      <c r="S270" s="26"/>
      <c r="T270" s="24"/>
      <c r="U270" s="47">
        <v>1</v>
      </c>
      <c r="V270" s="47">
        <v>1</v>
      </c>
      <c r="W270" s="24">
        <v>2</v>
      </c>
      <c r="X270" s="22">
        <v>4</v>
      </c>
      <c r="Y270" s="23">
        <v>5</v>
      </c>
      <c r="Z270" s="24">
        <v>9</v>
      </c>
      <c r="AA270" s="139">
        <v>157</v>
      </c>
      <c r="AB270" s="80">
        <v>77</v>
      </c>
      <c r="AC270" s="81">
        <v>234</v>
      </c>
    </row>
    <row r="271" spans="1:29" ht="13.5" thickBot="1" x14ac:dyDescent="0.25">
      <c r="A271" s="31" t="s">
        <v>197</v>
      </c>
      <c r="B271" s="14"/>
      <c r="C271" s="31">
        <f>SUBTOTAL(9,C269:C270)</f>
        <v>126</v>
      </c>
      <c r="D271" s="13">
        <f t="shared" ref="D271:Z271" si="50">SUBTOTAL(9,D269:D270)</f>
        <v>52</v>
      </c>
      <c r="E271" s="32">
        <f t="shared" si="50"/>
        <v>178</v>
      </c>
      <c r="F271" s="31">
        <f t="shared" si="50"/>
        <v>13</v>
      </c>
      <c r="G271" s="13">
        <f t="shared" si="50"/>
        <v>6</v>
      </c>
      <c r="H271" s="32">
        <f t="shared" si="50"/>
        <v>19</v>
      </c>
      <c r="I271" s="31">
        <f t="shared" si="50"/>
        <v>2</v>
      </c>
      <c r="J271" s="13">
        <f t="shared" si="50"/>
        <v>2</v>
      </c>
      <c r="K271" s="32">
        <f t="shared" si="50"/>
        <v>4</v>
      </c>
      <c r="L271" s="31">
        <f t="shared" si="50"/>
        <v>4</v>
      </c>
      <c r="M271" s="13">
        <f t="shared" si="50"/>
        <v>3</v>
      </c>
      <c r="N271" s="32">
        <f t="shared" si="50"/>
        <v>7</v>
      </c>
      <c r="O271" s="31">
        <f t="shared" si="50"/>
        <v>5</v>
      </c>
      <c r="P271" s="13">
        <f t="shared" si="50"/>
        <v>2</v>
      </c>
      <c r="Q271" s="13">
        <f t="shared" si="50"/>
        <v>7</v>
      </c>
      <c r="R271" s="31">
        <f t="shared" si="50"/>
        <v>0</v>
      </c>
      <c r="S271" s="13">
        <f t="shared" si="50"/>
        <v>0</v>
      </c>
      <c r="T271" s="13">
        <f t="shared" si="50"/>
        <v>0</v>
      </c>
      <c r="U271" s="13">
        <f t="shared" si="50"/>
        <v>1</v>
      </c>
      <c r="V271" s="13">
        <f t="shared" si="50"/>
        <v>1</v>
      </c>
      <c r="W271" s="32">
        <f t="shared" si="50"/>
        <v>2</v>
      </c>
      <c r="X271" s="31">
        <f t="shared" si="50"/>
        <v>4</v>
      </c>
      <c r="Y271" s="13">
        <f t="shared" si="50"/>
        <v>5</v>
      </c>
      <c r="Z271" s="32">
        <f t="shared" si="50"/>
        <v>9</v>
      </c>
      <c r="AA271" s="31">
        <f>C271+F271+I271+L271+O271+U271+X271</f>
        <v>155</v>
      </c>
      <c r="AB271" s="33">
        <f>D271+G271+J271+M271+P271+V271+Y271</f>
        <v>71</v>
      </c>
      <c r="AC271" s="32">
        <f>SUBTOTAL(9,AC269:AC270)</f>
        <v>235</v>
      </c>
    </row>
    <row r="272" spans="1:29" x14ac:dyDescent="0.2">
      <c r="A272" s="26"/>
      <c r="B272" s="21"/>
      <c r="C272" s="27"/>
      <c r="D272" s="26"/>
      <c r="E272" s="24" t="str">
        <f>IF(C272+D272=0," ",C272+D272)</f>
        <v xml:space="preserve"> </v>
      </c>
      <c r="F272" s="26"/>
      <c r="G272" s="26"/>
      <c r="H272" s="26" t="str">
        <f>IF(F272+G272=0," ",F272+G272)</f>
        <v xml:space="preserve"> </v>
      </c>
      <c r="I272" s="27"/>
      <c r="J272" s="26"/>
      <c r="K272" s="24" t="str">
        <f>IF(I272+J272=0," ",I272+J272)</f>
        <v xml:space="preserve"> </v>
      </c>
      <c r="L272" s="27"/>
      <c r="M272" s="26"/>
      <c r="N272" s="26" t="str">
        <f>IF(L272+M272=0," ",L272+M272)</f>
        <v xml:space="preserve"> </v>
      </c>
      <c r="O272" s="27"/>
      <c r="P272" s="26"/>
      <c r="Q272" s="26" t="str">
        <f>IF(O272+P272=0," ",O272+P272)</f>
        <v xml:space="preserve"> </v>
      </c>
      <c r="R272" s="27"/>
      <c r="S272" s="26"/>
      <c r="T272" s="24"/>
      <c r="U272" s="26"/>
      <c r="V272" s="26"/>
      <c r="W272" s="26" t="str">
        <f>IF(U272+V272=0," ",U272+V272)</f>
        <v xml:space="preserve"> </v>
      </c>
      <c r="X272" s="27"/>
      <c r="Y272" s="26"/>
      <c r="Z272" s="24" t="str">
        <f>IF(X272+Y272=0," ",X272+Y272)</f>
        <v xml:space="preserve"> </v>
      </c>
      <c r="AA272" s="26"/>
      <c r="AB272" s="107"/>
      <c r="AC272" s="81"/>
    </row>
    <row r="273" spans="1:29" x14ac:dyDescent="0.2">
      <c r="A273" s="25" t="s">
        <v>198</v>
      </c>
      <c r="B273" s="21">
        <v>6049</v>
      </c>
      <c r="C273" s="20">
        <v>61</v>
      </c>
      <c r="D273" s="25">
        <v>17</v>
      </c>
      <c r="E273" s="24">
        <v>78</v>
      </c>
      <c r="F273" s="25">
        <v>2</v>
      </c>
      <c r="G273" s="25">
        <v>2</v>
      </c>
      <c r="H273" s="26">
        <v>4</v>
      </c>
      <c r="L273" s="20">
        <v>1</v>
      </c>
      <c r="M273" s="25">
        <v>1</v>
      </c>
      <c r="N273" s="26">
        <v>2</v>
      </c>
      <c r="O273" s="20">
        <v>1</v>
      </c>
      <c r="P273" s="25">
        <v>3</v>
      </c>
      <c r="Q273" s="26">
        <v>4</v>
      </c>
      <c r="R273" s="27"/>
      <c r="S273" s="26"/>
      <c r="T273" s="24"/>
      <c r="U273" s="25"/>
      <c r="V273" s="25"/>
      <c r="W273" s="26"/>
      <c r="X273" s="20">
        <v>3</v>
      </c>
      <c r="Y273" s="25">
        <v>1</v>
      </c>
      <c r="Z273" s="24">
        <v>4</v>
      </c>
      <c r="AA273" s="139">
        <v>68</v>
      </c>
      <c r="AB273" s="80">
        <v>26</v>
      </c>
      <c r="AC273" s="81">
        <v>94</v>
      </c>
    </row>
    <row r="274" spans="1:29" ht="13.5" thickBot="1" x14ac:dyDescent="0.25">
      <c r="A274" s="25" t="s">
        <v>199</v>
      </c>
      <c r="B274" s="21">
        <v>6050</v>
      </c>
      <c r="C274" s="20">
        <v>28</v>
      </c>
      <c r="D274" s="25">
        <v>2</v>
      </c>
      <c r="E274" s="24">
        <v>30</v>
      </c>
      <c r="F274" s="25">
        <v>1</v>
      </c>
      <c r="G274" s="25"/>
      <c r="H274" s="26">
        <v>1</v>
      </c>
      <c r="M274" s="25"/>
      <c r="N274" s="26"/>
      <c r="P274" s="25">
        <v>1</v>
      </c>
      <c r="Q274" s="26">
        <v>1</v>
      </c>
      <c r="R274" s="27"/>
      <c r="S274" s="26"/>
      <c r="T274" s="24"/>
      <c r="U274" s="25"/>
      <c r="V274" s="25"/>
      <c r="W274" s="26"/>
      <c r="X274" s="20">
        <v>3</v>
      </c>
      <c r="Z274" s="24">
        <v>3</v>
      </c>
      <c r="AA274" s="139">
        <v>34</v>
      </c>
      <c r="AB274" s="80">
        <v>3</v>
      </c>
      <c r="AC274" s="81">
        <v>37</v>
      </c>
    </row>
    <row r="275" spans="1:29" ht="13.5" thickBot="1" x14ac:dyDescent="0.25">
      <c r="A275" s="13" t="s">
        <v>200</v>
      </c>
      <c r="B275" s="14"/>
      <c r="C275" s="72">
        <f t="shared" ref="C275:Z275" si="51">SUBTOTAL(9,C272:C274)</f>
        <v>89</v>
      </c>
      <c r="D275" s="73">
        <f t="shared" si="51"/>
        <v>19</v>
      </c>
      <c r="E275" s="32">
        <f t="shared" si="51"/>
        <v>108</v>
      </c>
      <c r="F275" s="73">
        <f t="shared" si="51"/>
        <v>3</v>
      </c>
      <c r="G275" s="73">
        <f t="shared" si="51"/>
        <v>2</v>
      </c>
      <c r="H275" s="32">
        <f t="shared" si="51"/>
        <v>5</v>
      </c>
      <c r="I275" s="72">
        <f t="shared" si="51"/>
        <v>0</v>
      </c>
      <c r="J275" s="73">
        <f t="shared" si="51"/>
        <v>0</v>
      </c>
      <c r="K275" s="32">
        <f t="shared" si="51"/>
        <v>0</v>
      </c>
      <c r="L275" s="31">
        <f t="shared" si="51"/>
        <v>1</v>
      </c>
      <c r="M275" s="13">
        <f t="shared" si="51"/>
        <v>1</v>
      </c>
      <c r="N275" s="13">
        <f t="shared" si="51"/>
        <v>2</v>
      </c>
      <c r="O275" s="72">
        <f t="shared" si="51"/>
        <v>1</v>
      </c>
      <c r="P275" s="73">
        <f t="shared" si="51"/>
        <v>4</v>
      </c>
      <c r="Q275" s="13">
        <f t="shared" si="51"/>
        <v>5</v>
      </c>
      <c r="R275" s="31"/>
      <c r="S275" s="13"/>
      <c r="T275" s="32">
        <f t="shared" ref="T275" si="52">R275+S275</f>
        <v>0</v>
      </c>
      <c r="U275" s="73">
        <f t="shared" si="51"/>
        <v>0</v>
      </c>
      <c r="V275" s="73">
        <f t="shared" si="51"/>
        <v>0</v>
      </c>
      <c r="W275" s="32">
        <f t="shared" si="51"/>
        <v>0</v>
      </c>
      <c r="X275" s="72">
        <f t="shared" si="51"/>
        <v>6</v>
      </c>
      <c r="Y275" s="73">
        <f t="shared" si="51"/>
        <v>1</v>
      </c>
      <c r="Z275" s="32">
        <f t="shared" si="51"/>
        <v>7</v>
      </c>
      <c r="AA275" s="13">
        <f>C275+F275+I275+L275+O275+U275+X275</f>
        <v>100</v>
      </c>
      <c r="AB275" s="33">
        <f>D275+G275+J275+M275+P275+V275+Y275</f>
        <v>27</v>
      </c>
      <c r="AC275" s="34">
        <f>SUBTOTAL(9,AC272:AC274)</f>
        <v>131</v>
      </c>
    </row>
    <row r="276" spans="1:29" ht="13.5" thickBot="1" x14ac:dyDescent="0.25">
      <c r="A276" s="113"/>
      <c r="B276" s="67"/>
      <c r="C276" s="177"/>
      <c r="D276" s="178"/>
      <c r="E276" s="29"/>
      <c r="F276" s="178"/>
      <c r="G276" s="178"/>
      <c r="H276" s="29"/>
      <c r="I276" s="178"/>
      <c r="J276" s="178"/>
      <c r="K276" s="29"/>
      <c r="L276" s="26"/>
      <c r="M276" s="26"/>
      <c r="N276" s="113"/>
      <c r="O276" s="178"/>
      <c r="P276" s="178"/>
      <c r="Q276" s="113"/>
      <c r="R276" s="27"/>
      <c r="S276" s="26"/>
      <c r="T276" s="24"/>
      <c r="U276" s="178"/>
      <c r="V276" s="178"/>
      <c r="W276" s="29"/>
      <c r="X276" s="178"/>
      <c r="Y276" s="178"/>
      <c r="Z276" s="29"/>
      <c r="AA276" s="26"/>
      <c r="AB276" s="107"/>
      <c r="AC276" s="115"/>
    </row>
    <row r="277" spans="1:29" ht="13.5" thickBot="1" x14ac:dyDescent="0.25">
      <c r="A277" s="13" t="s">
        <v>236</v>
      </c>
      <c r="B277" s="176" t="s">
        <v>237</v>
      </c>
      <c r="C277" s="73"/>
      <c r="D277" s="73">
        <v>1</v>
      </c>
      <c r="E277" s="32">
        <v>1</v>
      </c>
      <c r="F277" s="73"/>
      <c r="G277" s="73"/>
      <c r="H277" s="32"/>
      <c r="I277" s="73"/>
      <c r="J277" s="73"/>
      <c r="K277" s="32"/>
      <c r="L277" s="13"/>
      <c r="M277" s="13"/>
      <c r="N277" s="13"/>
      <c r="O277" s="73"/>
      <c r="P277" s="73"/>
      <c r="Q277" s="13"/>
      <c r="R277" s="31"/>
      <c r="S277" s="13"/>
      <c r="T277" s="32"/>
      <c r="U277" s="73"/>
      <c r="V277" s="73"/>
      <c r="W277" s="32"/>
      <c r="X277" s="73"/>
      <c r="Y277" s="73"/>
      <c r="Z277" s="32"/>
      <c r="AA277" s="13">
        <v>0</v>
      </c>
      <c r="AB277" s="33">
        <v>1</v>
      </c>
      <c r="AC277" s="34">
        <v>1</v>
      </c>
    </row>
    <row r="278" spans="1:29" ht="13.5" thickBot="1" x14ac:dyDescent="0.25">
      <c r="A278" s="105"/>
      <c r="B278" s="130"/>
      <c r="C278" s="105"/>
      <c r="D278" s="2"/>
      <c r="E278" s="497"/>
      <c r="F278" s="2"/>
      <c r="G278" s="2"/>
      <c r="H278" s="497"/>
      <c r="I278" s="2"/>
      <c r="J278" s="2"/>
      <c r="K278" s="497"/>
      <c r="L278" s="2"/>
      <c r="M278" s="2"/>
      <c r="N278" s="497"/>
      <c r="O278" s="2"/>
      <c r="P278" s="2"/>
      <c r="Q278" s="76"/>
      <c r="R278" s="500"/>
      <c r="S278" s="501"/>
      <c r="T278" s="502"/>
      <c r="U278" s="2"/>
      <c r="V278" s="2"/>
      <c r="W278" s="497"/>
      <c r="X278" s="2"/>
      <c r="Y278" s="2"/>
      <c r="Z278" s="497"/>
      <c r="AA278" s="2"/>
      <c r="AB278" s="2"/>
      <c r="AC278" s="130"/>
    </row>
    <row r="279" spans="1:29" ht="13.5" thickBot="1" x14ac:dyDescent="0.25">
      <c r="A279" s="146" t="s">
        <v>153</v>
      </c>
      <c r="B279" s="147"/>
      <c r="C279" s="148">
        <f t="shared" ref="C279:Z279" si="53">C246+C247+C249+C252+C267+C271+C275+C277</f>
        <v>895</v>
      </c>
      <c r="D279" s="148">
        <f t="shared" si="53"/>
        <v>493</v>
      </c>
      <c r="E279" s="149">
        <f t="shared" si="53"/>
        <v>1388</v>
      </c>
      <c r="F279" s="148">
        <f t="shared" si="53"/>
        <v>91</v>
      </c>
      <c r="G279" s="148">
        <f t="shared" si="53"/>
        <v>42</v>
      </c>
      <c r="H279" s="149">
        <f t="shared" si="53"/>
        <v>133</v>
      </c>
      <c r="I279" s="148">
        <f t="shared" si="53"/>
        <v>13</v>
      </c>
      <c r="J279" s="148">
        <f t="shared" si="53"/>
        <v>4</v>
      </c>
      <c r="K279" s="149">
        <f t="shared" si="53"/>
        <v>17</v>
      </c>
      <c r="L279" s="148">
        <f t="shared" si="53"/>
        <v>70</v>
      </c>
      <c r="M279" s="148">
        <f t="shared" si="53"/>
        <v>36</v>
      </c>
      <c r="N279" s="149">
        <f t="shared" si="53"/>
        <v>106</v>
      </c>
      <c r="O279" s="148">
        <f t="shared" si="53"/>
        <v>30</v>
      </c>
      <c r="P279" s="148">
        <f t="shared" si="53"/>
        <v>19</v>
      </c>
      <c r="Q279" s="149">
        <f t="shared" si="53"/>
        <v>49</v>
      </c>
      <c r="R279" s="148">
        <f t="shared" si="53"/>
        <v>3</v>
      </c>
      <c r="S279" s="148">
        <f t="shared" si="53"/>
        <v>1</v>
      </c>
      <c r="T279" s="149">
        <f t="shared" si="53"/>
        <v>4</v>
      </c>
      <c r="U279" s="148">
        <f t="shared" si="53"/>
        <v>7</v>
      </c>
      <c r="V279" s="148">
        <f t="shared" si="53"/>
        <v>6</v>
      </c>
      <c r="W279" s="149">
        <f t="shared" si="53"/>
        <v>13</v>
      </c>
      <c r="X279" s="148">
        <f t="shared" si="53"/>
        <v>54</v>
      </c>
      <c r="Y279" s="148">
        <f t="shared" si="53"/>
        <v>37</v>
      </c>
      <c r="Z279" s="149">
        <f t="shared" si="53"/>
        <v>91</v>
      </c>
      <c r="AA279" s="148">
        <f>C279+F279+I279+L279+O279+R279+U279+X279</f>
        <v>1163</v>
      </c>
      <c r="AB279" s="148">
        <f>D279+G279+J279+M279+P279+S279+V279+Y279</f>
        <v>638</v>
      </c>
      <c r="AC279" s="149">
        <f>AA279+AB279</f>
        <v>1801</v>
      </c>
    </row>
    <row r="280" spans="1:29" ht="13.5" thickBot="1" x14ac:dyDescent="0.25">
      <c r="A280" s="2"/>
      <c r="B280" s="2"/>
      <c r="C280" s="2"/>
      <c r="D280" s="2"/>
      <c r="E280" s="75"/>
      <c r="F280" s="2"/>
      <c r="G280" s="2"/>
      <c r="H280" s="75"/>
      <c r="I280" s="2"/>
      <c r="J280" s="2"/>
      <c r="K280" s="75"/>
      <c r="L280" s="2"/>
      <c r="M280" s="2"/>
      <c r="N280" s="75"/>
      <c r="O280" s="2"/>
      <c r="P280" s="2"/>
      <c r="Q280" s="75"/>
      <c r="R280" s="2"/>
      <c r="S280" s="2"/>
      <c r="T280" s="2"/>
      <c r="U280" s="2"/>
      <c r="V280" s="2"/>
      <c r="W280" s="75"/>
      <c r="X280" s="2"/>
      <c r="Y280" s="2"/>
      <c r="Z280" s="75"/>
      <c r="AA280" s="2"/>
      <c r="AB280" s="2"/>
      <c r="AC280" s="2"/>
    </row>
    <row r="281" spans="1:29" ht="13.5" thickBot="1" x14ac:dyDescent="0.25">
      <c r="A281" s="545" t="s">
        <v>201</v>
      </c>
      <c r="B281" s="546"/>
      <c r="C281" s="546"/>
      <c r="D281" s="546"/>
      <c r="E281" s="546"/>
      <c r="F281" s="546"/>
      <c r="G281" s="546"/>
      <c r="H281" s="546"/>
      <c r="I281" s="546"/>
      <c r="J281" s="546"/>
      <c r="K281" s="546"/>
      <c r="L281" s="546"/>
      <c r="M281" s="546"/>
      <c r="N281" s="546"/>
      <c r="O281" s="546"/>
      <c r="P281" s="546"/>
      <c r="Q281" s="546"/>
      <c r="R281" s="546"/>
      <c r="S281" s="546"/>
      <c r="T281" s="546"/>
      <c r="U281" s="546"/>
      <c r="V281" s="546"/>
      <c r="W281" s="546"/>
      <c r="X281" s="546"/>
      <c r="Y281" s="546"/>
      <c r="Z281" s="546"/>
      <c r="AA281" s="546"/>
      <c r="AB281" s="546"/>
      <c r="AC281" s="547"/>
    </row>
    <row r="282" spans="1:29" ht="13.5" thickBot="1" x14ac:dyDescent="0.25">
      <c r="A282" s="71"/>
      <c r="B282" s="106"/>
      <c r="C282" s="71"/>
      <c r="D282" s="70"/>
      <c r="E282" s="52"/>
      <c r="F282" s="70"/>
      <c r="G282" s="70"/>
      <c r="H282" s="51"/>
      <c r="I282" s="71"/>
      <c r="J282" s="70"/>
      <c r="K282" s="52" t="str">
        <f>IF(I282+J282=0," ",I282+J282)</f>
        <v xml:space="preserve"> </v>
      </c>
      <c r="L282" s="71"/>
      <c r="M282" s="70"/>
      <c r="N282" s="51"/>
      <c r="O282" s="71"/>
      <c r="P282" s="70"/>
      <c r="Q282" s="52" t="str">
        <f>IF(O282+P282=0," ",O282+P282)</f>
        <v xml:space="preserve"> </v>
      </c>
      <c r="R282" s="70"/>
      <c r="S282" s="70"/>
      <c r="T282" s="70"/>
      <c r="U282" s="15"/>
      <c r="V282" s="16"/>
      <c r="W282" s="32" t="str">
        <f>IF(U282+V282=0," ",U282+V282)</f>
        <v xml:space="preserve"> </v>
      </c>
      <c r="X282" s="70"/>
      <c r="Y282" s="70"/>
      <c r="Z282" s="52" t="str">
        <f>IF(X282+Y282=0," ",X282+Y282)</f>
        <v xml:space="preserve"> </v>
      </c>
      <c r="AA282" s="15"/>
      <c r="AB282" s="18"/>
      <c r="AC282" s="19"/>
    </row>
    <row r="283" spans="1:29" ht="13.5" thickBot="1" x14ac:dyDescent="0.25">
      <c r="A283" s="31" t="s">
        <v>202</v>
      </c>
      <c r="B283" s="14">
        <v>7020</v>
      </c>
      <c r="C283" s="53">
        <v>338</v>
      </c>
      <c r="D283" s="54">
        <v>63</v>
      </c>
      <c r="E283" s="32">
        <v>401</v>
      </c>
      <c r="F283" s="54">
        <v>17</v>
      </c>
      <c r="G283" s="54">
        <v>4</v>
      </c>
      <c r="H283" s="13">
        <v>21</v>
      </c>
      <c r="I283" s="53">
        <v>2</v>
      </c>
      <c r="J283" s="54"/>
      <c r="K283" s="32">
        <v>2</v>
      </c>
      <c r="L283" s="31">
        <v>23</v>
      </c>
      <c r="M283" s="13">
        <v>12</v>
      </c>
      <c r="N283" s="13">
        <v>35</v>
      </c>
      <c r="O283" s="53">
        <v>6</v>
      </c>
      <c r="P283" s="54"/>
      <c r="Q283" s="32">
        <v>6</v>
      </c>
      <c r="R283" s="13">
        <v>1</v>
      </c>
      <c r="S283" s="13"/>
      <c r="T283" s="32">
        <v>1</v>
      </c>
      <c r="U283" s="53">
        <v>3</v>
      </c>
      <c r="V283" s="54"/>
      <c r="W283" s="32">
        <v>3</v>
      </c>
      <c r="X283" s="54">
        <v>16</v>
      </c>
      <c r="Y283" s="54">
        <v>4</v>
      </c>
      <c r="Z283" s="32">
        <v>20</v>
      </c>
      <c r="AA283" s="31">
        <v>407</v>
      </c>
      <c r="AB283" s="13">
        <v>85</v>
      </c>
      <c r="AC283" s="32">
        <v>492</v>
      </c>
    </row>
    <row r="284" spans="1:29" ht="13.5" thickBot="1" x14ac:dyDescent="0.25">
      <c r="E284" s="24" t="str">
        <f>IF(C284+D284=0," ",C284+D284)</f>
        <v xml:space="preserve"> </v>
      </c>
      <c r="H284" s="65" t="str">
        <f>IF(F284+G284=0," ",F284+G284)</f>
        <v xml:space="preserve"> </v>
      </c>
      <c r="K284" s="24" t="str">
        <f>IF(I284+J284=0," ",I284+J284)</f>
        <v xml:space="preserve"> </v>
      </c>
      <c r="N284" s="65" t="str">
        <f>IF(L284+M284=0," ",L284+M284)</f>
        <v xml:space="preserve"> </v>
      </c>
      <c r="Q284" s="24" t="str">
        <f>IF(O284+P284=0," ",O284+P284)</f>
        <v xml:space="preserve"> </v>
      </c>
      <c r="U284" s="20"/>
      <c r="V284" s="25"/>
      <c r="W284" s="24" t="str">
        <f>IF(U284+V284=0," ",U284+V284)</f>
        <v xml:space="preserve"> </v>
      </c>
      <c r="X284" s="25"/>
      <c r="Z284" s="24" t="str">
        <f>IF(X284+Y284=0," ",X284+Y284)</f>
        <v xml:space="preserve"> </v>
      </c>
      <c r="AA284" s="20"/>
      <c r="AB284" s="80"/>
    </row>
    <row r="285" spans="1:29" ht="13.5" thickBot="1" x14ac:dyDescent="0.25">
      <c r="A285" s="31" t="s">
        <v>203</v>
      </c>
      <c r="B285" s="14">
        <v>7040</v>
      </c>
      <c r="C285" s="53">
        <v>177</v>
      </c>
      <c r="D285" s="54">
        <v>21</v>
      </c>
      <c r="E285" s="32">
        <v>198</v>
      </c>
      <c r="F285" s="54">
        <v>41</v>
      </c>
      <c r="G285" s="54">
        <v>3</v>
      </c>
      <c r="H285" s="13">
        <v>44</v>
      </c>
      <c r="I285" s="53">
        <v>2</v>
      </c>
      <c r="J285" s="54"/>
      <c r="K285" s="32">
        <v>2</v>
      </c>
      <c r="L285" s="31">
        <v>6</v>
      </c>
      <c r="M285" s="13">
        <v>5</v>
      </c>
      <c r="N285" s="13">
        <v>11</v>
      </c>
      <c r="O285" s="53">
        <v>8</v>
      </c>
      <c r="P285" s="54"/>
      <c r="Q285" s="32">
        <v>8</v>
      </c>
      <c r="R285" s="13">
        <v>1</v>
      </c>
      <c r="S285" s="13"/>
      <c r="T285" s="32">
        <v>1</v>
      </c>
      <c r="U285" s="53">
        <v>3</v>
      </c>
      <c r="V285" s="54">
        <v>1</v>
      </c>
      <c r="W285" s="32">
        <v>4</v>
      </c>
      <c r="X285" s="54">
        <v>10</v>
      </c>
      <c r="Y285" s="54">
        <v>7</v>
      </c>
      <c r="Z285" s="32">
        <v>17</v>
      </c>
      <c r="AA285" s="31">
        <v>266</v>
      </c>
      <c r="AB285" s="13">
        <v>39</v>
      </c>
      <c r="AC285" s="32">
        <v>305</v>
      </c>
    </row>
    <row r="286" spans="1:29" ht="13.5" thickBot="1" x14ac:dyDescent="0.25">
      <c r="E286" s="24" t="str">
        <f>IF(C286+D286=0," ",C286+D286)</f>
        <v xml:space="preserve"> </v>
      </c>
      <c r="H286" s="65" t="str">
        <f>IF(F286+G286=0," ",F286+G286)</f>
        <v xml:space="preserve"> </v>
      </c>
      <c r="K286" s="24" t="str">
        <f>IF(I286+J286=0," ",I286+J286)</f>
        <v xml:space="preserve"> </v>
      </c>
      <c r="N286" s="65" t="str">
        <f>IF(L286+M286=0," ",L286+M286)</f>
        <v xml:space="preserve"> </v>
      </c>
      <c r="Q286" s="24" t="str">
        <f>IF(O286+P286=0," ",O286+P286)</f>
        <v xml:space="preserve"> </v>
      </c>
      <c r="U286" s="20"/>
      <c r="V286" s="25"/>
      <c r="W286" s="24" t="str">
        <f>IF(U286+V286=0," ",U286+V286)</f>
        <v xml:space="preserve"> </v>
      </c>
      <c r="X286" s="25"/>
      <c r="Z286" s="24" t="str">
        <f>IF(X286+Y286=0," ",X286+Y286)</f>
        <v xml:space="preserve"> </v>
      </c>
      <c r="AA286" s="20"/>
      <c r="AB286" s="80"/>
    </row>
    <row r="287" spans="1:29" ht="13.5" thickBot="1" x14ac:dyDescent="0.25">
      <c r="A287" s="31" t="s">
        <v>204</v>
      </c>
      <c r="B287" s="14">
        <v>7050</v>
      </c>
      <c r="C287" s="53">
        <v>117</v>
      </c>
      <c r="D287" s="54">
        <v>25</v>
      </c>
      <c r="E287" s="32">
        <v>142</v>
      </c>
      <c r="F287" s="54">
        <v>12</v>
      </c>
      <c r="G287" s="54">
        <v>4</v>
      </c>
      <c r="H287" s="13">
        <v>16</v>
      </c>
      <c r="I287" s="53">
        <v>3</v>
      </c>
      <c r="J287" s="54">
        <v>1</v>
      </c>
      <c r="K287" s="32">
        <v>4</v>
      </c>
      <c r="L287" s="31">
        <v>5</v>
      </c>
      <c r="M287" s="13">
        <v>5</v>
      </c>
      <c r="N287" s="13">
        <v>10</v>
      </c>
      <c r="O287" s="53">
        <v>1</v>
      </c>
      <c r="P287" s="54"/>
      <c r="Q287" s="32">
        <v>1</v>
      </c>
      <c r="R287" s="13"/>
      <c r="S287" s="13"/>
      <c r="T287" s="32"/>
      <c r="U287" s="53">
        <v>1</v>
      </c>
      <c r="V287" s="54">
        <v>1</v>
      </c>
      <c r="W287" s="32">
        <v>2</v>
      </c>
      <c r="X287" s="54">
        <v>8</v>
      </c>
      <c r="Y287" s="54">
        <v>3</v>
      </c>
      <c r="Z287" s="32">
        <v>11</v>
      </c>
      <c r="AA287" s="31">
        <v>151</v>
      </c>
      <c r="AB287" s="13">
        <v>40</v>
      </c>
      <c r="AC287" s="32">
        <v>191</v>
      </c>
    </row>
    <row r="288" spans="1:29" x14ac:dyDescent="0.2">
      <c r="E288" s="24" t="str">
        <f>IF(C288+D288=0," ",C288+D288)</f>
        <v xml:space="preserve"> </v>
      </c>
      <c r="H288" s="65" t="str">
        <f>IF(F288+G288=0," ",F288+G288)</f>
        <v xml:space="preserve"> </v>
      </c>
      <c r="K288" s="24" t="str">
        <f>IF(I288+J288=0," ",I288+J288)</f>
        <v xml:space="preserve"> </v>
      </c>
      <c r="N288" s="65" t="str">
        <f>IF(L288+M288=0," ",L288+M288)</f>
        <v xml:space="preserve"> </v>
      </c>
      <c r="Q288" s="24" t="str">
        <f>IF(O288+P288=0," ",O288+P288)</f>
        <v xml:space="preserve"> </v>
      </c>
      <c r="U288" s="20"/>
      <c r="V288" s="25"/>
      <c r="W288" s="24" t="str">
        <f>IF(U288+V288=0," ",U288+V288)</f>
        <v xml:space="preserve"> </v>
      </c>
      <c r="X288" s="25"/>
      <c r="Z288" s="24" t="str">
        <f>IF(X288+Y288=0," ",X288+Y288)</f>
        <v xml:space="preserve"> </v>
      </c>
      <c r="AA288" s="221"/>
      <c r="AB288" s="222"/>
      <c r="AC288" s="223"/>
    </row>
    <row r="289" spans="1:29" x14ac:dyDescent="0.2">
      <c r="A289" s="35" t="s">
        <v>205</v>
      </c>
      <c r="B289" s="36">
        <v>7005</v>
      </c>
      <c r="C289" s="187">
        <v>375</v>
      </c>
      <c r="D289" s="2">
        <v>81</v>
      </c>
      <c r="E289" s="24">
        <v>456</v>
      </c>
      <c r="F289" s="2">
        <v>80</v>
      </c>
      <c r="G289" s="2">
        <v>7</v>
      </c>
      <c r="H289" s="24">
        <v>87</v>
      </c>
      <c r="I289" s="22">
        <v>6</v>
      </c>
      <c r="J289" s="23">
        <v>1</v>
      </c>
      <c r="K289" s="24">
        <v>7</v>
      </c>
      <c r="L289" s="20">
        <v>25</v>
      </c>
      <c r="M289" s="35">
        <v>10</v>
      </c>
      <c r="N289" s="24">
        <v>35</v>
      </c>
      <c r="O289" s="22">
        <v>17</v>
      </c>
      <c r="P289" s="23">
        <v>5</v>
      </c>
      <c r="Q289" s="24">
        <v>22</v>
      </c>
      <c r="R289" s="26">
        <v>1</v>
      </c>
      <c r="S289" s="26">
        <v>1</v>
      </c>
      <c r="T289" s="24">
        <v>2</v>
      </c>
      <c r="U289" s="22">
        <v>1</v>
      </c>
      <c r="V289" s="23">
        <v>1</v>
      </c>
      <c r="W289" s="24">
        <v>2</v>
      </c>
      <c r="X289" s="23">
        <v>21</v>
      </c>
      <c r="Y289" s="23">
        <v>6</v>
      </c>
      <c r="Z289" s="24">
        <v>27</v>
      </c>
      <c r="AA289" s="20">
        <v>548</v>
      </c>
      <c r="AB289" s="25">
        <v>114</v>
      </c>
      <c r="AC289" s="180">
        <v>662</v>
      </c>
    </row>
    <row r="290" spans="1:29" x14ac:dyDescent="0.2">
      <c r="A290" s="35" t="s">
        <v>206</v>
      </c>
      <c r="B290" s="36">
        <v>7002</v>
      </c>
      <c r="C290" s="187"/>
      <c r="D290" s="2"/>
      <c r="F290" s="2"/>
      <c r="G290" s="2"/>
      <c r="H290" s="24"/>
      <c r="I290" s="22"/>
      <c r="J290" s="23"/>
      <c r="N290" s="24"/>
      <c r="O290" s="22"/>
      <c r="P290" s="23"/>
      <c r="R290" s="26"/>
      <c r="S290" s="26"/>
      <c r="T290" s="24"/>
      <c r="U290" s="22"/>
      <c r="V290" s="23"/>
      <c r="W290" s="24"/>
      <c r="X290" s="23">
        <v>1</v>
      </c>
      <c r="Y290" s="23"/>
      <c r="Z290" s="24">
        <v>1</v>
      </c>
      <c r="AA290" s="20">
        <v>1</v>
      </c>
      <c r="AB290" s="25">
        <v>0</v>
      </c>
      <c r="AC290" s="180">
        <v>1</v>
      </c>
    </row>
    <row r="291" spans="1:29" x14ac:dyDescent="0.2">
      <c r="A291" s="35" t="s">
        <v>207</v>
      </c>
      <c r="B291" s="36">
        <v>7001</v>
      </c>
      <c r="C291" s="187">
        <v>3</v>
      </c>
      <c r="D291" s="2">
        <v>1</v>
      </c>
      <c r="E291" s="24">
        <v>4</v>
      </c>
      <c r="F291" s="2">
        <v>2</v>
      </c>
      <c r="G291" s="2"/>
      <c r="H291" s="24">
        <v>2</v>
      </c>
      <c r="I291" s="22"/>
      <c r="J291" s="23"/>
      <c r="N291" s="24"/>
      <c r="O291" s="22"/>
      <c r="P291" s="23">
        <v>1</v>
      </c>
      <c r="Q291" s="24">
        <v>1</v>
      </c>
      <c r="R291" s="26"/>
      <c r="S291" s="26"/>
      <c r="T291" s="24"/>
      <c r="U291" s="22"/>
      <c r="V291" s="23"/>
      <c r="W291" s="24"/>
      <c r="X291" s="23"/>
      <c r="Y291" s="23"/>
      <c r="AA291" s="20">
        <v>5</v>
      </c>
      <c r="AB291" s="25">
        <v>2</v>
      </c>
      <c r="AC291" s="180">
        <v>7</v>
      </c>
    </row>
    <row r="292" spans="1:29" ht="13.5" thickBot="1" x14ac:dyDescent="0.25">
      <c r="A292" s="35" t="s">
        <v>208</v>
      </c>
      <c r="B292" s="36">
        <v>7008</v>
      </c>
      <c r="C292" s="187">
        <v>104</v>
      </c>
      <c r="D292" s="2">
        <v>26</v>
      </c>
      <c r="E292" s="24">
        <v>130</v>
      </c>
      <c r="F292" s="2">
        <v>20</v>
      </c>
      <c r="G292" s="2">
        <v>4</v>
      </c>
      <c r="H292" s="24">
        <v>24</v>
      </c>
      <c r="I292" s="22">
        <v>1</v>
      </c>
      <c r="J292" s="23"/>
      <c r="K292" s="24">
        <v>1</v>
      </c>
      <c r="L292" s="20">
        <v>6</v>
      </c>
      <c r="M292" s="35">
        <v>4</v>
      </c>
      <c r="N292" s="24">
        <v>10</v>
      </c>
      <c r="O292" s="22">
        <v>3</v>
      </c>
      <c r="P292" s="23"/>
      <c r="Q292" s="24">
        <v>3</v>
      </c>
      <c r="R292" s="26"/>
      <c r="S292" s="26"/>
      <c r="T292" s="24"/>
      <c r="U292" s="22"/>
      <c r="V292" s="23"/>
      <c r="W292" s="24"/>
      <c r="X292" s="23">
        <v>8</v>
      </c>
      <c r="Y292" s="23">
        <v>4</v>
      </c>
      <c r="Z292" s="24">
        <v>12</v>
      </c>
      <c r="AA292" s="20">
        <v>148</v>
      </c>
      <c r="AB292" s="25">
        <v>39</v>
      </c>
      <c r="AC292" s="180">
        <v>187</v>
      </c>
    </row>
    <row r="293" spans="1:29" ht="13.5" thickBot="1" x14ac:dyDescent="0.25">
      <c r="A293" s="31" t="s">
        <v>197</v>
      </c>
      <c r="B293" s="14"/>
      <c r="C293" s="31">
        <f t="shared" ref="C293:AC293" si="54">SUBTOTAL(9,C289:C292)</f>
        <v>482</v>
      </c>
      <c r="D293" s="13">
        <f t="shared" si="54"/>
        <v>108</v>
      </c>
      <c r="E293" s="32">
        <f t="shared" si="54"/>
        <v>590</v>
      </c>
      <c r="F293" s="13">
        <f t="shared" si="54"/>
        <v>102</v>
      </c>
      <c r="G293" s="13">
        <f t="shared" si="54"/>
        <v>11</v>
      </c>
      <c r="H293" s="13">
        <f t="shared" si="54"/>
        <v>113</v>
      </c>
      <c r="I293" s="31">
        <f t="shared" si="54"/>
        <v>7</v>
      </c>
      <c r="J293" s="13">
        <f t="shared" si="54"/>
        <v>1</v>
      </c>
      <c r="K293" s="32">
        <f t="shared" si="54"/>
        <v>8</v>
      </c>
      <c r="L293" s="31">
        <f t="shared" si="54"/>
        <v>31</v>
      </c>
      <c r="M293" s="13">
        <f t="shared" si="54"/>
        <v>14</v>
      </c>
      <c r="N293" s="13">
        <f t="shared" si="54"/>
        <v>45</v>
      </c>
      <c r="O293" s="31">
        <f t="shared" si="54"/>
        <v>20</v>
      </c>
      <c r="P293" s="13">
        <f t="shared" si="54"/>
        <v>6</v>
      </c>
      <c r="Q293" s="32">
        <f t="shared" si="54"/>
        <v>26</v>
      </c>
      <c r="R293" s="31">
        <f t="shared" si="54"/>
        <v>1</v>
      </c>
      <c r="S293" s="13">
        <f t="shared" si="54"/>
        <v>1</v>
      </c>
      <c r="T293" s="32">
        <f t="shared" si="54"/>
        <v>2</v>
      </c>
      <c r="U293" s="31">
        <f t="shared" si="54"/>
        <v>1</v>
      </c>
      <c r="V293" s="13">
        <f t="shared" si="54"/>
        <v>1</v>
      </c>
      <c r="W293" s="32">
        <f t="shared" si="54"/>
        <v>2</v>
      </c>
      <c r="X293" s="13">
        <f t="shared" si="54"/>
        <v>30</v>
      </c>
      <c r="Y293" s="13">
        <f t="shared" si="54"/>
        <v>10</v>
      </c>
      <c r="Z293" s="32">
        <f t="shared" si="54"/>
        <v>40</v>
      </c>
      <c r="AA293" s="31">
        <f t="shared" si="54"/>
        <v>702</v>
      </c>
      <c r="AB293" s="33">
        <f t="shared" si="54"/>
        <v>155</v>
      </c>
      <c r="AC293" s="34">
        <f t="shared" si="54"/>
        <v>857</v>
      </c>
    </row>
    <row r="294" spans="1:29" ht="13.5" thickBot="1" x14ac:dyDescent="0.25">
      <c r="B294" s="153"/>
      <c r="C294" s="221"/>
      <c r="I294" s="25"/>
      <c r="L294" s="25"/>
      <c r="O294" s="15"/>
      <c r="U294" s="20"/>
      <c r="V294" s="25"/>
      <c r="W294" s="24"/>
      <c r="X294" s="25"/>
      <c r="AA294" s="20"/>
      <c r="AB294" s="80"/>
    </row>
    <row r="295" spans="1:29" ht="13.5" thickBot="1" x14ac:dyDescent="0.25">
      <c r="A295" s="154" t="s">
        <v>153</v>
      </c>
      <c r="B295" s="155"/>
      <c r="C295" s="156">
        <f t="shared" ref="C295:Z295" si="55">C283+C285+C287+C293</f>
        <v>1114</v>
      </c>
      <c r="D295" s="157">
        <f t="shared" si="55"/>
        <v>217</v>
      </c>
      <c r="E295" s="158">
        <f t="shared" si="55"/>
        <v>1331</v>
      </c>
      <c r="F295" s="157">
        <f t="shared" si="55"/>
        <v>172</v>
      </c>
      <c r="G295" s="157">
        <f t="shared" si="55"/>
        <v>22</v>
      </c>
      <c r="H295" s="158">
        <f t="shared" si="55"/>
        <v>194</v>
      </c>
      <c r="I295" s="157">
        <f t="shared" si="55"/>
        <v>14</v>
      </c>
      <c r="J295" s="157">
        <f t="shared" si="55"/>
        <v>2</v>
      </c>
      <c r="K295" s="158">
        <f t="shared" si="55"/>
        <v>16</v>
      </c>
      <c r="L295" s="157">
        <f t="shared" si="55"/>
        <v>65</v>
      </c>
      <c r="M295" s="157">
        <f t="shared" si="55"/>
        <v>36</v>
      </c>
      <c r="N295" s="158">
        <f t="shared" si="55"/>
        <v>101</v>
      </c>
      <c r="O295" s="157">
        <f t="shared" si="55"/>
        <v>35</v>
      </c>
      <c r="P295" s="157">
        <f t="shared" si="55"/>
        <v>6</v>
      </c>
      <c r="Q295" s="158">
        <f t="shared" si="55"/>
        <v>41</v>
      </c>
      <c r="R295" s="157">
        <f t="shared" si="55"/>
        <v>3</v>
      </c>
      <c r="S295" s="157">
        <f t="shared" si="55"/>
        <v>1</v>
      </c>
      <c r="T295" s="158">
        <f t="shared" si="55"/>
        <v>4</v>
      </c>
      <c r="U295" s="156">
        <f t="shared" si="55"/>
        <v>8</v>
      </c>
      <c r="V295" s="157">
        <f t="shared" si="55"/>
        <v>3</v>
      </c>
      <c r="W295" s="158">
        <f t="shared" si="55"/>
        <v>11</v>
      </c>
      <c r="X295" s="157">
        <f t="shared" si="55"/>
        <v>64</v>
      </c>
      <c r="Y295" s="157">
        <f t="shared" si="55"/>
        <v>24</v>
      </c>
      <c r="Z295" s="158">
        <f t="shared" si="55"/>
        <v>88</v>
      </c>
      <c r="AA295" s="156">
        <f>C295+F295+I295+L295+O295+R295+U295+X295</f>
        <v>1475</v>
      </c>
      <c r="AB295" s="157">
        <f>D295+G295+J295+M295+P295+S295+V295+Y295</f>
        <v>311</v>
      </c>
      <c r="AC295" s="157">
        <f>AA295+AB295</f>
        <v>1786</v>
      </c>
    </row>
    <row r="296" spans="1:29" ht="13.5" thickBot="1" x14ac:dyDescent="0.25">
      <c r="A296" s="2"/>
      <c r="B296" s="2"/>
      <c r="C296" s="2"/>
      <c r="D296" s="2"/>
      <c r="E296" s="75"/>
      <c r="F296" s="2"/>
      <c r="G296" s="2"/>
      <c r="H296" s="75"/>
      <c r="I296" s="2"/>
      <c r="J296" s="2"/>
      <c r="K296" s="75"/>
      <c r="L296" s="2"/>
      <c r="M296" s="2"/>
      <c r="N296" s="75"/>
      <c r="O296" s="2"/>
      <c r="P296" s="2"/>
      <c r="Q296" s="75"/>
      <c r="R296" s="2"/>
      <c r="S296" s="2"/>
      <c r="T296" s="2"/>
      <c r="U296" s="2"/>
      <c r="V296" s="2"/>
      <c r="W296" s="75"/>
      <c r="X296" s="2"/>
      <c r="Y296" s="2"/>
      <c r="Z296" s="75"/>
      <c r="AA296" s="2"/>
      <c r="AB296" s="2"/>
      <c r="AC296" s="2"/>
    </row>
    <row r="297" spans="1:29" ht="13.5" thickBot="1" x14ac:dyDescent="0.25">
      <c r="A297" s="13" t="s">
        <v>209</v>
      </c>
      <c r="B297" s="14"/>
      <c r="C297" s="31"/>
      <c r="D297" s="13"/>
      <c r="E297" s="32" t="str">
        <f>IF(C297+D297=0," ",C297+D297)</f>
        <v xml:space="preserve"> </v>
      </c>
      <c r="F297" s="13"/>
      <c r="G297" s="13"/>
      <c r="H297" s="13" t="str">
        <f>IF(F297+G297=0," ",F297+G297)</f>
        <v xml:space="preserve"> </v>
      </c>
      <c r="I297" s="31"/>
      <c r="J297" s="13"/>
      <c r="K297" s="32" t="str">
        <f>IF(I297+J297=0," ",I297+J297)</f>
        <v xml:space="preserve"> </v>
      </c>
      <c r="L297" s="31"/>
      <c r="M297" s="13"/>
      <c r="N297" s="13" t="str">
        <f>IF(L297+M297=0," ",L297+M297)</f>
        <v xml:space="preserve"> </v>
      </c>
      <c r="O297" s="31"/>
      <c r="P297" s="13"/>
      <c r="Q297" s="32" t="str">
        <f>IF(O297+P297=0," ",O297+P297)</f>
        <v xml:space="preserve"> </v>
      </c>
      <c r="R297" s="13"/>
      <c r="S297" s="13"/>
      <c r="T297" s="13"/>
      <c r="U297" s="31"/>
      <c r="V297" s="13"/>
      <c r="W297" s="32" t="str">
        <f>IF(U297+V297=0," ",U297+V297)</f>
        <v xml:space="preserve"> </v>
      </c>
      <c r="X297" s="13"/>
      <c r="Y297" s="13"/>
      <c r="Z297" s="32" t="str">
        <f>IF(X297+Y297=0," ",X297+Y297)</f>
        <v xml:space="preserve"> </v>
      </c>
      <c r="AA297" s="31"/>
      <c r="AB297" s="33"/>
      <c r="AC297" s="34"/>
    </row>
    <row r="298" spans="1:29" x14ac:dyDescent="0.2">
      <c r="A298" s="35" t="s">
        <v>210</v>
      </c>
      <c r="B298" s="36">
        <v>7505</v>
      </c>
      <c r="C298" s="22">
        <v>1</v>
      </c>
      <c r="D298" s="23"/>
      <c r="E298" s="24">
        <v>1</v>
      </c>
      <c r="F298" s="47"/>
      <c r="G298" s="47"/>
      <c r="H298" s="24"/>
      <c r="I298" s="22"/>
      <c r="J298" s="23"/>
      <c r="N298" s="24"/>
      <c r="O298" s="22"/>
      <c r="P298" s="23"/>
      <c r="R298" s="26"/>
      <c r="S298" s="26"/>
      <c r="T298" s="24"/>
      <c r="U298" s="22"/>
      <c r="V298" s="23"/>
      <c r="W298" s="24"/>
      <c r="X298" s="23"/>
      <c r="Y298" s="23"/>
      <c r="AA298" s="20">
        <v>1</v>
      </c>
      <c r="AB298" s="25">
        <v>0</v>
      </c>
      <c r="AC298" s="180">
        <v>1</v>
      </c>
    </row>
    <row r="299" spans="1:29" x14ac:dyDescent="0.2">
      <c r="A299" s="35" t="s">
        <v>211</v>
      </c>
      <c r="B299" s="36">
        <v>7600</v>
      </c>
      <c r="C299" s="22">
        <v>34</v>
      </c>
      <c r="D299" s="23">
        <v>21</v>
      </c>
      <c r="E299" s="24">
        <v>55</v>
      </c>
      <c r="F299" s="47">
        <v>9</v>
      </c>
      <c r="G299" s="47">
        <v>8</v>
      </c>
      <c r="H299" s="24">
        <v>17</v>
      </c>
      <c r="I299" s="22">
        <v>1</v>
      </c>
      <c r="J299" s="23"/>
      <c r="K299" s="24">
        <v>1</v>
      </c>
      <c r="L299" s="20">
        <v>1</v>
      </c>
      <c r="M299" s="35">
        <v>3</v>
      </c>
      <c r="N299" s="24">
        <v>4</v>
      </c>
      <c r="O299" s="22">
        <v>2</v>
      </c>
      <c r="P299" s="23">
        <v>1</v>
      </c>
      <c r="Q299" s="24">
        <v>3</v>
      </c>
      <c r="R299" s="26">
        <v>1</v>
      </c>
      <c r="S299" s="26"/>
      <c r="T299" s="24">
        <v>1</v>
      </c>
      <c r="U299" s="22"/>
      <c r="V299" s="23">
        <v>2</v>
      </c>
      <c r="W299" s="24">
        <v>2</v>
      </c>
      <c r="X299" s="23">
        <v>3</v>
      </c>
      <c r="Y299" s="23">
        <v>2</v>
      </c>
      <c r="Z299" s="24">
        <v>5</v>
      </c>
      <c r="AA299" s="20">
        <v>52</v>
      </c>
      <c r="AB299" s="25">
        <v>39</v>
      </c>
      <c r="AC299" s="180">
        <v>91</v>
      </c>
    </row>
    <row r="300" spans="1:29" ht="13.5" thickBot="1" x14ac:dyDescent="0.25">
      <c r="A300" s="35" t="s">
        <v>212</v>
      </c>
      <c r="B300" s="36">
        <v>7605</v>
      </c>
      <c r="C300" s="22">
        <v>67</v>
      </c>
      <c r="D300" s="23">
        <v>48</v>
      </c>
      <c r="E300" s="24">
        <v>115</v>
      </c>
      <c r="F300" s="47">
        <v>8</v>
      </c>
      <c r="G300" s="47">
        <v>5</v>
      </c>
      <c r="H300" s="24">
        <v>13</v>
      </c>
      <c r="I300" s="22">
        <v>1</v>
      </c>
      <c r="J300" s="23"/>
      <c r="K300" s="24">
        <v>1</v>
      </c>
      <c r="L300" s="20">
        <v>2</v>
      </c>
      <c r="M300" s="35">
        <v>4</v>
      </c>
      <c r="N300" s="24">
        <v>6</v>
      </c>
      <c r="O300" s="22">
        <v>3</v>
      </c>
      <c r="P300" s="23">
        <v>2</v>
      </c>
      <c r="Q300" s="24">
        <v>5</v>
      </c>
      <c r="R300" s="26"/>
      <c r="S300" s="26"/>
      <c r="T300" s="24"/>
      <c r="U300" s="22">
        <v>2</v>
      </c>
      <c r="V300" s="23"/>
      <c r="W300" s="24">
        <v>2</v>
      </c>
      <c r="X300" s="23">
        <v>2</v>
      </c>
      <c r="Y300" s="23">
        <v>4</v>
      </c>
      <c r="Z300" s="24">
        <v>6</v>
      </c>
      <c r="AA300" s="20">
        <v>85</v>
      </c>
      <c r="AB300" s="25">
        <v>67</v>
      </c>
      <c r="AC300" s="180">
        <v>152</v>
      </c>
    </row>
    <row r="301" spans="1:29" ht="13.5" thickBot="1" x14ac:dyDescent="0.25">
      <c r="A301" s="31" t="s">
        <v>213</v>
      </c>
      <c r="B301" s="14"/>
      <c r="C301" s="31">
        <f t="shared" ref="C301:Z301" si="56">SUBTOTAL(9,C298:C300)</f>
        <v>102</v>
      </c>
      <c r="D301" s="13">
        <f t="shared" si="56"/>
        <v>69</v>
      </c>
      <c r="E301" s="32">
        <f t="shared" si="56"/>
        <v>171</v>
      </c>
      <c r="F301" s="13">
        <f t="shared" si="56"/>
        <v>17</v>
      </c>
      <c r="G301" s="13">
        <f t="shared" si="56"/>
        <v>13</v>
      </c>
      <c r="H301" s="32">
        <f t="shared" si="56"/>
        <v>30</v>
      </c>
      <c r="I301" s="31">
        <f t="shared" si="56"/>
        <v>2</v>
      </c>
      <c r="J301" s="13">
        <f t="shared" si="56"/>
        <v>0</v>
      </c>
      <c r="K301" s="32">
        <f t="shared" si="56"/>
        <v>2</v>
      </c>
      <c r="L301" s="31">
        <f t="shared" si="56"/>
        <v>3</v>
      </c>
      <c r="M301" s="13">
        <f t="shared" si="56"/>
        <v>7</v>
      </c>
      <c r="N301" s="32">
        <f t="shared" si="56"/>
        <v>10</v>
      </c>
      <c r="O301" s="31">
        <f t="shared" si="56"/>
        <v>5</v>
      </c>
      <c r="P301" s="13">
        <f t="shared" si="56"/>
        <v>3</v>
      </c>
      <c r="Q301" s="32">
        <f t="shared" si="56"/>
        <v>8</v>
      </c>
      <c r="R301" s="31">
        <f t="shared" si="56"/>
        <v>1</v>
      </c>
      <c r="S301" s="13">
        <f t="shared" si="56"/>
        <v>0</v>
      </c>
      <c r="T301" s="32">
        <f t="shared" si="56"/>
        <v>1</v>
      </c>
      <c r="U301" s="31">
        <f t="shared" si="56"/>
        <v>2</v>
      </c>
      <c r="V301" s="13">
        <f t="shared" si="56"/>
        <v>2</v>
      </c>
      <c r="W301" s="32">
        <f t="shared" si="56"/>
        <v>4</v>
      </c>
      <c r="X301" s="13">
        <f t="shared" si="56"/>
        <v>5</v>
      </c>
      <c r="Y301" s="13">
        <f t="shared" si="56"/>
        <v>6</v>
      </c>
      <c r="Z301" s="32">
        <f t="shared" si="56"/>
        <v>11</v>
      </c>
      <c r="AA301" s="31">
        <f>C301+F301+I301+L301+O301+R301+U301+X301</f>
        <v>137</v>
      </c>
      <c r="AB301" s="33">
        <f>D301+G301+J301+M301+P301+S301+V301+Y301</f>
        <v>100</v>
      </c>
      <c r="AC301" s="34">
        <f>AA301+AB301</f>
        <v>237</v>
      </c>
    </row>
    <row r="302" spans="1:29" ht="13.5" thickBot="1" x14ac:dyDescent="0.25">
      <c r="E302" s="24" t="str">
        <f>IF(C302+D302=0," ",C302+D302)</f>
        <v xml:space="preserve"> </v>
      </c>
      <c r="H302" s="65" t="str">
        <f>IF(F302+G302=0," ",F302+G302)</f>
        <v xml:space="preserve"> </v>
      </c>
      <c r="K302" s="24" t="str">
        <f>IF(I302+J302=0," ",I302+J302)</f>
        <v xml:space="preserve"> </v>
      </c>
      <c r="N302" s="65" t="str">
        <f>IF(L302+M302=0," ",L302+M302)</f>
        <v xml:space="preserve"> </v>
      </c>
      <c r="Q302" s="24" t="str">
        <f>IF(O302+P302=0," ",O302+P302)</f>
        <v xml:space="preserve"> </v>
      </c>
      <c r="U302" s="20"/>
      <c r="V302" s="25"/>
      <c r="W302" s="24" t="str">
        <f>IF(U302+V302=0," ",U302+V302)</f>
        <v xml:space="preserve"> </v>
      </c>
      <c r="X302" s="25"/>
      <c r="Z302" s="24" t="str">
        <f>IF(X302+Y302=0," ",X302+Y302)</f>
        <v xml:space="preserve"> </v>
      </c>
      <c r="AA302" s="20"/>
      <c r="AB302" s="80"/>
    </row>
    <row r="303" spans="1:29" ht="13.5" thickBot="1" x14ac:dyDescent="0.25">
      <c r="A303" s="31" t="s">
        <v>214</v>
      </c>
      <c r="B303" s="14"/>
      <c r="C303" s="31"/>
      <c r="D303" s="13"/>
      <c r="E303" s="32" t="str">
        <f>IF(C303+D303=0," ",C303+D303)</f>
        <v xml:space="preserve"> </v>
      </c>
      <c r="F303" s="13"/>
      <c r="G303" s="13"/>
      <c r="H303" s="13" t="str">
        <f>IF(F303+G303=0," ",F303+G303)</f>
        <v xml:space="preserve"> </v>
      </c>
      <c r="I303" s="31"/>
      <c r="J303" s="13"/>
      <c r="K303" s="32" t="str">
        <f>IF(I303+J303=0," ",I303+J303)</f>
        <v xml:space="preserve"> </v>
      </c>
      <c r="L303" s="31"/>
      <c r="M303" s="13"/>
      <c r="N303" s="13" t="str">
        <f>IF(L303+M303=0," ",L303+M303)</f>
        <v xml:space="preserve"> </v>
      </c>
      <c r="O303" s="31"/>
      <c r="P303" s="13"/>
      <c r="Q303" s="32" t="str">
        <f>IF(O303+P303=0," ",O303+P303)</f>
        <v xml:space="preserve"> </v>
      </c>
      <c r="R303" s="13"/>
      <c r="S303" s="13"/>
      <c r="T303" s="13"/>
      <c r="U303" s="31"/>
      <c r="V303" s="13"/>
      <c r="W303" s="32" t="str">
        <f>IF(U303+V303=0," ",U303+V303)</f>
        <v xml:space="preserve"> </v>
      </c>
      <c r="X303" s="13"/>
      <c r="Y303" s="13"/>
      <c r="Z303" s="32" t="str">
        <f>IF(X303+Y303=0," ",X303+Y303)</f>
        <v xml:space="preserve"> </v>
      </c>
      <c r="AA303" s="31"/>
      <c r="AB303" s="33"/>
      <c r="AC303" s="34"/>
    </row>
    <row r="304" spans="1:29" x14ac:dyDescent="0.2">
      <c r="A304" s="35" t="s">
        <v>215</v>
      </c>
      <c r="B304" s="160">
        <v>0</v>
      </c>
      <c r="C304" s="22">
        <v>161</v>
      </c>
      <c r="D304" s="23">
        <v>95</v>
      </c>
      <c r="E304" s="24">
        <v>256</v>
      </c>
      <c r="F304" s="47">
        <v>12</v>
      </c>
      <c r="G304" s="47">
        <v>4</v>
      </c>
      <c r="H304" s="24">
        <v>16</v>
      </c>
      <c r="I304" s="22">
        <v>1</v>
      </c>
      <c r="J304" s="23">
        <v>2</v>
      </c>
      <c r="K304" s="24">
        <v>3</v>
      </c>
      <c r="L304" s="20">
        <v>18</v>
      </c>
      <c r="M304" s="35">
        <v>18</v>
      </c>
      <c r="N304" s="24">
        <v>36</v>
      </c>
      <c r="O304" s="22">
        <v>6</v>
      </c>
      <c r="P304" s="23">
        <v>3</v>
      </c>
      <c r="Q304" s="24">
        <v>9</v>
      </c>
      <c r="R304" s="26"/>
      <c r="S304" s="26"/>
      <c r="T304" s="24"/>
      <c r="U304" s="22">
        <v>6</v>
      </c>
      <c r="V304" s="23">
        <v>7</v>
      </c>
      <c r="W304" s="24">
        <v>13</v>
      </c>
      <c r="X304" s="23">
        <v>36</v>
      </c>
      <c r="Y304" s="23">
        <v>46</v>
      </c>
      <c r="Z304" s="24">
        <v>82</v>
      </c>
      <c r="AA304" s="20">
        <v>262</v>
      </c>
      <c r="AB304" s="25">
        <v>182</v>
      </c>
      <c r="AC304" s="180">
        <v>444</v>
      </c>
    </row>
    <row r="305" spans="1:29" x14ac:dyDescent="0.2">
      <c r="A305" s="35" t="s">
        <v>216</v>
      </c>
      <c r="B305" s="160">
        <v>3</v>
      </c>
      <c r="C305" s="22">
        <v>1</v>
      </c>
      <c r="D305" s="23">
        <v>1</v>
      </c>
      <c r="E305" s="24">
        <v>2</v>
      </c>
      <c r="F305" s="47"/>
      <c r="G305" s="47"/>
      <c r="H305" s="24"/>
      <c r="I305" s="22"/>
      <c r="J305" s="23"/>
      <c r="N305" s="24"/>
      <c r="O305" s="22"/>
      <c r="P305" s="23"/>
      <c r="R305" s="26"/>
      <c r="S305" s="26"/>
      <c r="T305" s="24"/>
      <c r="U305" s="22"/>
      <c r="V305" s="23"/>
      <c r="W305" s="24"/>
      <c r="X305" s="23"/>
      <c r="Y305" s="23"/>
      <c r="AA305" s="20">
        <v>1</v>
      </c>
      <c r="AB305" s="25">
        <v>1</v>
      </c>
      <c r="AC305" s="180">
        <v>2</v>
      </c>
    </row>
    <row r="306" spans="1:29" x14ac:dyDescent="0.2">
      <c r="A306" s="35" t="s">
        <v>217</v>
      </c>
      <c r="B306" s="160">
        <v>4</v>
      </c>
      <c r="C306" s="22">
        <v>4</v>
      </c>
      <c r="D306" s="23">
        <v>4</v>
      </c>
      <c r="E306" s="24">
        <v>8</v>
      </c>
      <c r="F306" s="47"/>
      <c r="G306" s="47"/>
      <c r="H306" s="24"/>
      <c r="I306" s="22"/>
      <c r="J306" s="23"/>
      <c r="N306" s="24"/>
      <c r="O306" s="22"/>
      <c r="P306" s="23"/>
      <c r="R306" s="26"/>
      <c r="S306" s="26"/>
      <c r="T306" s="24"/>
      <c r="U306" s="22"/>
      <c r="V306" s="23"/>
      <c r="W306" s="24"/>
      <c r="X306" s="23"/>
      <c r="Y306" s="23"/>
      <c r="AA306" s="20">
        <v>4</v>
      </c>
      <c r="AB306" s="25">
        <v>5</v>
      </c>
      <c r="AC306" s="180">
        <v>9</v>
      </c>
    </row>
    <row r="307" spans="1:29" ht="13.5" thickBot="1" x14ac:dyDescent="0.25">
      <c r="A307" s="35" t="s">
        <v>218</v>
      </c>
      <c r="B307" s="36">
        <v>7500</v>
      </c>
      <c r="C307" s="22">
        <v>404</v>
      </c>
      <c r="D307" s="23">
        <v>285</v>
      </c>
      <c r="E307" s="24">
        <v>689</v>
      </c>
      <c r="F307" s="47">
        <v>102</v>
      </c>
      <c r="G307" s="47">
        <v>37</v>
      </c>
      <c r="H307" s="24">
        <v>139</v>
      </c>
      <c r="I307" s="22">
        <v>11</v>
      </c>
      <c r="J307" s="23">
        <v>2</v>
      </c>
      <c r="K307" s="24">
        <v>13</v>
      </c>
      <c r="L307" s="20">
        <v>13</v>
      </c>
      <c r="M307" s="35">
        <v>9</v>
      </c>
      <c r="N307" s="24">
        <v>22</v>
      </c>
      <c r="O307" s="22">
        <v>14</v>
      </c>
      <c r="P307" s="23">
        <v>12</v>
      </c>
      <c r="Q307" s="24">
        <v>26</v>
      </c>
      <c r="R307" s="26">
        <v>3</v>
      </c>
      <c r="S307" s="26"/>
      <c r="T307" s="24">
        <v>3</v>
      </c>
      <c r="U307" s="22">
        <v>5</v>
      </c>
      <c r="V307" s="23">
        <v>4</v>
      </c>
      <c r="W307" s="24">
        <v>9</v>
      </c>
      <c r="X307" s="23">
        <v>20</v>
      </c>
      <c r="Y307" s="23">
        <v>15</v>
      </c>
      <c r="Z307" s="24">
        <v>35</v>
      </c>
      <c r="AA307" s="20">
        <v>584</v>
      </c>
      <c r="AB307" s="25">
        <v>368</v>
      </c>
      <c r="AC307" s="180">
        <v>952</v>
      </c>
    </row>
    <row r="308" spans="1:29" ht="13.5" thickBot="1" x14ac:dyDescent="0.25">
      <c r="A308" s="31" t="s">
        <v>219</v>
      </c>
      <c r="B308" s="14"/>
      <c r="C308" s="31">
        <f t="shared" ref="C308:Z308" si="57">SUBTOTAL(9,C304:C307)</f>
        <v>570</v>
      </c>
      <c r="D308" s="13">
        <f t="shared" si="57"/>
        <v>385</v>
      </c>
      <c r="E308" s="32">
        <f t="shared" si="57"/>
        <v>955</v>
      </c>
      <c r="F308" s="13">
        <f t="shared" si="57"/>
        <v>114</v>
      </c>
      <c r="G308" s="13">
        <f t="shared" si="57"/>
        <v>41</v>
      </c>
      <c r="H308" s="32">
        <f t="shared" si="57"/>
        <v>155</v>
      </c>
      <c r="I308" s="31">
        <f t="shared" si="57"/>
        <v>12</v>
      </c>
      <c r="J308" s="13">
        <f t="shared" si="57"/>
        <v>4</v>
      </c>
      <c r="K308" s="32">
        <f t="shared" si="57"/>
        <v>16</v>
      </c>
      <c r="L308" s="31">
        <f t="shared" si="57"/>
        <v>31</v>
      </c>
      <c r="M308" s="13">
        <f t="shared" si="57"/>
        <v>27</v>
      </c>
      <c r="N308" s="32">
        <f t="shared" si="57"/>
        <v>58</v>
      </c>
      <c r="O308" s="31">
        <f t="shared" si="57"/>
        <v>20</v>
      </c>
      <c r="P308" s="13">
        <f t="shared" si="57"/>
        <v>15</v>
      </c>
      <c r="Q308" s="32">
        <f t="shared" si="57"/>
        <v>35</v>
      </c>
      <c r="R308" s="13">
        <f>SUM(R304:R307)</f>
        <v>3</v>
      </c>
      <c r="S308" s="13">
        <f>SUM(S304:S307)</f>
        <v>0</v>
      </c>
      <c r="T308" s="13">
        <f>SUM(T304:T307)</f>
        <v>3</v>
      </c>
      <c r="U308" s="31">
        <f t="shared" si="57"/>
        <v>11</v>
      </c>
      <c r="V308" s="13">
        <f t="shared" si="57"/>
        <v>11</v>
      </c>
      <c r="W308" s="32">
        <f t="shared" si="57"/>
        <v>22</v>
      </c>
      <c r="X308" s="13">
        <f t="shared" si="57"/>
        <v>56</v>
      </c>
      <c r="Y308" s="13">
        <f t="shared" si="57"/>
        <v>61</v>
      </c>
      <c r="Z308" s="32">
        <f t="shared" si="57"/>
        <v>117</v>
      </c>
      <c r="AA308" s="31">
        <f>C308+F308+I308+L308+O308+R308+U308+X308</f>
        <v>817</v>
      </c>
      <c r="AB308" s="33">
        <f>D308+G308+J308+M308+P308+S308+V308+Y308</f>
        <v>544</v>
      </c>
      <c r="AC308" s="34">
        <f>AA308+AB308</f>
        <v>1361</v>
      </c>
    </row>
    <row r="309" spans="1:29" ht="13.5" thickBot="1" x14ac:dyDescent="0.25">
      <c r="E309" s="24" t="str">
        <f>IF(C309+D309=0," ",C309+D309)</f>
        <v xml:space="preserve"> </v>
      </c>
      <c r="H309" s="65" t="str">
        <f>IF(F309+G309=0," ",F309+G309)</f>
        <v xml:space="preserve"> </v>
      </c>
      <c r="K309" s="24" t="str">
        <f>IF(I309+J309=0," ",I309+J309)</f>
        <v xml:space="preserve"> </v>
      </c>
      <c r="N309" s="65" t="str">
        <f>IF(L309+M309=0," ",L309+M309)</f>
        <v xml:space="preserve"> </v>
      </c>
      <c r="Q309" s="24" t="str">
        <f>IF(O309+P309=0," ",O309+P309)</f>
        <v xml:space="preserve"> </v>
      </c>
      <c r="U309" s="20"/>
      <c r="V309" s="25"/>
      <c r="W309" s="24" t="str">
        <f>IF(U309+V309=0," ",U309+V309)</f>
        <v xml:space="preserve"> </v>
      </c>
      <c r="X309" s="25"/>
      <c r="Z309" s="24" t="str">
        <f>IF(X309+Y309=0," ",X309+Y309)</f>
        <v xml:space="preserve"> </v>
      </c>
      <c r="AA309" s="71"/>
      <c r="AB309" s="161"/>
      <c r="AC309" s="162"/>
    </row>
    <row r="310" spans="1:29" ht="13.5" thickBot="1" x14ac:dyDescent="0.25">
      <c r="A310" s="163" t="s">
        <v>220</v>
      </c>
      <c r="B310" s="164"/>
      <c r="C310" s="163">
        <f t="shared" ref="C310:AB310" si="58">C308+C301+C295+C279+C242+C212+C191+C162</f>
        <v>7043</v>
      </c>
      <c r="D310" s="165">
        <f t="shared" si="58"/>
        <v>4751</v>
      </c>
      <c r="E310" s="166">
        <f t="shared" si="58"/>
        <v>11794</v>
      </c>
      <c r="F310" s="163">
        <f t="shared" si="58"/>
        <v>1037</v>
      </c>
      <c r="G310" s="165">
        <f t="shared" si="58"/>
        <v>448</v>
      </c>
      <c r="H310" s="166">
        <f t="shared" si="58"/>
        <v>1485</v>
      </c>
      <c r="I310" s="163">
        <f t="shared" si="58"/>
        <v>68</v>
      </c>
      <c r="J310" s="165">
        <f t="shared" si="58"/>
        <v>49</v>
      </c>
      <c r="K310" s="166">
        <f t="shared" si="58"/>
        <v>117</v>
      </c>
      <c r="L310" s="163">
        <f t="shared" si="58"/>
        <v>347</v>
      </c>
      <c r="M310" s="165">
        <f t="shared" si="58"/>
        <v>312</v>
      </c>
      <c r="N310" s="166">
        <f t="shared" si="58"/>
        <v>659</v>
      </c>
      <c r="O310" s="163">
        <f t="shared" si="58"/>
        <v>255</v>
      </c>
      <c r="P310" s="165">
        <f t="shared" si="58"/>
        <v>126</v>
      </c>
      <c r="Q310" s="166">
        <f t="shared" si="58"/>
        <v>381</v>
      </c>
      <c r="R310" s="163">
        <f t="shared" si="58"/>
        <v>12</v>
      </c>
      <c r="S310" s="165">
        <f t="shared" si="58"/>
        <v>10</v>
      </c>
      <c r="T310" s="166">
        <f t="shared" si="58"/>
        <v>22</v>
      </c>
      <c r="U310" s="163">
        <f t="shared" si="58"/>
        <v>80</v>
      </c>
      <c r="V310" s="165">
        <f t="shared" si="58"/>
        <v>64</v>
      </c>
      <c r="W310" s="165">
        <f t="shared" si="58"/>
        <v>144</v>
      </c>
      <c r="X310" s="165">
        <f t="shared" si="58"/>
        <v>490</v>
      </c>
      <c r="Y310" s="165">
        <f t="shared" si="58"/>
        <v>381</v>
      </c>
      <c r="Z310" s="166">
        <f t="shared" si="58"/>
        <v>871</v>
      </c>
      <c r="AA310" s="165">
        <f t="shared" si="58"/>
        <v>9332</v>
      </c>
      <c r="AB310" s="165">
        <f t="shared" si="58"/>
        <v>6141</v>
      </c>
      <c r="AC310" s="166">
        <f>AC308+AC301+AC295+AC279+AC242+AC212+AC191+AC162</f>
        <v>15473</v>
      </c>
    </row>
    <row r="311" spans="1:29" x14ac:dyDescent="0.2">
      <c r="A311" s="251" t="s">
        <v>362</v>
      </c>
    </row>
  </sheetData>
  <mergeCells count="14">
    <mergeCell ref="A244:AC244"/>
    <mergeCell ref="A281:AC281"/>
    <mergeCell ref="R1:T1"/>
    <mergeCell ref="U1:W1"/>
    <mergeCell ref="X1:Z1"/>
    <mergeCell ref="AA1:AC1"/>
    <mergeCell ref="A3:AC3"/>
    <mergeCell ref="A193:AC193"/>
    <mergeCell ref="B1:B2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5"/>
  <sheetViews>
    <sheetView workbookViewId="0"/>
  </sheetViews>
  <sheetFormatPr defaultColWidth="9.140625" defaultRowHeight="12.75" x14ac:dyDescent="0.2"/>
  <cols>
    <col min="1" max="1" width="42.85546875" style="35" customWidth="1"/>
    <col min="2" max="2" width="10.28515625" style="36" bestFit="1" customWidth="1"/>
    <col min="3" max="3" width="6.85546875" style="20" bestFit="1" customWidth="1"/>
    <col min="4" max="4" width="5.5703125" style="25" bestFit="1" customWidth="1"/>
    <col min="5" max="5" width="6.5703125" style="180" bestFit="1" customWidth="1"/>
    <col min="6" max="6" width="6.85546875" style="35" bestFit="1" customWidth="1"/>
    <col min="7" max="7" width="4.85546875" style="35" bestFit="1" customWidth="1"/>
    <col min="8" max="8" width="5.5703125" style="35" bestFit="1" customWidth="1"/>
    <col min="9" max="9" width="6.85546875" style="20" bestFit="1" customWidth="1"/>
    <col min="10" max="10" width="4.85546875" style="25" bestFit="1" customWidth="1"/>
    <col min="11" max="11" width="5" style="180" bestFit="1" customWidth="1"/>
    <col min="12" max="12" width="6.85546875" style="20" bestFit="1" customWidth="1"/>
    <col min="13" max="13" width="4.85546875" style="35" bestFit="1" customWidth="1"/>
    <col min="14" max="14" width="5" style="35" bestFit="1" customWidth="1"/>
    <col min="15" max="15" width="6.85546875" style="20" bestFit="1" customWidth="1"/>
    <col min="16" max="16" width="6.85546875" style="25" customWidth="1"/>
    <col min="17" max="17" width="6.85546875" style="180" customWidth="1"/>
    <col min="18" max="20" width="6.85546875" style="25" customWidth="1"/>
    <col min="21" max="21" width="6.85546875" style="35" customWidth="1"/>
    <col min="22" max="22" width="9.85546875" style="35" customWidth="1"/>
    <col min="23" max="23" width="6.85546875" style="35" customWidth="1"/>
    <col min="24" max="24" width="6.85546875" style="20" customWidth="1"/>
    <col min="25" max="25" width="6.85546875" style="25" customWidth="1"/>
    <col min="26" max="26" width="6.85546875" style="180" customWidth="1"/>
    <col min="27" max="27" width="8.5703125" style="35" customWidth="1"/>
    <col min="28" max="28" width="9" style="167" customWidth="1"/>
    <col min="29" max="29" width="9.140625" style="168"/>
    <col min="30" max="16384" width="9.140625" style="2"/>
  </cols>
  <sheetData>
    <row r="1" spans="1:31" x14ac:dyDescent="0.2">
      <c r="A1" s="1"/>
      <c r="B1" s="558" t="s">
        <v>0</v>
      </c>
      <c r="C1" s="548" t="s">
        <v>1</v>
      </c>
      <c r="D1" s="549"/>
      <c r="E1" s="550"/>
      <c r="F1" s="551" t="s">
        <v>2</v>
      </c>
      <c r="G1" s="551"/>
      <c r="H1" s="551"/>
      <c r="I1" s="548" t="s">
        <v>3</v>
      </c>
      <c r="J1" s="549"/>
      <c r="K1" s="550"/>
      <c r="L1" s="551" t="s">
        <v>4</v>
      </c>
      <c r="M1" s="551"/>
      <c r="N1" s="551"/>
      <c r="O1" s="548" t="s">
        <v>5</v>
      </c>
      <c r="P1" s="549"/>
      <c r="Q1" s="550"/>
      <c r="R1" s="548" t="s">
        <v>6</v>
      </c>
      <c r="S1" s="549"/>
      <c r="T1" s="550"/>
      <c r="U1" s="551" t="s">
        <v>7</v>
      </c>
      <c r="V1" s="551"/>
      <c r="W1" s="551"/>
      <c r="X1" s="548" t="s">
        <v>8</v>
      </c>
      <c r="Y1" s="549"/>
      <c r="Z1" s="550"/>
      <c r="AA1" s="548" t="s">
        <v>9</v>
      </c>
      <c r="AB1" s="549"/>
      <c r="AC1" s="550"/>
    </row>
    <row r="2" spans="1:31" ht="13.5" thickBot="1" x14ac:dyDescent="0.25">
      <c r="A2" s="1"/>
      <c r="B2" s="559"/>
      <c r="C2" s="189" t="s">
        <v>10</v>
      </c>
      <c r="D2" s="190" t="s">
        <v>11</v>
      </c>
      <c r="E2" s="191" t="s">
        <v>9</v>
      </c>
      <c r="F2" s="6" t="s">
        <v>10</v>
      </c>
      <c r="G2" s="6" t="s">
        <v>12</v>
      </c>
      <c r="H2" s="6" t="s">
        <v>9</v>
      </c>
      <c r="I2" s="7" t="s">
        <v>10</v>
      </c>
      <c r="J2" s="8" t="s">
        <v>12</v>
      </c>
      <c r="K2" s="193" t="s">
        <v>9</v>
      </c>
      <c r="L2" s="189" t="s">
        <v>10</v>
      </c>
      <c r="M2" s="192" t="s">
        <v>12</v>
      </c>
      <c r="N2" s="192" t="s">
        <v>9</v>
      </c>
      <c r="O2" s="189" t="s">
        <v>10</v>
      </c>
      <c r="P2" s="190" t="s">
        <v>12</v>
      </c>
      <c r="Q2" s="191" t="s">
        <v>9</v>
      </c>
      <c r="R2" s="189" t="s">
        <v>10</v>
      </c>
      <c r="S2" s="190" t="s">
        <v>12</v>
      </c>
      <c r="T2" s="191" t="s">
        <v>9</v>
      </c>
      <c r="U2" s="192" t="s">
        <v>10</v>
      </c>
      <c r="V2" s="192" t="s">
        <v>12</v>
      </c>
      <c r="W2" s="192" t="s">
        <v>9</v>
      </c>
      <c r="X2" s="7" t="s">
        <v>10</v>
      </c>
      <c r="Y2" s="8" t="s">
        <v>12</v>
      </c>
      <c r="Z2" s="193" t="s">
        <v>9</v>
      </c>
      <c r="AA2" s="192" t="s">
        <v>10</v>
      </c>
      <c r="AB2" s="11" t="s">
        <v>12</v>
      </c>
      <c r="AC2" s="12" t="s">
        <v>9</v>
      </c>
    </row>
    <row r="3" spans="1:31" ht="13.5" thickBot="1" x14ac:dyDescent="0.25">
      <c r="A3" s="552" t="s">
        <v>13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553"/>
      <c r="AB3" s="553"/>
      <c r="AC3" s="554"/>
    </row>
    <row r="4" spans="1:31" ht="13.5" thickBot="1" x14ac:dyDescent="0.25">
      <c r="A4" s="13"/>
      <c r="B4" s="14"/>
      <c r="C4" s="15"/>
      <c r="D4" s="16"/>
      <c r="E4" s="17"/>
      <c r="F4" s="16"/>
      <c r="G4" s="16"/>
      <c r="H4" s="16"/>
      <c r="I4" s="15"/>
      <c r="J4" s="16"/>
      <c r="K4" s="17"/>
      <c r="L4" s="15"/>
      <c r="M4" s="16"/>
      <c r="N4" s="16"/>
      <c r="O4" s="15"/>
      <c r="P4" s="16"/>
      <c r="Q4" s="16"/>
      <c r="R4" s="15"/>
      <c r="S4" s="16"/>
      <c r="T4" s="17"/>
      <c r="U4" s="16"/>
      <c r="V4" s="16"/>
      <c r="W4" s="16"/>
      <c r="X4" s="15"/>
      <c r="Y4" s="16"/>
      <c r="Z4" s="17"/>
      <c r="AA4" s="15"/>
      <c r="AB4" s="18"/>
      <c r="AC4" s="19"/>
    </row>
    <row r="5" spans="1:31" ht="12.75" customHeight="1" x14ac:dyDescent="0.2">
      <c r="A5" s="20" t="s">
        <v>14</v>
      </c>
      <c r="B5" s="21">
        <v>1055</v>
      </c>
      <c r="C5" s="22">
        <v>22</v>
      </c>
      <c r="D5" s="23">
        <v>3</v>
      </c>
      <c r="E5" s="24">
        <v>25</v>
      </c>
      <c r="F5" s="23">
        <v>1</v>
      </c>
      <c r="G5" s="23"/>
      <c r="H5" s="24">
        <v>1</v>
      </c>
      <c r="I5" s="22"/>
      <c r="J5" s="23"/>
      <c r="K5" s="24"/>
      <c r="M5" s="25"/>
      <c r="N5" s="26"/>
      <c r="O5" s="22">
        <v>3</v>
      </c>
      <c r="P5" s="23"/>
      <c r="Q5" s="26">
        <v>3</v>
      </c>
      <c r="R5" s="27"/>
      <c r="S5" s="26"/>
      <c r="T5" s="26"/>
      <c r="U5" s="28"/>
      <c r="V5" s="23"/>
      <c r="W5" s="26"/>
      <c r="X5" s="22">
        <v>4</v>
      </c>
      <c r="Y5" s="23"/>
      <c r="Z5" s="24">
        <v>4</v>
      </c>
      <c r="AA5" s="20">
        <f>C5+F5+I5+L5+O5+R5+U5+X5</f>
        <v>30</v>
      </c>
      <c r="AB5" s="25">
        <f>D5+G5+J5+M5+P5+S5+V5+Y5</f>
        <v>3</v>
      </c>
      <c r="AC5" s="29">
        <f>E5+H5+K5+N5+Q5+T5+W5+Z5</f>
        <v>33</v>
      </c>
      <c r="AE5" s="195"/>
    </row>
    <row r="6" spans="1:31" ht="12.75" customHeight="1" x14ac:dyDescent="0.2">
      <c r="A6" s="20" t="s">
        <v>15</v>
      </c>
      <c r="B6" s="21">
        <v>1070</v>
      </c>
      <c r="C6" s="22">
        <v>47</v>
      </c>
      <c r="D6" s="23">
        <v>13</v>
      </c>
      <c r="E6" s="24">
        <v>60</v>
      </c>
      <c r="F6" s="23">
        <v>4</v>
      </c>
      <c r="G6" s="23">
        <v>4</v>
      </c>
      <c r="H6" s="24">
        <v>8</v>
      </c>
      <c r="I6" s="22"/>
      <c r="J6" s="23"/>
      <c r="K6" s="24"/>
      <c r="M6" s="25"/>
      <c r="N6" s="26"/>
      <c r="O6" s="22">
        <v>2</v>
      </c>
      <c r="P6" s="23"/>
      <c r="Q6" s="26">
        <v>2</v>
      </c>
      <c r="R6" s="27"/>
      <c r="S6" s="26"/>
      <c r="T6" s="26"/>
      <c r="U6" s="22">
        <v>1</v>
      </c>
      <c r="V6" s="23"/>
      <c r="W6" s="26">
        <v>1</v>
      </c>
      <c r="X6" s="22"/>
      <c r="Y6" s="23">
        <v>1</v>
      </c>
      <c r="Z6" s="24">
        <v>1</v>
      </c>
      <c r="AA6" s="20">
        <f t="shared" ref="AA6:AC20" si="0">C6+F6+I6+L6+O6+R6+U6+X6</f>
        <v>54</v>
      </c>
      <c r="AB6" s="25">
        <f t="shared" si="0"/>
        <v>18</v>
      </c>
      <c r="AC6" s="24">
        <f t="shared" si="0"/>
        <v>72</v>
      </c>
      <c r="AE6" s="195"/>
    </row>
    <row r="7" spans="1:31" ht="12.75" customHeight="1" x14ac:dyDescent="0.2">
      <c r="A7" s="20" t="s">
        <v>16</v>
      </c>
      <c r="B7" s="21">
        <v>1071</v>
      </c>
      <c r="C7" s="22">
        <v>23</v>
      </c>
      <c r="D7" s="23">
        <v>1</v>
      </c>
      <c r="E7" s="24">
        <v>24</v>
      </c>
      <c r="F7" s="23">
        <v>3</v>
      </c>
      <c r="G7" s="23"/>
      <c r="H7" s="24">
        <v>3</v>
      </c>
      <c r="I7" s="22"/>
      <c r="J7" s="23"/>
      <c r="K7" s="24"/>
      <c r="M7" s="25"/>
      <c r="N7" s="24"/>
      <c r="O7" s="22">
        <v>2</v>
      </c>
      <c r="P7" s="23"/>
      <c r="Q7" s="26">
        <v>2</v>
      </c>
      <c r="R7" s="27"/>
      <c r="S7" s="26"/>
      <c r="T7" s="26"/>
      <c r="U7" s="22"/>
      <c r="V7" s="23"/>
      <c r="W7" s="24"/>
      <c r="X7" s="22">
        <v>5</v>
      </c>
      <c r="Y7" s="23"/>
      <c r="Z7" s="24">
        <v>5</v>
      </c>
      <c r="AA7" s="20">
        <f t="shared" si="0"/>
        <v>33</v>
      </c>
      <c r="AB7" s="25">
        <f t="shared" si="0"/>
        <v>1</v>
      </c>
      <c r="AC7" s="24">
        <f t="shared" si="0"/>
        <v>34</v>
      </c>
      <c r="AE7" s="195"/>
    </row>
    <row r="8" spans="1:31" ht="12.75" customHeight="1" x14ac:dyDescent="0.2">
      <c r="A8" s="20" t="s">
        <v>17</v>
      </c>
      <c r="B8" s="21">
        <v>1072</v>
      </c>
      <c r="C8" s="22">
        <v>1</v>
      </c>
      <c r="D8" s="23">
        <v>1</v>
      </c>
      <c r="E8" s="24">
        <v>2</v>
      </c>
      <c r="F8" s="23"/>
      <c r="G8" s="23"/>
      <c r="H8" s="24"/>
      <c r="I8" s="22"/>
      <c r="J8" s="23"/>
      <c r="K8" s="24"/>
      <c r="L8" s="20">
        <v>1</v>
      </c>
      <c r="M8" s="25"/>
      <c r="N8" s="24">
        <v>1</v>
      </c>
      <c r="O8" s="22">
        <v>1</v>
      </c>
      <c r="P8" s="23"/>
      <c r="Q8" s="26">
        <v>1</v>
      </c>
      <c r="R8" s="27"/>
      <c r="S8" s="26"/>
      <c r="T8" s="26"/>
      <c r="U8" s="22"/>
      <c r="V8" s="23"/>
      <c r="W8" s="24"/>
      <c r="X8" s="22">
        <v>1</v>
      </c>
      <c r="Y8" s="23"/>
      <c r="Z8" s="24">
        <v>1</v>
      </c>
      <c r="AA8" s="20">
        <f t="shared" si="0"/>
        <v>4</v>
      </c>
      <c r="AB8" s="25">
        <f t="shared" si="0"/>
        <v>1</v>
      </c>
      <c r="AC8" s="24">
        <f t="shared" si="0"/>
        <v>5</v>
      </c>
      <c r="AE8" s="195"/>
    </row>
    <row r="9" spans="1:31" ht="12.75" customHeight="1" x14ac:dyDescent="0.2">
      <c r="A9" s="20" t="s">
        <v>18</v>
      </c>
      <c r="B9" s="21">
        <v>1075</v>
      </c>
      <c r="C9" s="22">
        <v>15</v>
      </c>
      <c r="D9" s="23">
        <v>2</v>
      </c>
      <c r="E9" s="24">
        <v>17</v>
      </c>
      <c r="F9" s="23">
        <v>1</v>
      </c>
      <c r="G9" s="23">
        <v>2</v>
      </c>
      <c r="H9" s="24">
        <v>3</v>
      </c>
      <c r="I9" s="22"/>
      <c r="J9" s="23"/>
      <c r="K9" s="24"/>
      <c r="M9" s="25"/>
      <c r="N9" s="26"/>
      <c r="O9" s="22"/>
      <c r="P9" s="23"/>
      <c r="Q9" s="26"/>
      <c r="R9" s="27"/>
      <c r="S9" s="26"/>
      <c r="T9" s="26"/>
      <c r="U9" s="22"/>
      <c r="V9" s="23"/>
      <c r="W9" s="26"/>
      <c r="X9" s="22"/>
      <c r="Y9" s="23">
        <v>1</v>
      </c>
      <c r="Z9" s="24">
        <v>1</v>
      </c>
      <c r="AA9" s="20">
        <f t="shared" si="0"/>
        <v>16</v>
      </c>
      <c r="AB9" s="25">
        <f t="shared" si="0"/>
        <v>5</v>
      </c>
      <c r="AC9" s="24">
        <f t="shared" si="0"/>
        <v>21</v>
      </c>
      <c r="AE9" s="195"/>
    </row>
    <row r="10" spans="1:31" ht="12.75" customHeight="1" x14ac:dyDescent="0.2">
      <c r="A10" s="20" t="s">
        <v>19</v>
      </c>
      <c r="B10" s="21">
        <v>1076</v>
      </c>
      <c r="C10" s="22">
        <v>4</v>
      </c>
      <c r="D10" s="23">
        <v>1</v>
      </c>
      <c r="E10" s="24">
        <v>5</v>
      </c>
      <c r="F10" s="23"/>
      <c r="G10" s="23"/>
      <c r="H10" s="24"/>
      <c r="I10" s="22"/>
      <c r="J10" s="23"/>
      <c r="K10" s="24"/>
      <c r="M10" s="25"/>
      <c r="N10" s="24"/>
      <c r="O10" s="22"/>
      <c r="P10" s="23"/>
      <c r="Q10" s="26"/>
      <c r="R10" s="27"/>
      <c r="S10" s="26"/>
      <c r="T10" s="26"/>
      <c r="U10" s="22"/>
      <c r="V10" s="23"/>
      <c r="W10" s="24"/>
      <c r="X10" s="22">
        <v>1</v>
      </c>
      <c r="Y10" s="23"/>
      <c r="Z10" s="24">
        <v>1</v>
      </c>
      <c r="AA10" s="20">
        <f t="shared" si="0"/>
        <v>5</v>
      </c>
      <c r="AB10" s="25">
        <f t="shared" si="0"/>
        <v>1</v>
      </c>
      <c r="AC10" s="24">
        <f t="shared" si="0"/>
        <v>6</v>
      </c>
      <c r="AE10" s="195"/>
    </row>
    <row r="11" spans="1:31" ht="12.75" customHeight="1" x14ac:dyDescent="0.2">
      <c r="A11" s="20" t="s">
        <v>20</v>
      </c>
      <c r="B11" s="21">
        <v>1077</v>
      </c>
      <c r="C11" s="22">
        <v>3</v>
      </c>
      <c r="D11" s="23"/>
      <c r="E11" s="24">
        <v>3</v>
      </c>
      <c r="F11" s="23"/>
      <c r="G11" s="23"/>
      <c r="H11" s="24"/>
      <c r="I11" s="22"/>
      <c r="J11" s="23"/>
      <c r="K11" s="24"/>
      <c r="M11" s="25"/>
      <c r="N11" s="24"/>
      <c r="O11" s="22"/>
      <c r="P11" s="23"/>
      <c r="Q11" s="26"/>
      <c r="R11" s="27"/>
      <c r="S11" s="26"/>
      <c r="T11" s="26"/>
      <c r="U11" s="22"/>
      <c r="V11" s="23"/>
      <c r="W11" s="24"/>
      <c r="X11" s="22"/>
      <c r="Y11" s="23"/>
      <c r="Z11" s="24"/>
      <c r="AA11" s="20">
        <f t="shared" si="0"/>
        <v>3</v>
      </c>
      <c r="AB11" s="25">
        <f t="shared" si="0"/>
        <v>0</v>
      </c>
      <c r="AC11" s="24">
        <f t="shared" si="0"/>
        <v>3</v>
      </c>
      <c r="AE11" s="195"/>
    </row>
    <row r="12" spans="1:31" ht="12.75" customHeight="1" x14ac:dyDescent="0.2">
      <c r="A12" s="20" t="s">
        <v>21</v>
      </c>
      <c r="B12" s="21">
        <v>1080</v>
      </c>
      <c r="C12" s="22">
        <v>7</v>
      </c>
      <c r="D12" s="23">
        <v>2</v>
      </c>
      <c r="E12" s="24">
        <v>9</v>
      </c>
      <c r="F12" s="23">
        <v>1</v>
      </c>
      <c r="G12" s="23"/>
      <c r="H12" s="24">
        <v>1</v>
      </c>
      <c r="I12" s="22"/>
      <c r="J12" s="23"/>
      <c r="K12" s="24"/>
      <c r="M12" s="25"/>
      <c r="N12" s="26"/>
      <c r="O12" s="22"/>
      <c r="P12" s="23"/>
      <c r="Q12" s="26"/>
      <c r="R12" s="27"/>
      <c r="S12" s="26"/>
      <c r="T12" s="26"/>
      <c r="U12" s="22"/>
      <c r="V12" s="23"/>
      <c r="W12" s="26"/>
      <c r="X12" s="22"/>
      <c r="Y12" s="23"/>
      <c r="Z12" s="24"/>
      <c r="AA12" s="20">
        <f t="shared" si="0"/>
        <v>8</v>
      </c>
      <c r="AB12" s="25">
        <f t="shared" si="0"/>
        <v>2</v>
      </c>
      <c r="AC12" s="24">
        <f t="shared" si="0"/>
        <v>10</v>
      </c>
      <c r="AE12" s="195"/>
    </row>
    <row r="13" spans="1:31" ht="12.75" customHeight="1" x14ac:dyDescent="0.2">
      <c r="A13" s="20" t="s">
        <v>22</v>
      </c>
      <c r="B13" s="21">
        <v>1081</v>
      </c>
      <c r="C13" s="22">
        <v>4</v>
      </c>
      <c r="D13" s="23">
        <v>1</v>
      </c>
      <c r="E13" s="24">
        <v>5</v>
      </c>
      <c r="F13" s="23"/>
      <c r="G13" s="23"/>
      <c r="H13" s="24"/>
      <c r="I13" s="22"/>
      <c r="J13" s="23"/>
      <c r="K13" s="24"/>
      <c r="M13" s="25"/>
      <c r="N13" s="24"/>
      <c r="O13" s="22"/>
      <c r="P13" s="23"/>
      <c r="Q13" s="26"/>
      <c r="R13" s="27"/>
      <c r="S13" s="26"/>
      <c r="T13" s="26"/>
      <c r="U13" s="22"/>
      <c r="V13" s="23"/>
      <c r="W13" s="24"/>
      <c r="X13" s="22">
        <v>1</v>
      </c>
      <c r="Y13" s="23"/>
      <c r="Z13" s="24">
        <v>1</v>
      </c>
      <c r="AA13" s="20">
        <f t="shared" si="0"/>
        <v>5</v>
      </c>
      <c r="AB13" s="25">
        <f t="shared" si="0"/>
        <v>1</v>
      </c>
      <c r="AC13" s="24">
        <f t="shared" si="0"/>
        <v>6</v>
      </c>
      <c r="AE13" s="195"/>
    </row>
    <row r="14" spans="1:31" ht="12.75" customHeight="1" x14ac:dyDescent="0.2">
      <c r="A14" s="20" t="s">
        <v>278</v>
      </c>
      <c r="B14" s="21">
        <v>1082</v>
      </c>
      <c r="C14" s="22">
        <v>1</v>
      </c>
      <c r="D14" s="23"/>
      <c r="E14" s="24">
        <v>1</v>
      </c>
      <c r="F14" s="23"/>
      <c r="G14" s="23"/>
      <c r="H14" s="24"/>
      <c r="I14" s="22"/>
      <c r="J14" s="23"/>
      <c r="K14" s="24"/>
      <c r="M14" s="25"/>
      <c r="N14" s="24"/>
      <c r="O14" s="22"/>
      <c r="P14" s="23"/>
      <c r="Q14" s="26"/>
      <c r="R14" s="27"/>
      <c r="S14" s="26"/>
      <c r="T14" s="26"/>
      <c r="U14" s="22"/>
      <c r="V14" s="23"/>
      <c r="W14" s="24"/>
      <c r="X14" s="22"/>
      <c r="Y14" s="23"/>
      <c r="Z14" s="24"/>
      <c r="AA14" s="20">
        <f t="shared" si="0"/>
        <v>1</v>
      </c>
      <c r="AB14" s="25">
        <f t="shared" si="0"/>
        <v>0</v>
      </c>
      <c r="AC14" s="24">
        <f t="shared" si="0"/>
        <v>1</v>
      </c>
      <c r="AE14" s="195"/>
    </row>
    <row r="15" spans="1:31" ht="12.75" customHeight="1" x14ac:dyDescent="0.2">
      <c r="A15" s="20" t="s">
        <v>23</v>
      </c>
      <c r="B15" s="21">
        <v>1085</v>
      </c>
      <c r="C15" s="22">
        <v>17</v>
      </c>
      <c r="D15" s="23">
        <v>4</v>
      </c>
      <c r="E15" s="24">
        <v>21</v>
      </c>
      <c r="F15" s="23"/>
      <c r="G15" s="23">
        <v>1</v>
      </c>
      <c r="H15" s="24">
        <v>1</v>
      </c>
      <c r="I15" s="22"/>
      <c r="J15" s="23"/>
      <c r="K15" s="24"/>
      <c r="L15" s="20">
        <v>1</v>
      </c>
      <c r="M15" s="25"/>
      <c r="N15" s="26">
        <v>1</v>
      </c>
      <c r="O15" s="22"/>
      <c r="P15" s="23">
        <v>1</v>
      </c>
      <c r="Q15" s="26">
        <v>1</v>
      </c>
      <c r="R15" s="27"/>
      <c r="S15" s="26"/>
      <c r="T15" s="26"/>
      <c r="U15" s="22"/>
      <c r="V15" s="23"/>
      <c r="W15" s="26"/>
      <c r="X15" s="22">
        <v>1</v>
      </c>
      <c r="Y15" s="23">
        <v>1</v>
      </c>
      <c r="Z15" s="24">
        <v>2</v>
      </c>
      <c r="AA15" s="20">
        <f t="shared" si="0"/>
        <v>19</v>
      </c>
      <c r="AB15" s="25">
        <f t="shared" si="0"/>
        <v>7</v>
      </c>
      <c r="AC15" s="24">
        <f t="shared" si="0"/>
        <v>26</v>
      </c>
      <c r="AE15" s="195"/>
    </row>
    <row r="16" spans="1:31" ht="12.75" customHeight="1" x14ac:dyDescent="0.2">
      <c r="A16" s="20" t="s">
        <v>24</v>
      </c>
      <c r="B16" s="21">
        <v>1086</v>
      </c>
      <c r="C16" s="22">
        <v>4</v>
      </c>
      <c r="D16" s="23"/>
      <c r="E16" s="24">
        <v>4</v>
      </c>
      <c r="F16" s="23"/>
      <c r="G16" s="23"/>
      <c r="H16" s="24"/>
      <c r="I16" s="22"/>
      <c r="J16" s="23"/>
      <c r="K16" s="24"/>
      <c r="M16" s="25"/>
      <c r="N16" s="24"/>
      <c r="O16" s="22"/>
      <c r="P16" s="23"/>
      <c r="Q16" s="26"/>
      <c r="R16" s="27"/>
      <c r="S16" s="26"/>
      <c r="T16" s="26"/>
      <c r="U16" s="22"/>
      <c r="V16" s="23"/>
      <c r="W16" s="24"/>
      <c r="X16" s="22"/>
      <c r="Y16" s="23"/>
      <c r="Z16" s="24"/>
      <c r="AA16" s="20">
        <f t="shared" si="0"/>
        <v>4</v>
      </c>
      <c r="AB16" s="25">
        <f t="shared" si="0"/>
        <v>0</v>
      </c>
      <c r="AC16" s="24">
        <f t="shared" si="0"/>
        <v>4</v>
      </c>
      <c r="AE16" s="195"/>
    </row>
    <row r="17" spans="1:56" ht="12.75" customHeight="1" x14ac:dyDescent="0.2">
      <c r="A17" s="20" t="s">
        <v>25</v>
      </c>
      <c r="B17" s="21">
        <v>1087</v>
      </c>
      <c r="C17" s="22">
        <v>1</v>
      </c>
      <c r="D17" s="23"/>
      <c r="E17" s="24">
        <v>1</v>
      </c>
      <c r="F17" s="23">
        <v>1</v>
      </c>
      <c r="G17" s="23"/>
      <c r="H17" s="24">
        <v>1</v>
      </c>
      <c r="I17" s="22"/>
      <c r="J17" s="23"/>
      <c r="K17" s="24"/>
      <c r="L17" s="20">
        <v>1</v>
      </c>
      <c r="M17" s="25"/>
      <c r="N17" s="24">
        <v>1</v>
      </c>
      <c r="O17" s="22"/>
      <c r="P17" s="23"/>
      <c r="Q17" s="26"/>
      <c r="R17" s="27"/>
      <c r="S17" s="26"/>
      <c r="T17" s="26"/>
      <c r="U17" s="22"/>
      <c r="V17" s="23"/>
      <c r="W17" s="24"/>
      <c r="X17" s="22">
        <v>1</v>
      </c>
      <c r="Y17" s="23"/>
      <c r="Z17" s="24">
        <v>1</v>
      </c>
      <c r="AA17" s="20">
        <f t="shared" si="0"/>
        <v>4</v>
      </c>
      <c r="AB17" s="25">
        <f t="shared" si="0"/>
        <v>0</v>
      </c>
      <c r="AC17" s="24">
        <f t="shared" si="0"/>
        <v>4</v>
      </c>
      <c r="AE17" s="195"/>
    </row>
    <row r="18" spans="1:56" ht="12.75" customHeight="1" x14ac:dyDescent="0.2">
      <c r="A18" s="20" t="s">
        <v>26</v>
      </c>
      <c r="B18" s="21">
        <v>1090</v>
      </c>
      <c r="C18" s="22">
        <v>10</v>
      </c>
      <c r="D18" s="23">
        <v>15</v>
      </c>
      <c r="E18" s="24">
        <v>25</v>
      </c>
      <c r="F18" s="23">
        <v>1</v>
      </c>
      <c r="G18" s="23"/>
      <c r="H18" s="24">
        <v>1</v>
      </c>
      <c r="I18" s="22"/>
      <c r="J18" s="23"/>
      <c r="K18" s="24"/>
      <c r="L18" s="20">
        <v>2</v>
      </c>
      <c r="M18" s="25"/>
      <c r="N18" s="26">
        <v>2</v>
      </c>
      <c r="O18" s="22">
        <v>1</v>
      </c>
      <c r="P18" s="23"/>
      <c r="Q18" s="26">
        <v>1</v>
      </c>
      <c r="R18" s="27"/>
      <c r="S18" s="26"/>
      <c r="T18" s="26"/>
      <c r="U18" s="22"/>
      <c r="V18" s="23"/>
      <c r="W18" s="26"/>
      <c r="X18" s="22">
        <v>1</v>
      </c>
      <c r="Y18" s="23">
        <v>2</v>
      </c>
      <c r="Z18" s="24">
        <v>3</v>
      </c>
      <c r="AA18" s="20">
        <f t="shared" si="0"/>
        <v>15</v>
      </c>
      <c r="AB18" s="25">
        <f t="shared" si="0"/>
        <v>17</v>
      </c>
      <c r="AC18" s="24">
        <f t="shared" si="0"/>
        <v>32</v>
      </c>
      <c r="AE18" s="195"/>
    </row>
    <row r="19" spans="1:56" ht="12.75" customHeight="1" x14ac:dyDescent="0.2">
      <c r="A19" s="25" t="s">
        <v>27</v>
      </c>
      <c r="B19" s="21">
        <v>1091</v>
      </c>
      <c r="C19" s="22">
        <v>1</v>
      </c>
      <c r="D19" s="23"/>
      <c r="E19" s="24">
        <v>1</v>
      </c>
      <c r="F19" s="23"/>
      <c r="G19" s="23"/>
      <c r="H19" s="24"/>
      <c r="I19" s="22"/>
      <c r="J19" s="23"/>
      <c r="K19" s="24"/>
      <c r="M19" s="25"/>
      <c r="N19" s="24"/>
      <c r="O19" s="22"/>
      <c r="P19" s="23"/>
      <c r="Q19" s="26"/>
      <c r="R19" s="27"/>
      <c r="S19" s="26"/>
      <c r="T19" s="26"/>
      <c r="U19" s="22"/>
      <c r="V19" s="23"/>
      <c r="W19" s="24"/>
      <c r="X19" s="22">
        <v>1</v>
      </c>
      <c r="Y19" s="23"/>
      <c r="Z19" s="24">
        <v>1</v>
      </c>
      <c r="AA19" s="20">
        <f t="shared" si="0"/>
        <v>2</v>
      </c>
      <c r="AB19" s="25">
        <f t="shared" si="0"/>
        <v>0</v>
      </c>
      <c r="AC19" s="24">
        <f t="shared" si="0"/>
        <v>2</v>
      </c>
      <c r="AE19" s="195"/>
    </row>
    <row r="20" spans="1:56" ht="12.75" customHeight="1" thickBot="1" x14ac:dyDescent="0.25">
      <c r="A20" s="25" t="s">
        <v>28</v>
      </c>
      <c r="B20" s="21">
        <v>1092</v>
      </c>
      <c r="C20" s="22">
        <v>3</v>
      </c>
      <c r="D20" s="23"/>
      <c r="E20" s="24">
        <v>3</v>
      </c>
      <c r="F20" s="23"/>
      <c r="G20" s="23"/>
      <c r="H20" s="24"/>
      <c r="I20" s="22"/>
      <c r="J20" s="23"/>
      <c r="K20" s="24"/>
      <c r="M20" s="25"/>
      <c r="N20" s="24"/>
      <c r="O20" s="22"/>
      <c r="P20" s="23"/>
      <c r="Q20" s="26"/>
      <c r="R20" s="27"/>
      <c r="S20" s="26"/>
      <c r="T20" s="26"/>
      <c r="U20" s="30"/>
      <c r="V20" s="23"/>
      <c r="W20" s="24"/>
      <c r="X20" s="22"/>
      <c r="Y20" s="23"/>
      <c r="Z20" s="24"/>
      <c r="AA20" s="20">
        <f t="shared" si="0"/>
        <v>3</v>
      </c>
      <c r="AB20" s="25">
        <f t="shared" si="0"/>
        <v>0</v>
      </c>
      <c r="AC20" s="24">
        <f t="shared" si="0"/>
        <v>3</v>
      </c>
      <c r="AE20" s="195"/>
    </row>
    <row r="21" spans="1:56" ht="12.75" customHeight="1" thickBot="1" x14ac:dyDescent="0.25">
      <c r="A21" s="13" t="s">
        <v>29</v>
      </c>
      <c r="B21" s="14"/>
      <c r="C21" s="31">
        <f>SUBTOTAL(9,C5:C20)</f>
        <v>163</v>
      </c>
      <c r="D21" s="13">
        <f>SUBTOTAL(9,D5:D20)</f>
        <v>43</v>
      </c>
      <c r="E21" s="32">
        <f>SUBTOTAL(9,E5:E20)</f>
        <v>206</v>
      </c>
      <c r="F21" s="13">
        <f t="shared" ref="F21:Z21" si="1">SUBTOTAL(9,F5:F20)</f>
        <v>12</v>
      </c>
      <c r="G21" s="13">
        <f t="shared" si="1"/>
        <v>7</v>
      </c>
      <c r="H21" s="13">
        <f t="shared" si="1"/>
        <v>19</v>
      </c>
      <c r="I21" s="31">
        <f t="shared" si="1"/>
        <v>0</v>
      </c>
      <c r="J21" s="13">
        <f t="shared" si="1"/>
        <v>0</v>
      </c>
      <c r="K21" s="32">
        <f t="shared" si="1"/>
        <v>0</v>
      </c>
      <c r="L21" s="31">
        <f t="shared" si="1"/>
        <v>5</v>
      </c>
      <c r="M21" s="13">
        <f t="shared" si="1"/>
        <v>0</v>
      </c>
      <c r="N21" s="13">
        <f t="shared" si="1"/>
        <v>5</v>
      </c>
      <c r="O21" s="31">
        <f t="shared" si="1"/>
        <v>9</v>
      </c>
      <c r="P21" s="13">
        <f t="shared" si="1"/>
        <v>1</v>
      </c>
      <c r="Q21" s="13">
        <f t="shared" si="1"/>
        <v>10</v>
      </c>
      <c r="R21" s="31">
        <f t="shared" si="1"/>
        <v>0</v>
      </c>
      <c r="S21" s="13">
        <f t="shared" si="1"/>
        <v>0</v>
      </c>
      <c r="T21" s="13">
        <f t="shared" si="1"/>
        <v>0</v>
      </c>
      <c r="U21" s="13">
        <f t="shared" si="1"/>
        <v>1</v>
      </c>
      <c r="V21" s="13">
        <f t="shared" si="1"/>
        <v>0</v>
      </c>
      <c r="W21" s="13">
        <f t="shared" si="1"/>
        <v>1</v>
      </c>
      <c r="X21" s="31">
        <f t="shared" si="1"/>
        <v>16</v>
      </c>
      <c r="Y21" s="13">
        <f t="shared" si="1"/>
        <v>5</v>
      </c>
      <c r="Z21" s="32">
        <f t="shared" si="1"/>
        <v>21</v>
      </c>
      <c r="AA21" s="31">
        <f>SUBTOTAL(9,AA5:AA20)</f>
        <v>206</v>
      </c>
      <c r="AB21" s="33">
        <f>SUBTOTAL(9,AB5:AB20)</f>
        <v>56</v>
      </c>
      <c r="AC21" s="34">
        <f>SUBTOTAL(9,AC4:AC20)</f>
        <v>262</v>
      </c>
      <c r="AD21" s="195"/>
      <c r="AE21" s="195"/>
    </row>
    <row r="22" spans="1:56" x14ac:dyDescent="0.2">
      <c r="C22" s="37"/>
      <c r="D22" s="38"/>
      <c r="E22" s="39" t="str">
        <f>IF(C22+D22=0," ",C22+D22)</f>
        <v xml:space="preserve"> </v>
      </c>
      <c r="F22" s="40"/>
      <c r="G22" s="40"/>
      <c r="H22" s="41" t="str">
        <f>IF(F22+G22=0," ",F22+G22)</f>
        <v xml:space="preserve"> </v>
      </c>
      <c r="I22" s="37"/>
      <c r="J22" s="38"/>
      <c r="K22" s="39" t="str">
        <f>IF(I22+J22=0," ",I22+J22)</f>
        <v xml:space="preserve"> </v>
      </c>
      <c r="L22" s="37"/>
      <c r="M22" s="40"/>
      <c r="N22" s="40" t="str">
        <f>IF(L22+M22=0," ",L22+M22)</f>
        <v xml:space="preserve"> </v>
      </c>
      <c r="O22" s="37"/>
      <c r="P22" s="38"/>
      <c r="Q22" s="38" t="str">
        <f>IF(O22+P22=0," ",O22+P22)</f>
        <v xml:space="preserve"> </v>
      </c>
      <c r="R22" s="42"/>
      <c r="S22" s="43"/>
      <c r="T22" s="44"/>
      <c r="U22" s="40"/>
      <c r="V22" s="40"/>
      <c r="W22" s="40" t="str">
        <f>IF(U22+V22=0," ",U22+V22)</f>
        <v xml:space="preserve"> </v>
      </c>
      <c r="X22" s="37"/>
      <c r="Y22" s="38"/>
      <c r="Z22" s="39" t="str">
        <f>IF(X22+Y22=0," ",X22+Y22)</f>
        <v xml:space="preserve"> </v>
      </c>
      <c r="AA22" s="37"/>
      <c r="AB22" s="45"/>
      <c r="AC22" s="46"/>
      <c r="AE22" s="195"/>
    </row>
    <row r="23" spans="1:56" x14ac:dyDescent="0.2">
      <c r="A23" s="35" t="s">
        <v>30</v>
      </c>
      <c r="B23" s="36">
        <v>1105</v>
      </c>
      <c r="C23" s="22">
        <v>300</v>
      </c>
      <c r="D23" s="23">
        <v>253</v>
      </c>
      <c r="E23" s="24">
        <v>553</v>
      </c>
      <c r="F23" s="47">
        <v>55</v>
      </c>
      <c r="G23" s="47">
        <v>20</v>
      </c>
      <c r="H23" s="24">
        <v>75</v>
      </c>
      <c r="I23" s="22">
        <v>1</v>
      </c>
      <c r="J23" s="23">
        <v>2</v>
      </c>
      <c r="K23" s="24">
        <v>3</v>
      </c>
      <c r="L23" s="20">
        <v>24</v>
      </c>
      <c r="M23" s="35">
        <v>20</v>
      </c>
      <c r="N23" s="24">
        <v>44</v>
      </c>
      <c r="O23" s="22">
        <v>9</v>
      </c>
      <c r="P23" s="23">
        <v>4</v>
      </c>
      <c r="Q23" s="26">
        <v>13</v>
      </c>
      <c r="R23" s="27"/>
      <c r="S23" s="26"/>
      <c r="T23" s="24"/>
      <c r="U23" s="47">
        <v>3</v>
      </c>
      <c r="V23" s="47">
        <v>3</v>
      </c>
      <c r="W23" s="24">
        <v>6</v>
      </c>
      <c r="X23" s="22">
        <v>27</v>
      </c>
      <c r="Y23" s="23">
        <v>33</v>
      </c>
      <c r="Z23" s="24">
        <v>60</v>
      </c>
      <c r="AA23" s="20">
        <f t="shared" ref="AA23:AC28" si="2">C23+F23+I23+L23+O23+R23+U23+X23</f>
        <v>419</v>
      </c>
      <c r="AB23" s="25">
        <f t="shared" si="2"/>
        <v>335</v>
      </c>
      <c r="AC23" s="24">
        <f t="shared" si="2"/>
        <v>754</v>
      </c>
      <c r="AE23" s="195"/>
    </row>
    <row r="24" spans="1:56" x14ac:dyDescent="0.2">
      <c r="A24" s="48" t="s">
        <v>31</v>
      </c>
      <c r="B24" s="36">
        <v>1120</v>
      </c>
      <c r="C24" s="22">
        <v>2</v>
      </c>
      <c r="D24" s="23"/>
      <c r="E24" s="24">
        <v>2</v>
      </c>
      <c r="F24" s="47"/>
      <c r="G24" s="47"/>
      <c r="H24" s="24"/>
      <c r="I24" s="22"/>
      <c r="J24" s="23"/>
      <c r="K24" s="24"/>
      <c r="N24" s="24"/>
      <c r="O24" s="22"/>
      <c r="P24" s="23"/>
      <c r="Q24" s="26"/>
      <c r="R24" s="27"/>
      <c r="S24" s="26"/>
      <c r="T24" s="24"/>
      <c r="U24" s="47"/>
      <c r="V24" s="47"/>
      <c r="W24" s="24"/>
      <c r="X24" s="22"/>
      <c r="Y24" s="23"/>
      <c r="Z24" s="24"/>
      <c r="AA24" s="20">
        <f t="shared" si="2"/>
        <v>2</v>
      </c>
      <c r="AB24" s="25">
        <f t="shared" si="2"/>
        <v>0</v>
      </c>
      <c r="AC24" s="24">
        <f t="shared" si="2"/>
        <v>2</v>
      </c>
      <c r="AE24" s="195"/>
    </row>
    <row r="25" spans="1:56" ht="13.5" customHeight="1" x14ac:dyDescent="0.2">
      <c r="A25" s="48" t="s">
        <v>32</v>
      </c>
      <c r="B25" s="49">
        <v>1125</v>
      </c>
      <c r="C25" s="22"/>
      <c r="D25" s="23"/>
      <c r="E25" s="24">
        <f t="shared" ref="E25:E28" si="3">C25+D25</f>
        <v>0</v>
      </c>
      <c r="F25" s="47"/>
      <c r="G25" s="47"/>
      <c r="H25" s="24">
        <f t="shared" ref="H25:H28" si="4">F25+G25</f>
        <v>0</v>
      </c>
      <c r="I25" s="22"/>
      <c r="J25" s="23"/>
      <c r="K25" s="24">
        <f t="shared" ref="K25:K28" si="5">I25+J25</f>
        <v>0</v>
      </c>
      <c r="N25" s="24">
        <f t="shared" ref="N25:N28" si="6">L25+M25</f>
        <v>0</v>
      </c>
      <c r="O25" s="22"/>
      <c r="P25" s="23"/>
      <c r="Q25" s="26">
        <f t="shared" ref="Q25:Q28" si="7">O25+P25</f>
        <v>0</v>
      </c>
      <c r="R25" s="27"/>
      <c r="S25" s="26"/>
      <c r="T25" s="24">
        <f t="shared" ref="T25:T38" si="8">R25+S25</f>
        <v>0</v>
      </c>
      <c r="U25" s="47"/>
      <c r="V25" s="47"/>
      <c r="W25" s="24">
        <f t="shared" ref="W25:W28" si="9">U25+V25</f>
        <v>0</v>
      </c>
      <c r="X25" s="22"/>
      <c r="Y25" s="23"/>
      <c r="Z25" s="24">
        <f t="shared" ref="Z25:Z28" si="10">X25+Y25</f>
        <v>0</v>
      </c>
      <c r="AA25" s="20">
        <f t="shared" si="2"/>
        <v>0</v>
      </c>
      <c r="AB25" s="25">
        <f t="shared" si="2"/>
        <v>0</v>
      </c>
      <c r="AC25" s="24">
        <f t="shared" si="2"/>
        <v>0</v>
      </c>
      <c r="AE25" s="195"/>
    </row>
    <row r="26" spans="1:56" ht="13.5" customHeight="1" x14ac:dyDescent="0.2">
      <c r="A26" s="48" t="s">
        <v>33</v>
      </c>
      <c r="B26" s="49">
        <v>1130</v>
      </c>
      <c r="C26" s="22">
        <v>2</v>
      </c>
      <c r="D26" s="23">
        <v>1</v>
      </c>
      <c r="E26" s="24">
        <v>3</v>
      </c>
      <c r="F26" s="47"/>
      <c r="G26" s="47"/>
      <c r="H26" s="24"/>
      <c r="I26" s="22"/>
      <c r="J26" s="23"/>
      <c r="K26" s="24"/>
      <c r="N26" s="24"/>
      <c r="O26" s="22"/>
      <c r="P26" s="23"/>
      <c r="Q26" s="26"/>
      <c r="R26" s="27"/>
      <c r="S26" s="26"/>
      <c r="T26" s="24"/>
      <c r="U26" s="47"/>
      <c r="V26" s="47"/>
      <c r="W26" s="24"/>
      <c r="X26" s="22"/>
      <c r="Y26" s="23"/>
      <c r="Z26" s="24"/>
      <c r="AA26" s="20">
        <f t="shared" si="2"/>
        <v>2</v>
      </c>
      <c r="AB26" s="25">
        <f t="shared" si="2"/>
        <v>1</v>
      </c>
      <c r="AC26" s="24">
        <f t="shared" si="2"/>
        <v>3</v>
      </c>
      <c r="AE26" s="195"/>
    </row>
    <row r="27" spans="1:56" ht="14.25" customHeight="1" x14ac:dyDescent="0.2">
      <c r="A27" s="35" t="s">
        <v>34</v>
      </c>
      <c r="B27" s="36">
        <v>1140</v>
      </c>
      <c r="C27" s="22">
        <v>13</v>
      </c>
      <c r="D27" s="23">
        <v>13</v>
      </c>
      <c r="E27" s="24">
        <v>26</v>
      </c>
      <c r="F27" s="47"/>
      <c r="G27" s="47"/>
      <c r="H27" s="24"/>
      <c r="I27" s="22"/>
      <c r="J27" s="23"/>
      <c r="K27" s="24"/>
      <c r="N27" s="24"/>
      <c r="O27" s="22">
        <v>1</v>
      </c>
      <c r="P27" s="23"/>
      <c r="Q27" s="26">
        <v>1</v>
      </c>
      <c r="R27" s="27"/>
      <c r="S27" s="26"/>
      <c r="T27" s="24"/>
      <c r="U27" s="47"/>
      <c r="V27" s="47"/>
      <c r="W27" s="24"/>
      <c r="X27" s="22">
        <v>2</v>
      </c>
      <c r="Y27" s="23"/>
      <c r="Z27" s="24">
        <v>2</v>
      </c>
      <c r="AA27" s="20">
        <f t="shared" si="2"/>
        <v>16</v>
      </c>
      <c r="AB27" s="25">
        <f t="shared" si="2"/>
        <v>13</v>
      </c>
      <c r="AC27" s="24">
        <f t="shared" si="2"/>
        <v>29</v>
      </c>
      <c r="AE27" s="195"/>
    </row>
    <row r="28" spans="1:56" ht="15" customHeight="1" thickBot="1" x14ac:dyDescent="0.25">
      <c r="A28" s="35" t="s">
        <v>267</v>
      </c>
      <c r="B28" s="36">
        <v>1141</v>
      </c>
      <c r="C28" s="22"/>
      <c r="D28" s="23"/>
      <c r="E28" s="24">
        <f t="shared" si="3"/>
        <v>0</v>
      </c>
      <c r="F28" s="47"/>
      <c r="G28" s="47"/>
      <c r="H28" s="24">
        <f t="shared" si="4"/>
        <v>0</v>
      </c>
      <c r="I28" s="22"/>
      <c r="J28" s="23"/>
      <c r="K28" s="24">
        <f t="shared" si="5"/>
        <v>0</v>
      </c>
      <c r="N28" s="24">
        <f t="shared" si="6"/>
        <v>0</v>
      </c>
      <c r="O28" s="22"/>
      <c r="P28" s="23"/>
      <c r="Q28" s="26">
        <f t="shared" si="7"/>
        <v>0</v>
      </c>
      <c r="R28" s="50"/>
      <c r="S28" s="51"/>
      <c r="T28" s="52">
        <f t="shared" si="8"/>
        <v>0</v>
      </c>
      <c r="U28" s="47"/>
      <c r="V28" s="47"/>
      <c r="W28" s="24">
        <f t="shared" si="9"/>
        <v>0</v>
      </c>
      <c r="X28" s="22"/>
      <c r="Y28" s="23"/>
      <c r="Z28" s="24">
        <f t="shared" si="10"/>
        <v>0</v>
      </c>
      <c r="AA28" s="20">
        <f t="shared" si="2"/>
        <v>0</v>
      </c>
      <c r="AB28" s="25">
        <f t="shared" si="2"/>
        <v>0</v>
      </c>
      <c r="AC28" s="24">
        <f t="shared" si="2"/>
        <v>0</v>
      </c>
      <c r="AE28" s="195"/>
    </row>
    <row r="29" spans="1:56" ht="13.5" thickBot="1" x14ac:dyDescent="0.25">
      <c r="A29" s="31" t="s">
        <v>35</v>
      </c>
      <c r="B29" s="14"/>
      <c r="C29" s="31">
        <f t="shared" ref="C29:Z29" si="11">IF(SUBTOTAL(9,C23:C28)=0," ",SUBTOTAL(9,C23:C28))</f>
        <v>317</v>
      </c>
      <c r="D29" s="13">
        <f>SUM(D23:D28)</f>
        <v>267</v>
      </c>
      <c r="E29" s="32">
        <f t="shared" si="11"/>
        <v>584</v>
      </c>
      <c r="F29" s="13">
        <f t="shared" si="11"/>
        <v>55</v>
      </c>
      <c r="G29" s="13">
        <f t="shared" si="11"/>
        <v>20</v>
      </c>
      <c r="H29" s="13">
        <f t="shared" si="11"/>
        <v>75</v>
      </c>
      <c r="I29" s="31">
        <f t="shared" si="11"/>
        <v>1</v>
      </c>
      <c r="J29" s="13">
        <f t="shared" si="11"/>
        <v>2</v>
      </c>
      <c r="K29" s="32">
        <f t="shared" si="11"/>
        <v>3</v>
      </c>
      <c r="L29" s="31">
        <f t="shared" si="11"/>
        <v>24</v>
      </c>
      <c r="M29" s="13">
        <f t="shared" si="11"/>
        <v>20</v>
      </c>
      <c r="N29" s="13">
        <f t="shared" si="11"/>
        <v>44</v>
      </c>
      <c r="O29" s="31">
        <f t="shared" si="11"/>
        <v>10</v>
      </c>
      <c r="P29" s="13">
        <f t="shared" si="11"/>
        <v>4</v>
      </c>
      <c r="Q29" s="13">
        <f t="shared" si="11"/>
        <v>14</v>
      </c>
      <c r="R29" s="31">
        <f>SUBTOTAL(9,R23:R28)</f>
        <v>0</v>
      </c>
      <c r="S29" s="13">
        <f>SUBTOTAL(9,S23:S28)</f>
        <v>0</v>
      </c>
      <c r="T29" s="13">
        <f>SUBTOTAL(9,T23:T28)</f>
        <v>0</v>
      </c>
      <c r="U29" s="13">
        <f t="shared" si="11"/>
        <v>3</v>
      </c>
      <c r="V29" s="13">
        <f t="shared" si="11"/>
        <v>3</v>
      </c>
      <c r="W29" s="13">
        <f t="shared" si="11"/>
        <v>6</v>
      </c>
      <c r="X29" s="31">
        <f t="shared" si="11"/>
        <v>29</v>
      </c>
      <c r="Y29" s="13">
        <f t="shared" si="11"/>
        <v>33</v>
      </c>
      <c r="Z29" s="32">
        <f t="shared" si="11"/>
        <v>62</v>
      </c>
      <c r="AA29" s="31">
        <f>SUM(AA23:AA28)</f>
        <v>439</v>
      </c>
      <c r="AB29" s="33">
        <f>SUM(AB23:AB28)</f>
        <v>349</v>
      </c>
      <c r="AC29" s="34">
        <f>SUBTOTAL(9,AC23:AC28)</f>
        <v>788</v>
      </c>
      <c r="AE29" s="195"/>
    </row>
    <row r="30" spans="1:56" ht="13.5" thickBot="1" x14ac:dyDescent="0.25">
      <c r="C30" s="37"/>
      <c r="D30" s="38"/>
      <c r="E30" s="39" t="str">
        <f t="shared" ref="E30" si="12">IF(C30+D30=0," ",C30+D30)</f>
        <v xml:space="preserve"> </v>
      </c>
      <c r="F30" s="40"/>
      <c r="G30" s="40"/>
      <c r="H30" s="41" t="str">
        <f>IF(F30+G30=0," ",F30+G30)</f>
        <v xml:space="preserve"> </v>
      </c>
      <c r="I30" s="37"/>
      <c r="J30" s="38"/>
      <c r="K30" s="39" t="str">
        <f>IF(I30+J30=0," ",I30+J30)</f>
        <v xml:space="preserve"> </v>
      </c>
      <c r="L30" s="37"/>
      <c r="M30" s="40"/>
      <c r="N30" s="40" t="str">
        <f>IF(L30+M30=0," ",L30+M30)</f>
        <v xml:space="preserve"> </v>
      </c>
      <c r="O30" s="37"/>
      <c r="P30" s="38"/>
      <c r="Q30" s="38" t="str">
        <f>IF(O30+P30=0," ",O30+P30)</f>
        <v xml:space="preserve"> </v>
      </c>
      <c r="R30" s="37"/>
      <c r="S30" s="38"/>
      <c r="T30" s="39"/>
      <c r="U30" s="40"/>
      <c r="V30" s="40"/>
      <c r="W30" s="40" t="str">
        <f>IF(U30+V30=0," ",U30+V30)</f>
        <v xml:space="preserve"> </v>
      </c>
      <c r="X30" s="37"/>
      <c r="Y30" s="38"/>
      <c r="Z30" s="39" t="str">
        <f>IF(X30+Y30=0," ",X30+Y30)</f>
        <v xml:space="preserve"> </v>
      </c>
      <c r="AA30" s="37"/>
      <c r="AB30" s="45"/>
      <c r="AC30" s="46"/>
      <c r="AE30" s="195"/>
    </row>
    <row r="31" spans="1:56" s="55" customFormat="1" ht="13.5" thickBot="1" x14ac:dyDescent="0.25">
      <c r="A31" s="13" t="s">
        <v>36</v>
      </c>
      <c r="B31" s="14">
        <v>1225</v>
      </c>
      <c r="C31" s="53">
        <v>38</v>
      </c>
      <c r="D31" s="54">
        <v>34</v>
      </c>
      <c r="E31" s="32">
        <v>72</v>
      </c>
      <c r="F31" s="54">
        <v>8</v>
      </c>
      <c r="G31" s="54">
        <v>2</v>
      </c>
      <c r="H31" s="32">
        <v>10</v>
      </c>
      <c r="I31" s="53"/>
      <c r="J31" s="54"/>
      <c r="K31" s="32"/>
      <c r="L31" s="31">
        <v>2</v>
      </c>
      <c r="M31" s="13">
        <v>7</v>
      </c>
      <c r="N31" s="13">
        <v>9</v>
      </c>
      <c r="O31" s="53">
        <v>2</v>
      </c>
      <c r="P31" s="54">
        <v>2</v>
      </c>
      <c r="Q31" s="13">
        <v>4</v>
      </c>
      <c r="R31" s="31"/>
      <c r="S31" s="13"/>
      <c r="T31" s="32"/>
      <c r="U31" s="54">
        <v>2</v>
      </c>
      <c r="V31" s="54"/>
      <c r="W31" s="13">
        <v>2</v>
      </c>
      <c r="X31" s="53">
        <v>4</v>
      </c>
      <c r="Y31" s="54">
        <v>10</v>
      </c>
      <c r="Z31" s="13">
        <v>14</v>
      </c>
      <c r="AA31" s="31">
        <f>C31+F31+I31+L31+O31+R31+U31+X31</f>
        <v>56</v>
      </c>
      <c r="AB31" s="13">
        <f t="shared" ref="AB31:AC31" si="13">D31+G31+J31+M31+P31+S31+V31+Y31</f>
        <v>55</v>
      </c>
      <c r="AC31" s="32">
        <f t="shared" si="13"/>
        <v>111</v>
      </c>
      <c r="AD31" s="75"/>
      <c r="AE31" s="195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</row>
    <row r="32" spans="1:56" x14ac:dyDescent="0.2">
      <c r="C32" s="56"/>
      <c r="D32" s="57"/>
      <c r="E32" s="41"/>
      <c r="F32" s="58"/>
      <c r="G32" s="58"/>
      <c r="H32" s="41"/>
      <c r="I32" s="57"/>
      <c r="J32" s="57"/>
      <c r="K32" s="59"/>
      <c r="L32" s="37"/>
      <c r="M32" s="40"/>
      <c r="N32" s="60"/>
      <c r="O32" s="56"/>
      <c r="P32" s="57"/>
      <c r="Q32" s="61"/>
      <c r="R32" s="62"/>
      <c r="S32" s="59"/>
      <c r="T32" s="41"/>
      <c r="U32" s="58"/>
      <c r="V32" s="58"/>
      <c r="W32" s="63"/>
      <c r="X32" s="57"/>
      <c r="Y32" s="57"/>
      <c r="Z32" s="41"/>
      <c r="AA32" s="37"/>
      <c r="AB32" s="45"/>
      <c r="AC32" s="64"/>
      <c r="AE32" s="195"/>
    </row>
    <row r="33" spans="1:31" ht="15" customHeight="1" x14ac:dyDescent="0.2">
      <c r="A33" s="35" t="s">
        <v>37</v>
      </c>
      <c r="B33" s="36">
        <v>1230</v>
      </c>
      <c r="C33" s="22">
        <v>21</v>
      </c>
      <c r="D33" s="23">
        <v>32</v>
      </c>
      <c r="E33" s="24">
        <v>53</v>
      </c>
      <c r="F33" s="22">
        <v>3</v>
      </c>
      <c r="G33" s="23">
        <v>5</v>
      </c>
      <c r="H33" s="24">
        <v>8</v>
      </c>
      <c r="I33" s="47">
        <v>1</v>
      </c>
      <c r="J33" s="47"/>
      <c r="K33" s="65">
        <v>1</v>
      </c>
      <c r="M33" s="25"/>
      <c r="N33" s="65"/>
      <c r="O33" s="22"/>
      <c r="P33" s="47"/>
      <c r="Q33" s="65"/>
      <c r="R33" s="27"/>
      <c r="S33" s="26"/>
      <c r="T33" s="24"/>
      <c r="U33" s="23"/>
      <c r="V33" s="23"/>
      <c r="W33" s="24"/>
      <c r="X33" s="47">
        <v>1</v>
      </c>
      <c r="Y33" s="47">
        <v>1</v>
      </c>
      <c r="Z33" s="24">
        <v>2</v>
      </c>
      <c r="AA33" s="20">
        <f t="shared" ref="AA33:AC39" si="14">C33+F33+I33+L33+O33+R33+U33+X33</f>
        <v>26</v>
      </c>
      <c r="AB33" s="25">
        <f t="shared" si="14"/>
        <v>38</v>
      </c>
      <c r="AC33" s="24">
        <f t="shared" si="14"/>
        <v>64</v>
      </c>
      <c r="AE33" s="195"/>
    </row>
    <row r="34" spans="1:31" x14ac:dyDescent="0.2">
      <c r="A34" s="35" t="s">
        <v>38</v>
      </c>
      <c r="B34" s="36" t="s">
        <v>39</v>
      </c>
      <c r="C34" s="22">
        <v>5</v>
      </c>
      <c r="D34" s="23">
        <v>7</v>
      </c>
      <c r="E34" s="24">
        <v>12</v>
      </c>
      <c r="F34" s="47"/>
      <c r="G34" s="47"/>
      <c r="H34" s="24"/>
      <c r="I34" s="22"/>
      <c r="J34" s="23"/>
      <c r="K34" s="24"/>
      <c r="L34" s="20">
        <v>1</v>
      </c>
      <c r="N34" s="65">
        <v>1</v>
      </c>
      <c r="O34" s="22"/>
      <c r="P34" s="23"/>
      <c r="Q34" s="26"/>
      <c r="R34" s="27"/>
      <c r="S34" s="26"/>
      <c r="T34" s="24"/>
      <c r="U34" s="47"/>
      <c r="V34" s="47"/>
      <c r="W34" s="65"/>
      <c r="X34" s="22">
        <v>1</v>
      </c>
      <c r="Y34" s="23"/>
      <c r="Z34" s="24">
        <v>1</v>
      </c>
      <c r="AA34" s="20">
        <f t="shared" si="14"/>
        <v>7</v>
      </c>
      <c r="AB34" s="25">
        <f t="shared" si="14"/>
        <v>7</v>
      </c>
      <c r="AC34" s="24">
        <f t="shared" si="14"/>
        <v>14</v>
      </c>
      <c r="AE34" s="195"/>
    </row>
    <row r="35" spans="1:31" x14ac:dyDescent="0.2">
      <c r="A35" s="35" t="s">
        <v>279</v>
      </c>
      <c r="B35" s="36" t="s">
        <v>280</v>
      </c>
      <c r="C35" s="22">
        <v>1</v>
      </c>
      <c r="D35" s="23"/>
      <c r="E35" s="24">
        <v>1</v>
      </c>
      <c r="F35" s="47"/>
      <c r="G35" s="47"/>
      <c r="H35" s="24"/>
      <c r="I35" s="22"/>
      <c r="J35" s="23"/>
      <c r="K35" s="24"/>
      <c r="N35" s="65"/>
      <c r="O35" s="22"/>
      <c r="P35" s="23"/>
      <c r="Q35" s="26"/>
      <c r="R35" s="27"/>
      <c r="S35" s="26"/>
      <c r="T35" s="24"/>
      <c r="U35" s="47"/>
      <c r="V35" s="47"/>
      <c r="W35" s="65"/>
      <c r="X35" s="22"/>
      <c r="Y35" s="23"/>
      <c r="Z35" s="24"/>
      <c r="AA35" s="20">
        <f t="shared" si="14"/>
        <v>1</v>
      </c>
      <c r="AB35" s="25">
        <f t="shared" si="14"/>
        <v>0</v>
      </c>
      <c r="AC35" s="24">
        <f t="shared" si="14"/>
        <v>1</v>
      </c>
      <c r="AE35" s="195"/>
    </row>
    <row r="36" spans="1:31" x14ac:dyDescent="0.2">
      <c r="A36" s="35" t="s">
        <v>281</v>
      </c>
      <c r="B36" s="36" t="s">
        <v>282</v>
      </c>
      <c r="C36" s="22">
        <v>9</v>
      </c>
      <c r="D36" s="23">
        <v>11</v>
      </c>
      <c r="E36" s="24">
        <v>20</v>
      </c>
      <c r="F36" s="47">
        <v>1</v>
      </c>
      <c r="G36" s="47">
        <v>1</v>
      </c>
      <c r="H36" s="24">
        <v>2</v>
      </c>
      <c r="I36" s="22"/>
      <c r="J36" s="23"/>
      <c r="K36" s="24"/>
      <c r="N36" s="65"/>
      <c r="O36" s="22"/>
      <c r="P36" s="23"/>
      <c r="Q36" s="26"/>
      <c r="R36" s="27"/>
      <c r="S36" s="26"/>
      <c r="T36" s="24"/>
      <c r="U36" s="47"/>
      <c r="V36" s="47"/>
      <c r="W36" s="65"/>
      <c r="X36" s="22">
        <v>1</v>
      </c>
      <c r="Y36" s="23">
        <v>1</v>
      </c>
      <c r="Z36" s="24">
        <v>2</v>
      </c>
      <c r="AA36" s="20">
        <f t="shared" si="14"/>
        <v>11</v>
      </c>
      <c r="AB36" s="25">
        <f t="shared" si="14"/>
        <v>13</v>
      </c>
      <c r="AC36" s="24">
        <f t="shared" si="14"/>
        <v>24</v>
      </c>
      <c r="AE36" s="195"/>
    </row>
    <row r="37" spans="1:31" x14ac:dyDescent="0.2">
      <c r="A37" s="35" t="s">
        <v>283</v>
      </c>
      <c r="B37" s="36" t="s">
        <v>284</v>
      </c>
      <c r="C37" s="22">
        <v>1</v>
      </c>
      <c r="D37" s="23">
        <v>1</v>
      </c>
      <c r="E37" s="24">
        <v>2</v>
      </c>
      <c r="F37" s="47"/>
      <c r="G37" s="47"/>
      <c r="H37" s="24"/>
      <c r="I37" s="22"/>
      <c r="J37" s="23"/>
      <c r="K37" s="24"/>
      <c r="N37" s="65"/>
      <c r="O37" s="22"/>
      <c r="P37" s="23"/>
      <c r="Q37" s="26"/>
      <c r="R37" s="27"/>
      <c r="S37" s="26"/>
      <c r="T37" s="24"/>
      <c r="U37" s="47"/>
      <c r="V37" s="47"/>
      <c r="W37" s="65"/>
      <c r="X37" s="22"/>
      <c r="Y37" s="23"/>
      <c r="Z37" s="24"/>
      <c r="AA37" s="20">
        <f t="shared" si="14"/>
        <v>1</v>
      </c>
      <c r="AB37" s="25">
        <f t="shared" si="14"/>
        <v>1</v>
      </c>
      <c r="AC37" s="24">
        <f t="shared" si="14"/>
        <v>2</v>
      </c>
      <c r="AE37" s="195"/>
    </row>
    <row r="38" spans="1:31" x14ac:dyDescent="0.2">
      <c r="A38" s="35" t="s">
        <v>285</v>
      </c>
      <c r="B38" s="36" t="s">
        <v>286</v>
      </c>
      <c r="C38" s="22"/>
      <c r="D38" s="23"/>
      <c r="E38" s="24">
        <f>C38+D38</f>
        <v>0</v>
      </c>
      <c r="F38" s="47"/>
      <c r="G38" s="47"/>
      <c r="H38" s="24">
        <f t="shared" ref="H38" si="15">F38+G38</f>
        <v>0</v>
      </c>
      <c r="I38" s="22"/>
      <c r="J38" s="23"/>
      <c r="K38" s="24">
        <f t="shared" ref="K38" si="16">I38+J38</f>
        <v>0</v>
      </c>
      <c r="N38" s="65">
        <f t="shared" ref="N38" si="17">L38+M38</f>
        <v>0</v>
      </c>
      <c r="O38" s="22"/>
      <c r="P38" s="23"/>
      <c r="Q38" s="26">
        <f t="shared" ref="Q38" si="18">O38+P38</f>
        <v>0</v>
      </c>
      <c r="R38" s="27"/>
      <c r="S38" s="26"/>
      <c r="T38" s="24">
        <f t="shared" si="8"/>
        <v>0</v>
      </c>
      <c r="U38" s="47"/>
      <c r="V38" s="47"/>
      <c r="W38" s="65">
        <f t="shared" ref="W38" si="19">U38+V38</f>
        <v>0</v>
      </c>
      <c r="X38" s="22"/>
      <c r="Y38" s="23"/>
      <c r="Z38" s="24">
        <f t="shared" ref="Z38" si="20">X38+Y38</f>
        <v>0</v>
      </c>
      <c r="AA38" s="20">
        <f t="shared" si="14"/>
        <v>0</v>
      </c>
      <c r="AB38" s="25">
        <f t="shared" si="14"/>
        <v>0</v>
      </c>
      <c r="AC38" s="24">
        <f t="shared" si="14"/>
        <v>0</v>
      </c>
      <c r="AE38" s="195"/>
    </row>
    <row r="39" spans="1:31" ht="13.5" thickBot="1" x14ac:dyDescent="0.25">
      <c r="A39" s="35" t="s">
        <v>40</v>
      </c>
      <c r="B39" s="36" t="s">
        <v>41</v>
      </c>
      <c r="C39" s="22">
        <v>17</v>
      </c>
      <c r="D39" s="23">
        <v>19</v>
      </c>
      <c r="E39" s="24">
        <v>36</v>
      </c>
      <c r="F39" s="47">
        <v>2</v>
      </c>
      <c r="G39" s="47">
        <v>1</v>
      </c>
      <c r="H39" s="24">
        <v>3</v>
      </c>
      <c r="I39" s="22"/>
      <c r="J39" s="23"/>
      <c r="K39" s="24"/>
      <c r="L39" s="20">
        <v>1</v>
      </c>
      <c r="N39" s="65">
        <v>1</v>
      </c>
      <c r="O39" s="22"/>
      <c r="P39" s="23">
        <v>1</v>
      </c>
      <c r="Q39" s="26">
        <v>1</v>
      </c>
      <c r="R39" s="50"/>
      <c r="S39" s="51"/>
      <c r="T39" s="24"/>
      <c r="U39" s="47"/>
      <c r="V39" s="47"/>
      <c r="W39" s="65"/>
      <c r="X39" s="22"/>
      <c r="Y39" s="23">
        <v>1</v>
      </c>
      <c r="Z39" s="24">
        <v>1</v>
      </c>
      <c r="AA39" s="20">
        <f t="shared" si="14"/>
        <v>20</v>
      </c>
      <c r="AB39" s="25">
        <f t="shared" si="14"/>
        <v>22</v>
      </c>
      <c r="AC39" s="24">
        <f t="shared" si="14"/>
        <v>42</v>
      </c>
      <c r="AE39" s="195"/>
    </row>
    <row r="40" spans="1:31" ht="13.5" thickBot="1" x14ac:dyDescent="0.25">
      <c r="A40" s="31" t="s">
        <v>42</v>
      </c>
      <c r="B40" s="14"/>
      <c r="C40" s="31">
        <f t="shared" ref="C40:AC40" si="21">SUBTOTAL(9,C33:C39)</f>
        <v>54</v>
      </c>
      <c r="D40" s="13">
        <f t="shared" si="21"/>
        <v>70</v>
      </c>
      <c r="E40" s="32">
        <f t="shared" si="21"/>
        <v>124</v>
      </c>
      <c r="F40" s="31">
        <f t="shared" si="21"/>
        <v>6</v>
      </c>
      <c r="G40" s="13">
        <f t="shared" si="21"/>
        <v>7</v>
      </c>
      <c r="H40" s="32">
        <f t="shared" si="21"/>
        <v>13</v>
      </c>
      <c r="I40" s="31">
        <f t="shared" si="21"/>
        <v>1</v>
      </c>
      <c r="J40" s="13">
        <f t="shared" si="21"/>
        <v>0</v>
      </c>
      <c r="K40" s="32">
        <f t="shared" si="21"/>
        <v>1</v>
      </c>
      <c r="L40" s="31">
        <f t="shared" si="21"/>
        <v>2</v>
      </c>
      <c r="M40" s="13">
        <f t="shared" si="21"/>
        <v>0</v>
      </c>
      <c r="N40" s="32">
        <f t="shared" si="21"/>
        <v>2</v>
      </c>
      <c r="O40" s="31">
        <f t="shared" si="21"/>
        <v>0</v>
      </c>
      <c r="P40" s="13">
        <f t="shared" si="21"/>
        <v>1</v>
      </c>
      <c r="Q40" s="13">
        <f t="shared" si="21"/>
        <v>1</v>
      </c>
      <c r="R40" s="31">
        <f t="shared" si="21"/>
        <v>0</v>
      </c>
      <c r="S40" s="13">
        <f t="shared" si="21"/>
        <v>0</v>
      </c>
      <c r="T40" s="13">
        <f t="shared" si="21"/>
        <v>0</v>
      </c>
      <c r="U40" s="31">
        <f t="shared" si="21"/>
        <v>0</v>
      </c>
      <c r="V40" s="13">
        <f t="shared" si="21"/>
        <v>0</v>
      </c>
      <c r="W40" s="32">
        <f t="shared" si="21"/>
        <v>0</v>
      </c>
      <c r="X40" s="31">
        <f t="shared" si="21"/>
        <v>3</v>
      </c>
      <c r="Y40" s="13">
        <f t="shared" si="21"/>
        <v>3</v>
      </c>
      <c r="Z40" s="32">
        <f t="shared" si="21"/>
        <v>6</v>
      </c>
      <c r="AA40" s="31">
        <f t="shared" si="21"/>
        <v>66</v>
      </c>
      <c r="AB40" s="13">
        <f t="shared" si="21"/>
        <v>81</v>
      </c>
      <c r="AC40" s="34">
        <f t="shared" si="21"/>
        <v>147</v>
      </c>
      <c r="AE40" s="195"/>
    </row>
    <row r="41" spans="1:31" x14ac:dyDescent="0.2">
      <c r="C41" s="37"/>
      <c r="D41" s="38"/>
      <c r="E41" s="39" t="str">
        <f>IF(C41+D41=0," ",C41+D41)</f>
        <v xml:space="preserve"> </v>
      </c>
      <c r="F41" s="40"/>
      <c r="G41" s="40"/>
      <c r="H41" s="41" t="str">
        <f>IF(F41+G41=0," ",F41+G41)</f>
        <v xml:space="preserve"> </v>
      </c>
      <c r="I41" s="37"/>
      <c r="J41" s="38"/>
      <c r="K41" s="39" t="str">
        <f>IF(I41+J41=0," ",I41+J41)</f>
        <v xml:space="preserve"> </v>
      </c>
      <c r="L41" s="37"/>
      <c r="M41" s="40"/>
      <c r="N41" s="40" t="str">
        <f>IF(L41+M41=0," ",L41+M41)</f>
        <v xml:space="preserve"> </v>
      </c>
      <c r="O41" s="37"/>
      <c r="P41" s="38"/>
      <c r="Q41" s="38" t="str">
        <f>IF(O41+P41=0," ",O41+P41)</f>
        <v xml:space="preserve"> </v>
      </c>
      <c r="R41" s="37"/>
      <c r="S41" s="38"/>
      <c r="T41" s="39"/>
      <c r="U41" s="40"/>
      <c r="V41" s="40"/>
      <c r="W41" s="40" t="str">
        <f>IF(U41+V41=0," ",U41+V41)</f>
        <v xml:space="preserve"> </v>
      </c>
      <c r="X41" s="37"/>
      <c r="Y41" s="38"/>
      <c r="Z41" s="39" t="str">
        <f>IF(X41+Y41=0," ",X41+Y41)</f>
        <v xml:space="preserve"> </v>
      </c>
      <c r="AA41" s="37"/>
      <c r="AB41" s="45"/>
      <c r="AC41" s="46"/>
      <c r="AE41" s="195"/>
    </row>
    <row r="42" spans="1:31" x14ac:dyDescent="0.2">
      <c r="A42" s="35" t="s">
        <v>43</v>
      </c>
      <c r="B42" s="36">
        <v>2705</v>
      </c>
      <c r="C42" s="22">
        <v>223</v>
      </c>
      <c r="D42" s="23">
        <v>172</v>
      </c>
      <c r="E42" s="24">
        <v>395</v>
      </c>
      <c r="F42" s="47">
        <v>53</v>
      </c>
      <c r="G42" s="47">
        <v>38</v>
      </c>
      <c r="H42" s="65">
        <v>91</v>
      </c>
      <c r="I42" s="22">
        <v>2</v>
      </c>
      <c r="J42" s="23"/>
      <c r="K42" s="24">
        <v>2</v>
      </c>
      <c r="L42" s="20">
        <v>2</v>
      </c>
      <c r="M42" s="35">
        <v>8</v>
      </c>
      <c r="N42" s="65">
        <v>10</v>
      </c>
      <c r="O42" s="22">
        <v>8</v>
      </c>
      <c r="P42" s="23">
        <v>4</v>
      </c>
      <c r="Q42" s="26">
        <v>12</v>
      </c>
      <c r="R42" s="27"/>
      <c r="S42" s="26"/>
      <c r="T42" s="24"/>
      <c r="U42" s="47">
        <v>1</v>
      </c>
      <c r="V42" s="47">
        <v>5</v>
      </c>
      <c r="W42" s="65">
        <v>6</v>
      </c>
      <c r="X42" s="22">
        <v>16</v>
      </c>
      <c r="Y42" s="23">
        <v>17</v>
      </c>
      <c r="Z42" s="24">
        <v>33</v>
      </c>
      <c r="AA42" s="20">
        <f t="shared" ref="AA42:AC45" si="22">C42+F42+I42+L42+O42+R42+U42+X42</f>
        <v>305</v>
      </c>
      <c r="AB42" s="25">
        <f t="shared" si="22"/>
        <v>244</v>
      </c>
      <c r="AC42" s="24">
        <f t="shared" si="22"/>
        <v>549</v>
      </c>
      <c r="AE42" s="195"/>
    </row>
    <row r="43" spans="1:31" x14ac:dyDescent="0.2">
      <c r="A43" s="35" t="s">
        <v>287</v>
      </c>
      <c r="B43" s="36">
        <v>2715</v>
      </c>
      <c r="C43" s="22"/>
      <c r="D43" s="23"/>
      <c r="E43" s="24"/>
      <c r="F43" s="47"/>
      <c r="G43" s="47"/>
      <c r="H43" s="65"/>
      <c r="I43" s="22"/>
      <c r="J43" s="23"/>
      <c r="K43" s="24"/>
      <c r="N43" s="65"/>
      <c r="O43" s="22"/>
      <c r="P43" s="23"/>
      <c r="Q43" s="26"/>
      <c r="R43" s="27"/>
      <c r="S43" s="26"/>
      <c r="T43" s="24"/>
      <c r="U43" s="47"/>
      <c r="V43" s="47"/>
      <c r="W43" s="65"/>
      <c r="X43" s="22">
        <v>1</v>
      </c>
      <c r="Y43" s="23"/>
      <c r="Z43" s="24">
        <v>1</v>
      </c>
      <c r="AA43" s="20">
        <f t="shared" si="22"/>
        <v>1</v>
      </c>
      <c r="AB43" s="25">
        <f t="shared" si="22"/>
        <v>0</v>
      </c>
      <c r="AC43" s="24">
        <f t="shared" si="22"/>
        <v>1</v>
      </c>
      <c r="AE43" s="195"/>
    </row>
    <row r="44" spans="1:31" x14ac:dyDescent="0.2">
      <c r="A44" s="35" t="s">
        <v>44</v>
      </c>
      <c r="B44" s="36">
        <v>2725</v>
      </c>
      <c r="C44" s="22"/>
      <c r="D44" s="23">
        <v>1</v>
      </c>
      <c r="E44" s="180">
        <v>1</v>
      </c>
      <c r="F44" s="47"/>
      <c r="G44" s="47"/>
      <c r="I44" s="22"/>
      <c r="J44" s="23"/>
      <c r="O44" s="22"/>
      <c r="P44" s="23"/>
      <c r="Q44" s="25"/>
      <c r="R44" s="20"/>
      <c r="T44" s="24"/>
      <c r="U44" s="47"/>
      <c r="V44" s="47"/>
      <c r="X44" s="22"/>
      <c r="Y44" s="23"/>
      <c r="AA44" s="20">
        <f t="shared" si="22"/>
        <v>0</v>
      </c>
      <c r="AB44" s="25">
        <f t="shared" si="22"/>
        <v>1</v>
      </c>
      <c r="AC44" s="24">
        <f t="shared" si="22"/>
        <v>1</v>
      </c>
      <c r="AE44" s="195"/>
    </row>
    <row r="45" spans="1:31" ht="13.5" thickBot="1" x14ac:dyDescent="0.25">
      <c r="A45" s="35" t="s">
        <v>45</v>
      </c>
      <c r="B45" s="36">
        <v>2735</v>
      </c>
      <c r="C45" s="22">
        <v>96</v>
      </c>
      <c r="D45" s="23">
        <v>69</v>
      </c>
      <c r="E45" s="180">
        <v>165</v>
      </c>
      <c r="F45" s="47">
        <v>21</v>
      </c>
      <c r="G45" s="47">
        <v>2</v>
      </c>
      <c r="H45" s="35">
        <v>23</v>
      </c>
      <c r="I45" s="22"/>
      <c r="J45" s="23">
        <v>1</v>
      </c>
      <c r="K45" s="180">
        <v>1</v>
      </c>
      <c r="L45" s="20">
        <v>1</v>
      </c>
      <c r="M45" s="35">
        <v>2</v>
      </c>
      <c r="N45" s="35">
        <v>3</v>
      </c>
      <c r="O45" s="22">
        <v>2</v>
      </c>
      <c r="P45" s="23">
        <v>3</v>
      </c>
      <c r="Q45" s="25">
        <v>5</v>
      </c>
      <c r="R45" s="20"/>
      <c r="T45" s="24"/>
      <c r="U45" s="47"/>
      <c r="V45" s="47">
        <v>1</v>
      </c>
      <c r="W45" s="35">
        <v>1</v>
      </c>
      <c r="X45" s="22">
        <v>6</v>
      </c>
      <c r="Y45" s="23">
        <v>7</v>
      </c>
      <c r="Z45" s="180">
        <v>13</v>
      </c>
      <c r="AA45" s="20">
        <f t="shared" si="22"/>
        <v>126</v>
      </c>
      <c r="AB45" s="25">
        <f t="shared" si="22"/>
        <v>85</v>
      </c>
      <c r="AC45" s="24">
        <f t="shared" si="22"/>
        <v>211</v>
      </c>
      <c r="AE45" s="195"/>
    </row>
    <row r="46" spans="1:31" ht="13.5" thickBot="1" x14ac:dyDescent="0.25">
      <c r="A46" s="31" t="s">
        <v>46</v>
      </c>
      <c r="B46" s="14"/>
      <c r="C46" s="31">
        <f>SUBTOTAL(9,C42:C45)</f>
        <v>319</v>
      </c>
      <c r="D46" s="13">
        <f t="shared" ref="D46:Z46" si="23">SUBTOTAL(9,D42:D45)</f>
        <v>242</v>
      </c>
      <c r="E46" s="32">
        <f t="shared" si="23"/>
        <v>561</v>
      </c>
      <c r="F46" s="13">
        <f t="shared" si="23"/>
        <v>74</v>
      </c>
      <c r="G46" s="13">
        <f t="shared" si="23"/>
        <v>40</v>
      </c>
      <c r="H46" s="13">
        <f t="shared" si="23"/>
        <v>114</v>
      </c>
      <c r="I46" s="31">
        <f t="shared" si="23"/>
        <v>2</v>
      </c>
      <c r="J46" s="13">
        <f t="shared" si="23"/>
        <v>1</v>
      </c>
      <c r="K46" s="32">
        <f t="shared" si="23"/>
        <v>3</v>
      </c>
      <c r="L46" s="31">
        <f t="shared" si="23"/>
        <v>3</v>
      </c>
      <c r="M46" s="13">
        <f t="shared" si="23"/>
        <v>10</v>
      </c>
      <c r="N46" s="13">
        <f t="shared" si="23"/>
        <v>13</v>
      </c>
      <c r="O46" s="31">
        <f t="shared" si="23"/>
        <v>10</v>
      </c>
      <c r="P46" s="13">
        <f t="shared" si="23"/>
        <v>7</v>
      </c>
      <c r="Q46" s="13">
        <f t="shared" si="23"/>
        <v>17</v>
      </c>
      <c r="R46" s="31">
        <f t="shared" si="23"/>
        <v>0</v>
      </c>
      <c r="S46" s="13">
        <f t="shared" si="23"/>
        <v>0</v>
      </c>
      <c r="T46" s="13">
        <f t="shared" si="23"/>
        <v>0</v>
      </c>
      <c r="U46" s="31">
        <f t="shared" si="23"/>
        <v>1</v>
      </c>
      <c r="V46" s="13">
        <f t="shared" si="23"/>
        <v>6</v>
      </c>
      <c r="W46" s="13">
        <f t="shared" si="23"/>
        <v>7</v>
      </c>
      <c r="X46" s="31">
        <f t="shared" si="23"/>
        <v>23</v>
      </c>
      <c r="Y46" s="13">
        <f t="shared" si="23"/>
        <v>24</v>
      </c>
      <c r="Z46" s="32">
        <f t="shared" si="23"/>
        <v>47</v>
      </c>
      <c r="AA46" s="31">
        <f>C46+F46+I46+L46+O46+U46+X46</f>
        <v>432</v>
      </c>
      <c r="AB46" s="33">
        <f>D46+G46+J46+M46+P46+V46+Y46</f>
        <v>330</v>
      </c>
      <c r="AC46" s="34">
        <f>SUBTOTAL(9,AC42:AC45)</f>
        <v>762</v>
      </c>
      <c r="AE46" s="195"/>
    </row>
    <row r="47" spans="1:31" x14ac:dyDescent="0.2">
      <c r="C47" s="37"/>
      <c r="D47" s="38"/>
      <c r="E47" s="39"/>
      <c r="F47" s="40"/>
      <c r="G47" s="40"/>
      <c r="H47" s="41"/>
      <c r="I47" s="37"/>
      <c r="J47" s="38"/>
      <c r="K47" s="39"/>
      <c r="L47" s="37"/>
      <c r="M47" s="40"/>
      <c r="N47" s="40"/>
      <c r="O47" s="37"/>
      <c r="P47" s="38"/>
      <c r="Q47" s="38"/>
      <c r="R47" s="37"/>
      <c r="S47" s="38"/>
      <c r="T47" s="39"/>
      <c r="U47" s="40"/>
      <c r="V47" s="40"/>
      <c r="W47" s="40"/>
      <c r="X47" s="37"/>
      <c r="Y47" s="38"/>
      <c r="Z47" s="39"/>
      <c r="AA47" s="37"/>
      <c r="AB47" s="45"/>
      <c r="AC47" s="46"/>
      <c r="AE47" s="195"/>
    </row>
    <row r="48" spans="1:31" ht="13.5" customHeight="1" x14ac:dyDescent="0.2">
      <c r="A48" s="35" t="s">
        <v>47</v>
      </c>
      <c r="B48" s="36">
        <v>1405</v>
      </c>
      <c r="C48" s="22">
        <v>150</v>
      </c>
      <c r="D48" s="23">
        <v>50</v>
      </c>
      <c r="E48" s="24">
        <v>200</v>
      </c>
      <c r="F48" s="47">
        <v>16</v>
      </c>
      <c r="G48" s="47">
        <v>1</v>
      </c>
      <c r="H48" s="24">
        <v>17</v>
      </c>
      <c r="I48" s="22">
        <v>1</v>
      </c>
      <c r="J48" s="23"/>
      <c r="K48" s="24">
        <v>1</v>
      </c>
      <c r="L48" s="20">
        <v>2</v>
      </c>
      <c r="M48" s="35">
        <v>3</v>
      </c>
      <c r="N48" s="65">
        <v>5</v>
      </c>
      <c r="O48" s="22">
        <v>3</v>
      </c>
      <c r="P48" s="23">
        <v>1</v>
      </c>
      <c r="Q48" s="26">
        <v>4</v>
      </c>
      <c r="R48" s="27"/>
      <c r="S48" s="26"/>
      <c r="T48" s="24"/>
      <c r="U48" s="47">
        <v>1</v>
      </c>
      <c r="V48" s="47"/>
      <c r="W48" s="65">
        <v>1</v>
      </c>
      <c r="X48" s="22">
        <v>16</v>
      </c>
      <c r="Y48" s="23">
        <v>6</v>
      </c>
      <c r="Z48" s="24">
        <v>22</v>
      </c>
      <c r="AA48" s="20">
        <f t="shared" ref="AA48:AC52" si="24">C48+F48+I48+L48+O48+R48+U48+X48</f>
        <v>189</v>
      </c>
      <c r="AB48" s="25">
        <f t="shared" si="24"/>
        <v>61</v>
      </c>
      <c r="AC48" s="24">
        <f t="shared" si="24"/>
        <v>250</v>
      </c>
      <c r="AE48" s="195"/>
    </row>
    <row r="49" spans="1:31" ht="13.5" customHeight="1" x14ac:dyDescent="0.2">
      <c r="A49" s="35" t="s">
        <v>288</v>
      </c>
      <c r="B49" s="36">
        <v>1410</v>
      </c>
      <c r="C49" s="22"/>
      <c r="D49" s="23"/>
      <c r="E49" s="24"/>
      <c r="F49" s="47"/>
      <c r="G49" s="47"/>
      <c r="H49" s="24"/>
      <c r="I49" s="22"/>
      <c r="J49" s="23"/>
      <c r="K49" s="24"/>
      <c r="N49" s="65"/>
      <c r="O49" s="22"/>
      <c r="P49" s="23"/>
      <c r="Q49" s="26"/>
      <c r="R49" s="27"/>
      <c r="S49" s="26"/>
      <c r="T49" s="24"/>
      <c r="U49" s="47"/>
      <c r="V49" s="47"/>
      <c r="W49" s="65"/>
      <c r="X49" s="22">
        <v>1</v>
      </c>
      <c r="Y49" s="23"/>
      <c r="Z49" s="24">
        <v>1</v>
      </c>
      <c r="AA49" s="20">
        <f t="shared" si="24"/>
        <v>1</v>
      </c>
      <c r="AB49" s="25">
        <f t="shared" si="24"/>
        <v>0</v>
      </c>
      <c r="AC49" s="24">
        <f t="shared" si="24"/>
        <v>1</v>
      </c>
      <c r="AE49" s="195"/>
    </row>
    <row r="50" spans="1:31" ht="12.75" customHeight="1" x14ac:dyDescent="0.2">
      <c r="A50" s="35" t="s">
        <v>48</v>
      </c>
      <c r="B50" s="36">
        <v>1430</v>
      </c>
      <c r="C50" s="22">
        <v>74</v>
      </c>
      <c r="D50" s="23">
        <v>29</v>
      </c>
      <c r="E50" s="24">
        <v>103</v>
      </c>
      <c r="F50" s="47">
        <v>5</v>
      </c>
      <c r="G50" s="47"/>
      <c r="H50" s="24">
        <v>5</v>
      </c>
      <c r="I50" s="22"/>
      <c r="J50" s="23"/>
      <c r="K50" s="24"/>
      <c r="L50" s="20">
        <v>1</v>
      </c>
      <c r="N50" s="65">
        <v>1</v>
      </c>
      <c r="O50" s="22">
        <v>1</v>
      </c>
      <c r="P50" s="23"/>
      <c r="Q50" s="26">
        <v>1</v>
      </c>
      <c r="R50" s="27"/>
      <c r="S50" s="26"/>
      <c r="T50" s="24"/>
      <c r="U50" s="47"/>
      <c r="V50" s="47"/>
      <c r="W50" s="24"/>
      <c r="X50" s="22">
        <v>5</v>
      </c>
      <c r="Y50" s="23">
        <v>1</v>
      </c>
      <c r="Z50" s="24">
        <v>6</v>
      </c>
      <c r="AA50" s="20">
        <f t="shared" si="24"/>
        <v>86</v>
      </c>
      <c r="AB50" s="25">
        <f t="shared" si="24"/>
        <v>30</v>
      </c>
      <c r="AC50" s="24">
        <f t="shared" si="24"/>
        <v>116</v>
      </c>
      <c r="AE50" s="195"/>
    </row>
    <row r="51" spans="1:31" ht="14.25" customHeight="1" x14ac:dyDescent="0.2">
      <c r="A51" s="35" t="s">
        <v>49</v>
      </c>
      <c r="B51" s="36">
        <v>1431</v>
      </c>
      <c r="C51" s="22">
        <v>10</v>
      </c>
      <c r="D51" s="23">
        <v>2</v>
      </c>
      <c r="E51" s="24">
        <v>12</v>
      </c>
      <c r="F51" s="47"/>
      <c r="G51" s="47"/>
      <c r="H51" s="24"/>
      <c r="I51" s="22"/>
      <c r="J51" s="23"/>
      <c r="K51" s="24"/>
      <c r="N51" s="65"/>
      <c r="O51" s="22"/>
      <c r="P51" s="23">
        <v>1</v>
      </c>
      <c r="Q51" s="26">
        <v>1</v>
      </c>
      <c r="R51" s="27"/>
      <c r="S51" s="26"/>
      <c r="T51" s="24"/>
      <c r="U51" s="47"/>
      <c r="V51" s="47"/>
      <c r="W51" s="24"/>
      <c r="X51" s="22"/>
      <c r="Y51" s="23"/>
      <c r="Z51" s="24"/>
      <c r="AA51" s="20">
        <f t="shared" si="24"/>
        <v>10</v>
      </c>
      <c r="AB51" s="25">
        <f t="shared" si="24"/>
        <v>3</v>
      </c>
      <c r="AC51" s="24">
        <f t="shared" si="24"/>
        <v>13</v>
      </c>
      <c r="AE51" s="195"/>
    </row>
    <row r="52" spans="1:31" ht="14.25" customHeight="1" thickBot="1" x14ac:dyDescent="0.25">
      <c r="A52" s="35" t="s">
        <v>50</v>
      </c>
      <c r="B52" s="36">
        <v>1450</v>
      </c>
      <c r="C52" s="22">
        <v>15</v>
      </c>
      <c r="D52" s="23">
        <v>30</v>
      </c>
      <c r="E52" s="24">
        <v>45</v>
      </c>
      <c r="F52" s="47">
        <v>6</v>
      </c>
      <c r="G52" s="47">
        <v>1</v>
      </c>
      <c r="H52" s="24">
        <v>7</v>
      </c>
      <c r="I52" s="22">
        <v>1</v>
      </c>
      <c r="J52" s="23"/>
      <c r="K52" s="24">
        <v>1</v>
      </c>
      <c r="L52" s="20">
        <v>1</v>
      </c>
      <c r="N52" s="65">
        <v>1</v>
      </c>
      <c r="O52" s="22">
        <v>2</v>
      </c>
      <c r="P52" s="23">
        <v>3</v>
      </c>
      <c r="Q52" s="26">
        <v>5</v>
      </c>
      <c r="R52" s="27"/>
      <c r="S52" s="26"/>
      <c r="T52" s="24"/>
      <c r="U52" s="47"/>
      <c r="V52" s="47"/>
      <c r="W52" s="24"/>
      <c r="X52" s="22"/>
      <c r="Y52" s="23"/>
      <c r="Z52" s="24"/>
      <c r="AA52" s="20">
        <f t="shared" si="24"/>
        <v>25</v>
      </c>
      <c r="AB52" s="25">
        <f t="shared" si="24"/>
        <v>34</v>
      </c>
      <c r="AC52" s="24">
        <f t="shared" si="24"/>
        <v>59</v>
      </c>
      <c r="AE52" s="195"/>
    </row>
    <row r="53" spans="1:31" ht="13.5" thickBot="1" x14ac:dyDescent="0.25">
      <c r="A53" s="31" t="s">
        <v>51</v>
      </c>
      <c r="B53" s="14"/>
      <c r="C53" s="31">
        <f t="shared" ref="C53:Z53" si="25">(SUBTOTAL(9,C48:C52))</f>
        <v>249</v>
      </c>
      <c r="D53" s="13">
        <f t="shared" si="25"/>
        <v>111</v>
      </c>
      <c r="E53" s="32">
        <f t="shared" si="25"/>
        <v>360</v>
      </c>
      <c r="F53" s="31">
        <f t="shared" si="25"/>
        <v>27</v>
      </c>
      <c r="G53" s="13">
        <f t="shared" si="25"/>
        <v>2</v>
      </c>
      <c r="H53" s="32">
        <f t="shared" si="25"/>
        <v>29</v>
      </c>
      <c r="I53" s="31">
        <f t="shared" si="25"/>
        <v>2</v>
      </c>
      <c r="J53" s="13">
        <f t="shared" si="25"/>
        <v>0</v>
      </c>
      <c r="K53" s="32">
        <f t="shared" si="25"/>
        <v>2</v>
      </c>
      <c r="L53" s="31">
        <f t="shared" si="25"/>
        <v>4</v>
      </c>
      <c r="M53" s="13">
        <f t="shared" si="25"/>
        <v>3</v>
      </c>
      <c r="N53" s="32">
        <f t="shared" si="25"/>
        <v>7</v>
      </c>
      <c r="O53" s="31">
        <f t="shared" si="25"/>
        <v>6</v>
      </c>
      <c r="P53" s="13">
        <f t="shared" si="25"/>
        <v>5</v>
      </c>
      <c r="Q53" s="13">
        <f t="shared" si="25"/>
        <v>11</v>
      </c>
      <c r="R53" s="31">
        <f t="shared" si="25"/>
        <v>0</v>
      </c>
      <c r="S53" s="13">
        <f t="shared" si="25"/>
        <v>0</v>
      </c>
      <c r="T53" s="13">
        <f t="shared" si="25"/>
        <v>0</v>
      </c>
      <c r="U53" s="13">
        <f t="shared" si="25"/>
        <v>1</v>
      </c>
      <c r="V53" s="13">
        <f t="shared" si="25"/>
        <v>0</v>
      </c>
      <c r="W53" s="32">
        <f t="shared" si="25"/>
        <v>1</v>
      </c>
      <c r="X53" s="31">
        <f t="shared" si="25"/>
        <v>22</v>
      </c>
      <c r="Y53" s="13">
        <f t="shared" si="25"/>
        <v>7</v>
      </c>
      <c r="Z53" s="32">
        <f t="shared" si="25"/>
        <v>29</v>
      </c>
      <c r="AA53" s="31">
        <f>C53+F53+I53+L53+O53+U53+X53</f>
        <v>311</v>
      </c>
      <c r="AB53" s="33">
        <f>D53+G53+J53+M53+P53+V53+Y53</f>
        <v>128</v>
      </c>
      <c r="AC53" s="34">
        <f>SUBTOTAL(9,AC48:AC52)</f>
        <v>439</v>
      </c>
      <c r="AE53" s="195"/>
    </row>
    <row r="54" spans="1:31" x14ac:dyDescent="0.2">
      <c r="C54" s="37"/>
      <c r="D54" s="38"/>
      <c r="E54" s="39" t="str">
        <f>IF(C54+D54=0," ",C54+D54)</f>
        <v xml:space="preserve"> </v>
      </c>
      <c r="F54" s="40"/>
      <c r="G54" s="40"/>
      <c r="H54" s="41" t="str">
        <f>IF(F54+G54=0," ",F54+G54)</f>
        <v xml:space="preserve"> </v>
      </c>
      <c r="I54" s="37"/>
      <c r="J54" s="38"/>
      <c r="K54" s="39" t="str">
        <f>IF(I54+J54=0," ",I54+J54)</f>
        <v xml:space="preserve"> </v>
      </c>
      <c r="L54" s="37"/>
      <c r="M54" s="40"/>
      <c r="N54" s="44" t="str">
        <f>IF(L54+M54=0," ",L54+M54)</f>
        <v xml:space="preserve"> </v>
      </c>
      <c r="O54" s="37"/>
      <c r="P54" s="38"/>
      <c r="Q54" s="38" t="str">
        <f>IF(O54+P54=0," ",O54+P54)</f>
        <v xml:space="preserve"> </v>
      </c>
      <c r="R54" s="37"/>
      <c r="S54" s="38"/>
      <c r="T54" s="39"/>
      <c r="U54" s="40"/>
      <c r="V54" s="40"/>
      <c r="W54" s="40" t="str">
        <f>IF(U54+V54=0," ",U54+V54)</f>
        <v xml:space="preserve"> </v>
      </c>
      <c r="X54" s="37"/>
      <c r="Y54" s="38"/>
      <c r="Z54" s="39" t="str">
        <f>IF(X54+Y54=0," ",X54+Y54)</f>
        <v xml:space="preserve"> </v>
      </c>
      <c r="AA54" s="37"/>
      <c r="AB54" s="45"/>
      <c r="AC54" s="46"/>
      <c r="AE54" s="195"/>
    </row>
    <row r="55" spans="1:31" ht="13.5" customHeight="1" x14ac:dyDescent="0.2">
      <c r="A55" s="35" t="s">
        <v>52</v>
      </c>
      <c r="B55" s="36">
        <v>1505</v>
      </c>
      <c r="C55" s="22">
        <v>41</v>
      </c>
      <c r="D55" s="23">
        <v>84</v>
      </c>
      <c r="E55" s="24">
        <v>125</v>
      </c>
      <c r="F55" s="47">
        <v>3</v>
      </c>
      <c r="G55" s="47">
        <v>1</v>
      </c>
      <c r="H55" s="24">
        <v>4</v>
      </c>
      <c r="I55" s="22"/>
      <c r="J55" s="23"/>
      <c r="K55" s="24"/>
      <c r="L55" s="20">
        <v>2</v>
      </c>
      <c r="M55" s="35">
        <v>1</v>
      </c>
      <c r="N55" s="24">
        <v>3</v>
      </c>
      <c r="O55" s="22">
        <v>2</v>
      </c>
      <c r="P55" s="23">
        <v>4</v>
      </c>
      <c r="Q55" s="26">
        <v>6</v>
      </c>
      <c r="R55" s="27"/>
      <c r="S55" s="26"/>
      <c r="T55" s="24"/>
      <c r="U55" s="47"/>
      <c r="V55" s="47"/>
      <c r="W55" s="24"/>
      <c r="X55" s="22">
        <v>5</v>
      </c>
      <c r="Y55" s="23">
        <v>11</v>
      </c>
      <c r="Z55" s="24">
        <v>16</v>
      </c>
      <c r="AA55" s="20">
        <f t="shared" ref="AA55:AC57" si="26">C55+F55+I55+L55+O55+R55+U55+X55</f>
        <v>53</v>
      </c>
      <c r="AB55" s="25">
        <f t="shared" si="26"/>
        <v>101</v>
      </c>
      <c r="AC55" s="24">
        <f t="shared" si="26"/>
        <v>154</v>
      </c>
      <c r="AE55" s="195"/>
    </row>
    <row r="56" spans="1:31" ht="13.5" customHeight="1" x14ac:dyDescent="0.2">
      <c r="A56" s="35" t="s">
        <v>53</v>
      </c>
      <c r="B56" s="36">
        <v>1515</v>
      </c>
      <c r="C56" s="22">
        <v>47</v>
      </c>
      <c r="D56" s="23">
        <v>98</v>
      </c>
      <c r="E56" s="24">
        <v>145</v>
      </c>
      <c r="F56" s="47"/>
      <c r="G56" s="47"/>
      <c r="H56" s="24"/>
      <c r="I56" s="22"/>
      <c r="J56" s="23">
        <v>1</v>
      </c>
      <c r="K56" s="24">
        <v>1</v>
      </c>
      <c r="M56" s="35">
        <v>1</v>
      </c>
      <c r="N56" s="65">
        <v>1</v>
      </c>
      <c r="O56" s="22"/>
      <c r="P56" s="23">
        <v>1</v>
      </c>
      <c r="Q56" s="26">
        <v>1</v>
      </c>
      <c r="R56" s="27"/>
      <c r="S56" s="26"/>
      <c r="T56" s="24"/>
      <c r="U56" s="47"/>
      <c r="V56" s="47"/>
      <c r="W56" s="65"/>
      <c r="X56" s="22">
        <v>5</v>
      </c>
      <c r="Y56" s="23">
        <v>4</v>
      </c>
      <c r="Z56" s="24">
        <v>9</v>
      </c>
      <c r="AA56" s="20">
        <f t="shared" si="26"/>
        <v>52</v>
      </c>
      <c r="AB56" s="25">
        <f t="shared" si="26"/>
        <v>105</v>
      </c>
      <c r="AC56" s="24">
        <f t="shared" si="26"/>
        <v>157</v>
      </c>
      <c r="AE56" s="195"/>
    </row>
    <row r="57" spans="1:31" ht="15" customHeight="1" thickBot="1" x14ac:dyDescent="0.25">
      <c r="A57" s="35" t="s">
        <v>54</v>
      </c>
      <c r="B57" s="36">
        <v>1516</v>
      </c>
      <c r="C57" s="22">
        <v>7</v>
      </c>
      <c r="D57" s="23">
        <v>4</v>
      </c>
      <c r="E57" s="24">
        <v>11</v>
      </c>
      <c r="F57" s="47"/>
      <c r="G57" s="47"/>
      <c r="H57" s="24"/>
      <c r="I57" s="22"/>
      <c r="J57" s="23"/>
      <c r="K57" s="24"/>
      <c r="N57" s="65"/>
      <c r="O57" s="22"/>
      <c r="P57" s="23"/>
      <c r="Q57" s="26"/>
      <c r="R57" s="27"/>
      <c r="S57" s="26"/>
      <c r="T57" s="24"/>
      <c r="U57" s="47"/>
      <c r="V57" s="47"/>
      <c r="W57" s="65"/>
      <c r="X57" s="22"/>
      <c r="Y57" s="23">
        <v>1</v>
      </c>
      <c r="Z57" s="24">
        <v>1</v>
      </c>
      <c r="AA57" s="20">
        <f t="shared" si="26"/>
        <v>7</v>
      </c>
      <c r="AB57" s="25">
        <f t="shared" si="26"/>
        <v>5</v>
      </c>
      <c r="AC57" s="24">
        <f t="shared" si="26"/>
        <v>12</v>
      </c>
      <c r="AE57" s="195"/>
    </row>
    <row r="58" spans="1:31" ht="13.5" thickBot="1" x14ac:dyDescent="0.25">
      <c r="A58" s="31" t="s">
        <v>55</v>
      </c>
      <c r="B58" s="14"/>
      <c r="C58" s="31">
        <f>SUBTOTAL(9,C55:C57)</f>
        <v>95</v>
      </c>
      <c r="D58" s="13">
        <f>SUBTOTAL(9,D55:D57)</f>
        <v>186</v>
      </c>
      <c r="E58" s="32">
        <f>SUBTOTAL(9,E55:E57)</f>
        <v>281</v>
      </c>
      <c r="F58" s="13">
        <f>SUBTOTAL(9,F55:F57)</f>
        <v>3</v>
      </c>
      <c r="G58" s="13">
        <f t="shared" ref="G58:Z58" si="27">SUBTOTAL(9,G55:G57)</f>
        <v>1</v>
      </c>
      <c r="H58" s="13">
        <f t="shared" si="27"/>
        <v>4</v>
      </c>
      <c r="I58" s="31">
        <f t="shared" si="27"/>
        <v>0</v>
      </c>
      <c r="J58" s="13">
        <f t="shared" si="27"/>
        <v>1</v>
      </c>
      <c r="K58" s="32">
        <f t="shared" si="27"/>
        <v>1</v>
      </c>
      <c r="L58" s="31">
        <f t="shared" si="27"/>
        <v>2</v>
      </c>
      <c r="M58" s="13">
        <f t="shared" si="27"/>
        <v>2</v>
      </c>
      <c r="N58" s="13">
        <f t="shared" si="27"/>
        <v>4</v>
      </c>
      <c r="O58" s="31">
        <f t="shared" si="27"/>
        <v>2</v>
      </c>
      <c r="P58" s="13">
        <f t="shared" si="27"/>
        <v>5</v>
      </c>
      <c r="Q58" s="13">
        <f t="shared" si="27"/>
        <v>7</v>
      </c>
      <c r="R58" s="31">
        <f t="shared" si="27"/>
        <v>0</v>
      </c>
      <c r="S58" s="13">
        <f t="shared" si="27"/>
        <v>0</v>
      </c>
      <c r="T58" s="13">
        <f t="shared" si="27"/>
        <v>0</v>
      </c>
      <c r="U58" s="13">
        <f t="shared" si="27"/>
        <v>0</v>
      </c>
      <c r="V58" s="13">
        <f t="shared" si="27"/>
        <v>0</v>
      </c>
      <c r="W58" s="13">
        <f t="shared" si="27"/>
        <v>0</v>
      </c>
      <c r="X58" s="31">
        <f t="shared" si="27"/>
        <v>10</v>
      </c>
      <c r="Y58" s="13">
        <f t="shared" si="27"/>
        <v>16</v>
      </c>
      <c r="Z58" s="32">
        <f t="shared" si="27"/>
        <v>26</v>
      </c>
      <c r="AA58" s="31">
        <f>C58+F58+I58+L58+O58+U58+X58</f>
        <v>112</v>
      </c>
      <c r="AB58" s="33">
        <f>D58+G58+J58+M58+P58+V58+Y58</f>
        <v>211</v>
      </c>
      <c r="AC58" s="34">
        <f>SUBTOTAL(9,AC55:AC57)</f>
        <v>323</v>
      </c>
      <c r="AE58" s="195"/>
    </row>
    <row r="59" spans="1:31" ht="12" customHeight="1" x14ac:dyDescent="0.2">
      <c r="C59" s="37"/>
      <c r="D59" s="38"/>
      <c r="E59" s="39" t="str">
        <f>IF(C59+D59=0," ",C59+D59)</f>
        <v xml:space="preserve"> </v>
      </c>
      <c r="F59" s="40"/>
      <c r="G59" s="40"/>
      <c r="H59" s="41" t="str">
        <f>IF(F59+G59=0," ",F59+G59)</f>
        <v xml:space="preserve"> </v>
      </c>
      <c r="I59" s="37"/>
      <c r="J59" s="38"/>
      <c r="K59" s="39" t="str">
        <f>IF(I59+J59=0," ",I59+J59)</f>
        <v xml:space="preserve"> </v>
      </c>
      <c r="L59" s="37"/>
      <c r="M59" s="40"/>
      <c r="N59" s="40" t="str">
        <f>IF(L59+M59=0," ",L59+M59)</f>
        <v xml:space="preserve"> </v>
      </c>
      <c r="O59" s="37"/>
      <c r="P59" s="38"/>
      <c r="Q59" s="59" t="str">
        <f>IF(O59+P59=0," ",O59+P59)</f>
        <v xml:space="preserve"> </v>
      </c>
      <c r="R59" s="62"/>
      <c r="S59" s="59"/>
      <c r="T59" s="41"/>
      <c r="U59" s="40"/>
      <c r="V59" s="40"/>
      <c r="W59" s="40" t="str">
        <f>IF(U59+V59=0," ",U59+V59)</f>
        <v xml:space="preserve"> </v>
      </c>
      <c r="X59" s="37"/>
      <c r="Y59" s="38"/>
      <c r="Z59" s="39" t="str">
        <f>IF(X59+Y59=0," ",X59+Y59)</f>
        <v xml:space="preserve"> </v>
      </c>
      <c r="AA59" s="37"/>
      <c r="AB59" s="45"/>
      <c r="AC59" s="46"/>
      <c r="AE59" s="195"/>
    </row>
    <row r="60" spans="1:31" x14ac:dyDescent="0.2">
      <c r="A60" s="35" t="s">
        <v>56</v>
      </c>
      <c r="B60" s="36">
        <v>1600</v>
      </c>
      <c r="C60" s="22"/>
      <c r="D60" s="23"/>
      <c r="E60" s="24">
        <f>C60+D60</f>
        <v>0</v>
      </c>
      <c r="F60" s="47"/>
      <c r="G60" s="47"/>
      <c r="H60" s="24">
        <f>F60+G60</f>
        <v>0</v>
      </c>
      <c r="I60" s="22"/>
      <c r="J60" s="23"/>
      <c r="K60" s="24">
        <v>0</v>
      </c>
      <c r="N60" s="65">
        <f>L60+M60</f>
        <v>0</v>
      </c>
      <c r="O60" s="22"/>
      <c r="P60" s="23"/>
      <c r="Q60" s="26">
        <f>O60+P60</f>
        <v>0</v>
      </c>
      <c r="R60" s="27"/>
      <c r="S60" s="26"/>
      <c r="T60" s="24">
        <f t="shared" ref="T60:T66" si="28">R60+S60</f>
        <v>0</v>
      </c>
      <c r="U60" s="47"/>
      <c r="V60" s="47"/>
      <c r="W60" s="65">
        <f>U60+V60</f>
        <v>0</v>
      </c>
      <c r="X60" s="22"/>
      <c r="Y60" s="23"/>
      <c r="Z60" s="24">
        <f>X60+Y60</f>
        <v>0</v>
      </c>
      <c r="AA60" s="20">
        <f t="shared" ref="AA60:AC66" si="29">C60+F60+I60+L60+O60+R60+U60+X60</f>
        <v>0</v>
      </c>
      <c r="AB60" s="25">
        <f t="shared" si="29"/>
        <v>0</v>
      </c>
      <c r="AC60" s="24">
        <f t="shared" si="29"/>
        <v>0</v>
      </c>
      <c r="AE60" s="195"/>
    </row>
    <row r="61" spans="1:31" x14ac:dyDescent="0.2">
      <c r="A61" s="35" t="s">
        <v>289</v>
      </c>
      <c r="B61" s="36">
        <v>1605</v>
      </c>
      <c r="C61" s="22"/>
      <c r="D61" s="23"/>
      <c r="E61" s="24"/>
      <c r="F61" s="47">
        <v>2</v>
      </c>
      <c r="G61" s="47"/>
      <c r="H61" s="24">
        <v>2</v>
      </c>
      <c r="I61" s="22"/>
      <c r="J61" s="23"/>
      <c r="K61" s="24"/>
      <c r="N61" s="65"/>
      <c r="O61" s="22"/>
      <c r="P61" s="23"/>
      <c r="Q61" s="26"/>
      <c r="R61" s="27"/>
      <c r="S61" s="26"/>
      <c r="T61" s="24"/>
      <c r="U61" s="47"/>
      <c r="V61" s="47"/>
      <c r="W61" s="65"/>
      <c r="X61" s="22"/>
      <c r="Y61" s="23"/>
      <c r="Z61" s="24"/>
      <c r="AA61" s="20">
        <f t="shared" si="29"/>
        <v>2</v>
      </c>
      <c r="AB61" s="25">
        <f t="shared" si="29"/>
        <v>0</v>
      </c>
      <c r="AC61" s="24">
        <f t="shared" si="29"/>
        <v>2</v>
      </c>
      <c r="AE61" s="195"/>
    </row>
    <row r="62" spans="1:31" x14ac:dyDescent="0.2">
      <c r="A62" s="35" t="s">
        <v>57</v>
      </c>
      <c r="B62" s="36">
        <v>1610</v>
      </c>
      <c r="C62" s="22">
        <v>2</v>
      </c>
      <c r="D62" s="23">
        <v>2</v>
      </c>
      <c r="E62" s="24">
        <v>4</v>
      </c>
      <c r="F62" s="47"/>
      <c r="G62" s="47"/>
      <c r="H62" s="24"/>
      <c r="I62" s="22">
        <v>1</v>
      </c>
      <c r="J62" s="23"/>
      <c r="K62" s="24">
        <v>1</v>
      </c>
      <c r="N62" s="65"/>
      <c r="O62" s="22"/>
      <c r="P62" s="23"/>
      <c r="Q62" s="26"/>
      <c r="R62" s="27"/>
      <c r="S62" s="26"/>
      <c r="T62" s="24"/>
      <c r="U62" s="47"/>
      <c r="V62" s="47"/>
      <c r="W62" s="65"/>
      <c r="X62" s="22"/>
      <c r="Y62" s="23"/>
      <c r="Z62" s="24"/>
      <c r="AA62" s="20">
        <f t="shared" si="29"/>
        <v>3</v>
      </c>
      <c r="AB62" s="25">
        <f t="shared" si="29"/>
        <v>2</v>
      </c>
      <c r="AC62" s="24">
        <f t="shared" si="29"/>
        <v>5</v>
      </c>
      <c r="AE62" s="195"/>
    </row>
    <row r="63" spans="1:31" ht="13.5" customHeight="1" x14ac:dyDescent="0.2">
      <c r="A63" s="35" t="s">
        <v>58</v>
      </c>
      <c r="B63" s="36">
        <v>1615</v>
      </c>
      <c r="C63" s="22">
        <v>2</v>
      </c>
      <c r="D63" s="23">
        <v>6</v>
      </c>
      <c r="E63" s="24">
        <v>8</v>
      </c>
      <c r="F63" s="47">
        <v>1</v>
      </c>
      <c r="G63" s="47">
        <v>1</v>
      </c>
      <c r="H63" s="24">
        <v>2</v>
      </c>
      <c r="I63" s="22">
        <v>1</v>
      </c>
      <c r="J63" s="23"/>
      <c r="K63" s="24">
        <v>1</v>
      </c>
      <c r="N63" s="65"/>
      <c r="O63" s="22"/>
      <c r="P63" s="23"/>
      <c r="Q63" s="26"/>
      <c r="R63" s="27"/>
      <c r="S63" s="26"/>
      <c r="T63" s="24"/>
      <c r="U63" s="47"/>
      <c r="V63" s="47"/>
      <c r="W63" s="65"/>
      <c r="X63" s="22">
        <v>1</v>
      </c>
      <c r="Y63" s="23"/>
      <c r="Z63" s="24">
        <v>1</v>
      </c>
      <c r="AA63" s="20">
        <f t="shared" si="29"/>
        <v>5</v>
      </c>
      <c r="AB63" s="25">
        <f t="shared" si="29"/>
        <v>7</v>
      </c>
      <c r="AC63" s="24">
        <f t="shared" si="29"/>
        <v>12</v>
      </c>
      <c r="AE63" s="195"/>
    </row>
    <row r="64" spans="1:31" ht="13.5" customHeight="1" x14ac:dyDescent="0.2">
      <c r="A64" s="35" t="s">
        <v>290</v>
      </c>
      <c r="B64" s="36">
        <v>1620</v>
      </c>
      <c r="C64" s="22"/>
      <c r="D64" s="23"/>
      <c r="E64" s="24">
        <f t="shared" ref="E64:E66" si="30">C64+D64</f>
        <v>0</v>
      </c>
      <c r="F64" s="47"/>
      <c r="G64" s="47"/>
      <c r="H64" s="24">
        <f t="shared" ref="H64:H66" si="31">F64+G64</f>
        <v>0</v>
      </c>
      <c r="I64" s="22"/>
      <c r="J64" s="23"/>
      <c r="K64" s="24">
        <f t="shared" ref="K64:K66" si="32">I64+J64</f>
        <v>0</v>
      </c>
      <c r="N64" s="65">
        <f t="shared" ref="N64:N66" si="33">L64+M64</f>
        <v>0</v>
      </c>
      <c r="O64" s="22"/>
      <c r="P64" s="23"/>
      <c r="Q64" s="26">
        <f t="shared" ref="Q64:Q66" si="34">O64+P64</f>
        <v>0</v>
      </c>
      <c r="R64" s="27"/>
      <c r="S64" s="26"/>
      <c r="T64" s="24">
        <f t="shared" si="28"/>
        <v>0</v>
      </c>
      <c r="U64" s="47"/>
      <c r="V64" s="47"/>
      <c r="W64" s="65">
        <f t="shared" ref="W64:W66" si="35">U64+V64</f>
        <v>0</v>
      </c>
      <c r="X64" s="22"/>
      <c r="Y64" s="23"/>
      <c r="Z64" s="24">
        <f t="shared" ref="Z64:Z66" si="36">X64+Y64</f>
        <v>0</v>
      </c>
      <c r="AA64" s="20">
        <f t="shared" si="29"/>
        <v>0</v>
      </c>
      <c r="AB64" s="25">
        <f t="shared" si="29"/>
        <v>0</v>
      </c>
      <c r="AC64" s="24">
        <f t="shared" si="29"/>
        <v>0</v>
      </c>
      <c r="AE64" s="195"/>
    </row>
    <row r="65" spans="1:31" ht="13.5" customHeight="1" x14ac:dyDescent="0.2">
      <c r="A65" s="35" t="s">
        <v>59</v>
      </c>
      <c r="B65" s="36">
        <v>1625</v>
      </c>
      <c r="C65" s="22">
        <v>1</v>
      </c>
      <c r="D65" s="23"/>
      <c r="E65" s="24">
        <v>1</v>
      </c>
      <c r="F65" s="47"/>
      <c r="G65" s="47"/>
      <c r="H65" s="24"/>
      <c r="I65" s="22"/>
      <c r="J65" s="23"/>
      <c r="K65" s="24"/>
      <c r="N65" s="65"/>
      <c r="O65" s="22"/>
      <c r="P65" s="23"/>
      <c r="Q65" s="26"/>
      <c r="R65" s="27"/>
      <c r="S65" s="26"/>
      <c r="T65" s="24"/>
      <c r="U65" s="47"/>
      <c r="V65" s="47"/>
      <c r="W65" s="65"/>
      <c r="X65" s="22"/>
      <c r="Y65" s="23"/>
      <c r="Z65" s="24"/>
      <c r="AA65" s="20">
        <f t="shared" si="29"/>
        <v>1</v>
      </c>
      <c r="AB65" s="25">
        <f t="shared" si="29"/>
        <v>0</v>
      </c>
      <c r="AC65" s="24">
        <f t="shared" si="29"/>
        <v>1</v>
      </c>
      <c r="AE65" s="195"/>
    </row>
    <row r="66" spans="1:31" ht="13.5" customHeight="1" thickBot="1" x14ac:dyDescent="0.25">
      <c r="A66" s="35" t="s">
        <v>291</v>
      </c>
      <c r="B66" s="36">
        <v>1630</v>
      </c>
      <c r="C66" s="22"/>
      <c r="D66" s="23"/>
      <c r="E66" s="24">
        <f t="shared" si="30"/>
        <v>0</v>
      </c>
      <c r="F66" s="47"/>
      <c r="G66" s="47"/>
      <c r="H66" s="24">
        <f t="shared" si="31"/>
        <v>0</v>
      </c>
      <c r="I66" s="22"/>
      <c r="J66" s="23"/>
      <c r="K66" s="24">
        <f t="shared" si="32"/>
        <v>0</v>
      </c>
      <c r="N66" s="65">
        <f t="shared" si="33"/>
        <v>0</v>
      </c>
      <c r="O66" s="22"/>
      <c r="P66" s="23"/>
      <c r="Q66" s="26">
        <f t="shared" si="34"/>
        <v>0</v>
      </c>
      <c r="R66" s="27"/>
      <c r="S66" s="26"/>
      <c r="T66" s="24">
        <f t="shared" si="28"/>
        <v>0</v>
      </c>
      <c r="U66" s="47"/>
      <c r="V66" s="47"/>
      <c r="W66" s="65">
        <f t="shared" si="35"/>
        <v>0</v>
      </c>
      <c r="X66" s="22"/>
      <c r="Y66" s="23"/>
      <c r="Z66" s="24">
        <f t="shared" si="36"/>
        <v>0</v>
      </c>
      <c r="AA66" s="20">
        <f t="shared" si="29"/>
        <v>0</v>
      </c>
      <c r="AB66" s="25">
        <f t="shared" si="29"/>
        <v>0</v>
      </c>
      <c r="AC66" s="24">
        <f t="shared" si="29"/>
        <v>0</v>
      </c>
      <c r="AE66" s="195"/>
    </row>
    <row r="67" spans="1:31" ht="13.5" thickBot="1" x14ac:dyDescent="0.25">
      <c r="A67" s="31" t="s">
        <v>60</v>
      </c>
      <c r="B67" s="14"/>
      <c r="C67" s="31">
        <f>SUBTOTAL(9,C60:C66)</f>
        <v>5</v>
      </c>
      <c r="D67" s="13">
        <f t="shared" ref="D67:Z67" si="37">SUBTOTAL(9,D60:D66)</f>
        <v>8</v>
      </c>
      <c r="E67" s="32">
        <f t="shared" si="37"/>
        <v>13</v>
      </c>
      <c r="F67" s="13">
        <f t="shared" si="37"/>
        <v>3</v>
      </c>
      <c r="G67" s="13">
        <f t="shared" si="37"/>
        <v>1</v>
      </c>
      <c r="H67" s="13">
        <f t="shared" si="37"/>
        <v>4</v>
      </c>
      <c r="I67" s="31">
        <f t="shared" si="37"/>
        <v>2</v>
      </c>
      <c r="J67" s="13">
        <f t="shared" si="37"/>
        <v>0</v>
      </c>
      <c r="K67" s="32">
        <f t="shared" si="37"/>
        <v>2</v>
      </c>
      <c r="L67" s="31">
        <f t="shared" si="37"/>
        <v>0</v>
      </c>
      <c r="M67" s="13">
        <f t="shared" si="37"/>
        <v>0</v>
      </c>
      <c r="N67" s="13">
        <f t="shared" si="37"/>
        <v>0</v>
      </c>
      <c r="O67" s="31">
        <f t="shared" si="37"/>
        <v>0</v>
      </c>
      <c r="P67" s="13">
        <f t="shared" si="37"/>
        <v>0</v>
      </c>
      <c r="Q67" s="13">
        <f t="shared" si="37"/>
        <v>0</v>
      </c>
      <c r="R67" s="31">
        <f t="shared" si="37"/>
        <v>0</v>
      </c>
      <c r="S67" s="13">
        <f t="shared" si="37"/>
        <v>0</v>
      </c>
      <c r="T67" s="13">
        <f t="shared" si="37"/>
        <v>0</v>
      </c>
      <c r="U67" s="13">
        <f t="shared" si="37"/>
        <v>0</v>
      </c>
      <c r="V67" s="13">
        <f t="shared" si="37"/>
        <v>0</v>
      </c>
      <c r="W67" s="13">
        <f t="shared" si="37"/>
        <v>0</v>
      </c>
      <c r="X67" s="31">
        <f t="shared" si="37"/>
        <v>1</v>
      </c>
      <c r="Y67" s="13">
        <f t="shared" si="37"/>
        <v>0</v>
      </c>
      <c r="Z67" s="32">
        <f t="shared" si="37"/>
        <v>1</v>
      </c>
      <c r="AA67" s="31">
        <f t="shared" ref="AA67:AB67" si="38">C67+F67+I67+L67+O67+U67+X67</f>
        <v>11</v>
      </c>
      <c r="AB67" s="33">
        <f t="shared" si="38"/>
        <v>9</v>
      </c>
      <c r="AC67" s="34">
        <f>SUBTOTAL(9,AC60:AC66)</f>
        <v>20</v>
      </c>
      <c r="AE67" s="195"/>
    </row>
    <row r="68" spans="1:31" ht="13.5" customHeight="1" x14ac:dyDescent="0.2">
      <c r="A68" s="66"/>
      <c r="B68" s="67"/>
      <c r="C68" s="42"/>
      <c r="D68" s="43"/>
      <c r="E68" s="44" t="str">
        <f>IF(C68+D68=0," ",C68+D68)</f>
        <v xml:space="preserve"> </v>
      </c>
      <c r="F68" s="43"/>
      <c r="G68" s="43"/>
      <c r="H68" s="41" t="str">
        <f>IF(F68+G68=0," ",F68+G68)</f>
        <v xml:space="preserve"> </v>
      </c>
      <c r="I68" s="42"/>
      <c r="J68" s="43"/>
      <c r="K68" s="44" t="str">
        <f>IF(I68+J68=0," ",I68+J68)</f>
        <v xml:space="preserve"> </v>
      </c>
      <c r="L68" s="42"/>
      <c r="M68" s="43"/>
      <c r="N68" s="43" t="str">
        <f>IF(L68+M68=0," ",L68+M68)</f>
        <v xml:space="preserve"> </v>
      </c>
      <c r="O68" s="42"/>
      <c r="P68" s="43"/>
      <c r="Q68" s="43" t="str">
        <f>IF(O68+P68=0," ",O68+P68)</f>
        <v xml:space="preserve"> </v>
      </c>
      <c r="R68" s="42"/>
      <c r="S68" s="43"/>
      <c r="T68" s="44"/>
      <c r="U68" s="43"/>
      <c r="V68" s="43"/>
      <c r="W68" s="43" t="str">
        <f>IF(U68+V68=0," ",U68+V68)</f>
        <v xml:space="preserve"> </v>
      </c>
      <c r="X68" s="42"/>
      <c r="Y68" s="43"/>
      <c r="Z68" s="44" t="str">
        <f>IF(X68+Y68=0," ",X68+Y68)</f>
        <v xml:space="preserve"> </v>
      </c>
      <c r="AA68" s="42"/>
      <c r="AB68" s="68"/>
      <c r="AC68" s="69"/>
      <c r="AE68" s="195"/>
    </row>
    <row r="69" spans="1:31" ht="13.5" customHeight="1" x14ac:dyDescent="0.2">
      <c r="A69" s="25" t="s">
        <v>61</v>
      </c>
      <c r="B69" s="49">
        <v>1705</v>
      </c>
      <c r="C69" s="20">
        <v>24</v>
      </c>
      <c r="D69" s="25">
        <v>4</v>
      </c>
      <c r="E69" s="180">
        <v>28</v>
      </c>
      <c r="F69" s="25">
        <v>4</v>
      </c>
      <c r="G69" s="25">
        <v>1</v>
      </c>
      <c r="H69" s="180">
        <v>5</v>
      </c>
      <c r="L69" s="20">
        <v>1</v>
      </c>
      <c r="M69" s="25"/>
      <c r="N69" s="180">
        <v>1</v>
      </c>
      <c r="O69" s="20">
        <v>1</v>
      </c>
      <c r="P69" s="25">
        <v>1</v>
      </c>
      <c r="Q69" s="25">
        <v>2</v>
      </c>
      <c r="R69" s="20">
        <v>2</v>
      </c>
      <c r="T69" s="24">
        <v>2</v>
      </c>
      <c r="U69" s="25"/>
      <c r="V69" s="25"/>
      <c r="W69" s="180"/>
      <c r="X69" s="20">
        <v>5</v>
      </c>
      <c r="Z69" s="180">
        <v>5</v>
      </c>
      <c r="AA69" s="20">
        <f t="shared" ref="AA69:AC70" si="39">C69+F69+I69+L69+O69+R69+U69+X69</f>
        <v>37</v>
      </c>
      <c r="AB69" s="25">
        <f t="shared" si="39"/>
        <v>6</v>
      </c>
      <c r="AC69" s="24">
        <f t="shared" si="39"/>
        <v>43</v>
      </c>
      <c r="AE69" s="195"/>
    </row>
    <row r="70" spans="1:31" ht="13.5" customHeight="1" thickBot="1" x14ac:dyDescent="0.25">
      <c r="A70" s="70" t="s">
        <v>292</v>
      </c>
      <c r="B70" s="196">
        <v>1710</v>
      </c>
      <c r="C70" s="71"/>
      <c r="D70" s="70"/>
      <c r="E70" s="180">
        <f>C70+D70</f>
        <v>0</v>
      </c>
      <c r="F70" s="70"/>
      <c r="G70" s="70"/>
      <c r="H70" s="180">
        <f>F70+G70</f>
        <v>0</v>
      </c>
      <c r="I70" s="71"/>
      <c r="J70" s="70"/>
      <c r="K70" s="180">
        <f>I70+J70</f>
        <v>0</v>
      </c>
      <c r="L70" s="71"/>
      <c r="M70" s="70"/>
      <c r="N70" s="180">
        <f>L70+M70</f>
        <v>0</v>
      </c>
      <c r="O70" s="71"/>
      <c r="P70" s="70"/>
      <c r="Q70" s="25">
        <f>O70+P70</f>
        <v>0</v>
      </c>
      <c r="R70" s="20"/>
      <c r="T70" s="24">
        <f t="shared" ref="T70" si="40">R70+S70</f>
        <v>0</v>
      </c>
      <c r="U70" s="70"/>
      <c r="V70" s="70"/>
      <c r="W70" s="180">
        <f>U70+V70</f>
        <v>0</v>
      </c>
      <c r="X70" s="71"/>
      <c r="Y70" s="70"/>
      <c r="Z70" s="180">
        <f>X70+Y70</f>
        <v>0</v>
      </c>
      <c r="AA70" s="20">
        <f t="shared" si="39"/>
        <v>0</v>
      </c>
      <c r="AB70" s="25">
        <f t="shared" si="39"/>
        <v>0</v>
      </c>
      <c r="AC70" s="24">
        <f t="shared" si="39"/>
        <v>0</v>
      </c>
      <c r="AE70" s="195"/>
    </row>
    <row r="71" spans="1:31" ht="13.5" thickBot="1" x14ac:dyDescent="0.25">
      <c r="A71" s="31" t="s">
        <v>62</v>
      </c>
      <c r="B71" s="14"/>
      <c r="C71" s="72">
        <f>SUBTOTAL(9, C69:C70)</f>
        <v>24</v>
      </c>
      <c r="D71" s="73">
        <f t="shared" ref="D71:Z71" si="41">SUBTOTAL(9, D69:D70)</f>
        <v>4</v>
      </c>
      <c r="E71" s="73">
        <f t="shared" si="41"/>
        <v>28</v>
      </c>
      <c r="F71" s="72">
        <f t="shared" si="41"/>
        <v>4</v>
      </c>
      <c r="G71" s="73">
        <f t="shared" si="41"/>
        <v>1</v>
      </c>
      <c r="H71" s="73">
        <f t="shared" si="41"/>
        <v>5</v>
      </c>
      <c r="I71" s="72">
        <f t="shared" si="41"/>
        <v>0</v>
      </c>
      <c r="J71" s="73">
        <f t="shared" si="41"/>
        <v>0</v>
      </c>
      <c r="K71" s="73">
        <f t="shared" si="41"/>
        <v>0</v>
      </c>
      <c r="L71" s="72">
        <f t="shared" si="41"/>
        <v>1</v>
      </c>
      <c r="M71" s="73">
        <f t="shared" si="41"/>
        <v>0</v>
      </c>
      <c r="N71" s="73">
        <f t="shared" si="41"/>
        <v>1</v>
      </c>
      <c r="O71" s="72">
        <f t="shared" si="41"/>
        <v>1</v>
      </c>
      <c r="P71" s="73">
        <f t="shared" si="41"/>
        <v>1</v>
      </c>
      <c r="Q71" s="73">
        <f t="shared" si="41"/>
        <v>2</v>
      </c>
      <c r="R71" s="72">
        <f t="shared" si="41"/>
        <v>2</v>
      </c>
      <c r="S71" s="73">
        <f t="shared" si="41"/>
        <v>0</v>
      </c>
      <c r="T71" s="73">
        <f t="shared" si="41"/>
        <v>2</v>
      </c>
      <c r="U71" s="73">
        <f t="shared" si="41"/>
        <v>0</v>
      </c>
      <c r="V71" s="73">
        <f t="shared" si="41"/>
        <v>0</v>
      </c>
      <c r="W71" s="73">
        <f t="shared" si="41"/>
        <v>0</v>
      </c>
      <c r="X71" s="72">
        <f t="shared" si="41"/>
        <v>5</v>
      </c>
      <c r="Y71" s="73">
        <f t="shared" si="41"/>
        <v>0</v>
      </c>
      <c r="Z71" s="74">
        <f t="shared" si="41"/>
        <v>5</v>
      </c>
      <c r="AA71" s="31">
        <f>C71+F71+I71+L71+O71+R71+U71+X71</f>
        <v>37</v>
      </c>
      <c r="AB71" s="33">
        <f>D71+G71+J71+M71+P71+V71+Y71</f>
        <v>6</v>
      </c>
      <c r="AC71" s="74">
        <f>SUBTOTAL(9, AC69:AC70)</f>
        <v>43</v>
      </c>
      <c r="AE71" s="195"/>
    </row>
    <row r="72" spans="1:31" x14ac:dyDescent="0.2">
      <c r="C72" s="37"/>
      <c r="D72" s="38"/>
      <c r="E72" s="39" t="str">
        <f>IF(C72+D72=0," ",C72+D72)</f>
        <v xml:space="preserve"> </v>
      </c>
      <c r="F72" s="40"/>
      <c r="G72" s="40"/>
      <c r="H72" s="41" t="str">
        <f>IF(F72+G72=0," ",F72+G72)</f>
        <v xml:space="preserve"> </v>
      </c>
      <c r="I72" s="37"/>
      <c r="J72" s="38"/>
      <c r="K72" s="39" t="str">
        <f>IF(I72+J72=0," ",I72+J72)</f>
        <v xml:space="preserve"> </v>
      </c>
      <c r="L72" s="37"/>
      <c r="M72" s="40"/>
      <c r="N72" s="40" t="str">
        <f>IF(L72+M72=0," ",L72+M72)</f>
        <v xml:space="preserve"> </v>
      </c>
      <c r="O72" s="37"/>
      <c r="P72" s="38"/>
      <c r="Q72" s="38" t="str">
        <f>IF(O72+P72=0," ",O72+P72)</f>
        <v xml:space="preserve"> </v>
      </c>
      <c r="R72" s="37"/>
      <c r="S72" s="38"/>
      <c r="T72" s="39"/>
      <c r="U72" s="40"/>
      <c r="V72" s="40"/>
      <c r="W72" s="40" t="str">
        <f>IF(U72+V72=0," ",U72+V72)</f>
        <v xml:space="preserve"> </v>
      </c>
      <c r="X72" s="37"/>
      <c r="Y72" s="38"/>
      <c r="Z72" s="39" t="str">
        <f>IF(X72+Y72=0," ",X72+Y72)</f>
        <v xml:space="preserve"> </v>
      </c>
      <c r="AA72" s="37"/>
      <c r="AB72" s="45"/>
      <c r="AC72" s="46"/>
      <c r="AE72" s="195"/>
    </row>
    <row r="73" spans="1:31" x14ac:dyDescent="0.2">
      <c r="A73" s="35" t="s">
        <v>63</v>
      </c>
      <c r="B73" s="36">
        <v>1805</v>
      </c>
      <c r="C73" s="22">
        <v>15</v>
      </c>
      <c r="D73" s="23">
        <v>20</v>
      </c>
      <c r="E73" s="24">
        <v>35</v>
      </c>
      <c r="F73" s="47">
        <v>1</v>
      </c>
      <c r="G73" s="47">
        <v>1</v>
      </c>
      <c r="H73" s="24">
        <v>2</v>
      </c>
      <c r="I73" s="22"/>
      <c r="J73" s="23"/>
      <c r="K73" s="24"/>
      <c r="L73" s="20">
        <v>1</v>
      </c>
      <c r="M73" s="35">
        <v>4</v>
      </c>
      <c r="N73" s="65">
        <v>5</v>
      </c>
      <c r="O73" s="22">
        <v>2</v>
      </c>
      <c r="P73" s="23">
        <v>1</v>
      </c>
      <c r="Q73" s="26">
        <v>3</v>
      </c>
      <c r="R73" s="27"/>
      <c r="S73" s="26"/>
      <c r="T73" s="24"/>
      <c r="U73" s="47"/>
      <c r="V73" s="47"/>
      <c r="W73" s="65"/>
      <c r="X73" s="22"/>
      <c r="Y73" s="23">
        <v>3</v>
      </c>
      <c r="Z73" s="24">
        <v>3</v>
      </c>
      <c r="AA73" s="20">
        <f t="shared" ref="AA73:AC77" si="42">C73+F73+I73+L73+O73+R73+U73+X73</f>
        <v>19</v>
      </c>
      <c r="AB73" s="25">
        <f t="shared" si="42"/>
        <v>29</v>
      </c>
      <c r="AC73" s="24">
        <f t="shared" si="42"/>
        <v>48</v>
      </c>
      <c r="AE73" s="195"/>
    </row>
    <row r="74" spans="1:31" ht="12.75" customHeight="1" x14ac:dyDescent="0.2">
      <c r="A74" s="35" t="s">
        <v>64</v>
      </c>
      <c r="B74" s="36">
        <v>1825</v>
      </c>
      <c r="C74" s="22">
        <v>29</v>
      </c>
      <c r="D74" s="23">
        <v>31</v>
      </c>
      <c r="E74" s="24">
        <v>60</v>
      </c>
      <c r="F74" s="47">
        <v>3</v>
      </c>
      <c r="G74" s="47"/>
      <c r="H74" s="24">
        <v>3</v>
      </c>
      <c r="I74" s="22">
        <v>1</v>
      </c>
      <c r="J74" s="23"/>
      <c r="K74" s="24">
        <v>1</v>
      </c>
      <c r="N74" s="65"/>
      <c r="O74" s="22"/>
      <c r="P74" s="23">
        <v>1</v>
      </c>
      <c r="Q74" s="26">
        <v>1</v>
      </c>
      <c r="R74" s="27"/>
      <c r="S74" s="26">
        <v>1</v>
      </c>
      <c r="T74" s="24">
        <v>1</v>
      </c>
      <c r="U74" s="47"/>
      <c r="V74" s="47"/>
      <c r="W74" s="65"/>
      <c r="X74" s="22"/>
      <c r="Y74" s="23">
        <v>2</v>
      </c>
      <c r="Z74" s="24">
        <v>2</v>
      </c>
      <c r="AA74" s="20">
        <f t="shared" si="42"/>
        <v>33</v>
      </c>
      <c r="AB74" s="25">
        <f t="shared" si="42"/>
        <v>35</v>
      </c>
      <c r="AC74" s="24">
        <f t="shared" si="42"/>
        <v>68</v>
      </c>
      <c r="AE74" s="195"/>
    </row>
    <row r="75" spans="1:31" ht="12.75" customHeight="1" x14ac:dyDescent="0.2">
      <c r="A75" s="35" t="s">
        <v>65</v>
      </c>
      <c r="B75" s="36">
        <v>1826</v>
      </c>
      <c r="C75" s="22">
        <v>2</v>
      </c>
      <c r="D75" s="23">
        <v>2</v>
      </c>
      <c r="E75" s="24">
        <v>4</v>
      </c>
      <c r="F75" s="47"/>
      <c r="G75" s="47"/>
      <c r="H75" s="24"/>
      <c r="I75" s="22"/>
      <c r="J75" s="23"/>
      <c r="K75" s="24"/>
      <c r="N75" s="65"/>
      <c r="O75" s="22"/>
      <c r="P75" s="23"/>
      <c r="Q75" s="26"/>
      <c r="R75" s="27"/>
      <c r="S75" s="26"/>
      <c r="T75" s="24"/>
      <c r="U75" s="47"/>
      <c r="V75" s="47"/>
      <c r="W75" s="65"/>
      <c r="X75" s="22"/>
      <c r="Y75" s="23"/>
      <c r="Z75" s="24"/>
      <c r="AA75" s="20">
        <f t="shared" si="42"/>
        <v>2</v>
      </c>
      <c r="AB75" s="25">
        <f t="shared" si="42"/>
        <v>2</v>
      </c>
      <c r="AC75" s="24">
        <f t="shared" si="42"/>
        <v>4</v>
      </c>
      <c r="AE75" s="195"/>
    </row>
    <row r="76" spans="1:31" x14ac:dyDescent="0.2">
      <c r="A76" s="35" t="s">
        <v>66</v>
      </c>
      <c r="B76" s="36">
        <v>1835</v>
      </c>
      <c r="C76" s="22">
        <v>2</v>
      </c>
      <c r="D76" s="23">
        <v>4</v>
      </c>
      <c r="E76" s="24">
        <v>6</v>
      </c>
      <c r="F76" s="47"/>
      <c r="G76" s="47">
        <v>1</v>
      </c>
      <c r="H76" s="24">
        <v>1</v>
      </c>
      <c r="I76" s="22"/>
      <c r="J76" s="23"/>
      <c r="K76" s="24"/>
      <c r="N76" s="65"/>
      <c r="O76" s="22"/>
      <c r="P76" s="23">
        <v>1</v>
      </c>
      <c r="Q76" s="26">
        <v>1</v>
      </c>
      <c r="R76" s="27"/>
      <c r="S76" s="26"/>
      <c r="T76" s="24"/>
      <c r="U76" s="47"/>
      <c r="V76" s="47"/>
      <c r="W76" s="65"/>
      <c r="X76" s="22"/>
      <c r="Y76" s="23">
        <v>1</v>
      </c>
      <c r="Z76" s="24">
        <v>1</v>
      </c>
      <c r="AA76" s="20">
        <f t="shared" si="42"/>
        <v>2</v>
      </c>
      <c r="AB76" s="25">
        <f t="shared" si="42"/>
        <v>7</v>
      </c>
      <c r="AC76" s="24">
        <f t="shared" si="42"/>
        <v>9</v>
      </c>
      <c r="AE76" s="195"/>
    </row>
    <row r="77" spans="1:31" ht="13.5" thickBot="1" x14ac:dyDescent="0.25">
      <c r="A77" s="35" t="s">
        <v>67</v>
      </c>
      <c r="B77" s="36">
        <v>1905</v>
      </c>
      <c r="C77" s="22">
        <v>2</v>
      </c>
      <c r="D77" s="23">
        <v>5</v>
      </c>
      <c r="E77" s="24">
        <v>7</v>
      </c>
      <c r="F77" s="47"/>
      <c r="G77" s="47"/>
      <c r="H77" s="24"/>
      <c r="I77" s="22"/>
      <c r="J77" s="23"/>
      <c r="K77" s="24"/>
      <c r="N77" s="65"/>
      <c r="O77" s="22"/>
      <c r="P77" s="23"/>
      <c r="Q77" s="26"/>
      <c r="R77" s="27"/>
      <c r="S77" s="26"/>
      <c r="T77" s="24"/>
      <c r="U77" s="47"/>
      <c r="V77" s="47"/>
      <c r="W77" s="65"/>
      <c r="X77" s="22"/>
      <c r="Y77" s="23"/>
      <c r="Z77" s="24"/>
      <c r="AA77" s="20">
        <f t="shared" si="42"/>
        <v>2</v>
      </c>
      <c r="AB77" s="25">
        <f t="shared" si="42"/>
        <v>5</v>
      </c>
      <c r="AC77" s="24">
        <f t="shared" si="42"/>
        <v>7</v>
      </c>
      <c r="AE77" s="195"/>
    </row>
    <row r="78" spans="1:31" ht="13.5" thickBot="1" x14ac:dyDescent="0.25">
      <c r="A78" s="31" t="s">
        <v>68</v>
      </c>
      <c r="B78" s="14"/>
      <c r="C78" s="13">
        <f t="shared" ref="C78:Z78" si="43">SUBTOTAL(9,C73:C77)</f>
        <v>50</v>
      </c>
      <c r="D78" s="13">
        <f t="shared" si="43"/>
        <v>62</v>
      </c>
      <c r="E78" s="32">
        <f t="shared" si="43"/>
        <v>112</v>
      </c>
      <c r="F78" s="13">
        <f t="shared" si="43"/>
        <v>4</v>
      </c>
      <c r="G78" s="13">
        <f t="shared" si="43"/>
        <v>2</v>
      </c>
      <c r="H78" s="32">
        <f t="shared" si="43"/>
        <v>6</v>
      </c>
      <c r="I78" s="13">
        <f t="shared" si="43"/>
        <v>1</v>
      </c>
      <c r="J78" s="13">
        <f t="shared" si="43"/>
        <v>0</v>
      </c>
      <c r="K78" s="32">
        <f t="shared" si="43"/>
        <v>1</v>
      </c>
      <c r="L78" s="13">
        <f t="shared" si="43"/>
        <v>1</v>
      </c>
      <c r="M78" s="13">
        <f t="shared" si="43"/>
        <v>4</v>
      </c>
      <c r="N78" s="32">
        <f t="shared" si="43"/>
        <v>5</v>
      </c>
      <c r="O78" s="13">
        <f t="shared" si="43"/>
        <v>2</v>
      </c>
      <c r="P78" s="13">
        <f t="shared" si="43"/>
        <v>3</v>
      </c>
      <c r="Q78" s="32">
        <f t="shared" si="43"/>
        <v>5</v>
      </c>
      <c r="R78" s="13">
        <f t="shared" si="43"/>
        <v>0</v>
      </c>
      <c r="S78" s="13">
        <f t="shared" si="43"/>
        <v>1</v>
      </c>
      <c r="T78" s="32">
        <f t="shared" si="43"/>
        <v>1</v>
      </c>
      <c r="U78" s="13">
        <f t="shared" si="43"/>
        <v>0</v>
      </c>
      <c r="V78" s="13">
        <f t="shared" si="43"/>
        <v>0</v>
      </c>
      <c r="W78" s="32">
        <f t="shared" si="43"/>
        <v>0</v>
      </c>
      <c r="X78" s="13">
        <f t="shared" si="43"/>
        <v>0</v>
      </c>
      <c r="Y78" s="13">
        <f t="shared" si="43"/>
        <v>6</v>
      </c>
      <c r="Z78" s="32">
        <f t="shared" si="43"/>
        <v>6</v>
      </c>
      <c r="AA78" s="31">
        <f>C78+F78+I78+L78+O78+U78+X78</f>
        <v>58</v>
      </c>
      <c r="AB78" s="33">
        <f>D78+G78+J78+M78+P78+S78+V78+Y78</f>
        <v>78</v>
      </c>
      <c r="AC78" s="34">
        <f>SUBTOTAL(9,AC73:AC77)</f>
        <v>136</v>
      </c>
      <c r="AE78" s="195"/>
    </row>
    <row r="79" spans="1:31" x14ac:dyDescent="0.2">
      <c r="C79" s="37"/>
      <c r="D79" s="38"/>
      <c r="E79" s="39" t="str">
        <f>IF(C79+D79=0," ",C79+D79)</f>
        <v xml:space="preserve"> </v>
      </c>
      <c r="F79" s="40"/>
      <c r="G79" s="40"/>
      <c r="H79" s="41" t="str">
        <f>IF(F79+G79=0," ",F79+G79)</f>
        <v xml:space="preserve"> </v>
      </c>
      <c r="I79" s="37"/>
      <c r="J79" s="38"/>
      <c r="K79" s="39" t="str">
        <f>IF(I79+J79=0," ",I79+J79)</f>
        <v xml:space="preserve"> </v>
      </c>
      <c r="L79" s="37"/>
      <c r="M79" s="40"/>
      <c r="N79" s="40" t="str">
        <f>IF(L79+M79=0," ",L79+M79)</f>
        <v xml:space="preserve"> </v>
      </c>
      <c r="O79" s="37"/>
      <c r="P79" s="38"/>
      <c r="Q79" s="38" t="str">
        <f>IF(O79+P79=0," ",O79+P79)</f>
        <v xml:space="preserve"> </v>
      </c>
      <c r="R79" s="37"/>
      <c r="S79" s="38"/>
      <c r="T79" s="39"/>
      <c r="U79" s="40"/>
      <c r="V79" s="40"/>
      <c r="W79" s="40" t="str">
        <f>IF(U79+V79=0," ",U79+V79)</f>
        <v xml:space="preserve"> </v>
      </c>
      <c r="X79" s="37"/>
      <c r="Y79" s="38"/>
      <c r="Z79" s="39" t="str">
        <f>IF(X79+Y79=0," ",X79+Y79)</f>
        <v xml:space="preserve"> </v>
      </c>
      <c r="AA79" s="37"/>
      <c r="AB79" s="45"/>
      <c r="AC79" s="46"/>
      <c r="AE79" s="195"/>
    </row>
    <row r="80" spans="1:31" x14ac:dyDescent="0.2">
      <c r="A80" s="35" t="s">
        <v>69</v>
      </c>
      <c r="B80" s="36">
        <v>1955</v>
      </c>
      <c r="C80" s="22"/>
      <c r="D80" s="23"/>
      <c r="E80" s="24">
        <f>C80+D80</f>
        <v>0</v>
      </c>
      <c r="F80" s="47"/>
      <c r="G80" s="47"/>
      <c r="H80" s="24">
        <f>F80+G80</f>
        <v>0</v>
      </c>
      <c r="I80" s="22"/>
      <c r="J80" s="23"/>
      <c r="K80" s="24">
        <f>I80+J80</f>
        <v>0</v>
      </c>
      <c r="N80" s="65">
        <f>L80+M80</f>
        <v>0</v>
      </c>
      <c r="O80" s="22"/>
      <c r="P80" s="23"/>
      <c r="Q80" s="26">
        <f>O80+P80</f>
        <v>0</v>
      </c>
      <c r="R80" s="27"/>
      <c r="S80" s="26"/>
      <c r="T80" s="24">
        <f t="shared" ref="T80:T87" si="44">R80+S80</f>
        <v>0</v>
      </c>
      <c r="U80" s="47"/>
      <c r="V80" s="47"/>
      <c r="W80" s="65">
        <f>U80+V80</f>
        <v>0</v>
      </c>
      <c r="X80" s="22"/>
      <c r="Y80" s="23"/>
      <c r="Z80" s="24">
        <f>X80+Y80</f>
        <v>0</v>
      </c>
      <c r="AA80" s="20">
        <f t="shared" ref="AA80:AC97" si="45">C80+F80+I80+L80+O80+R80+U80+X80</f>
        <v>0</v>
      </c>
      <c r="AB80" s="25">
        <f t="shared" si="45"/>
        <v>0</v>
      </c>
      <c r="AC80" s="24">
        <f t="shared" si="45"/>
        <v>0</v>
      </c>
      <c r="AE80" s="195"/>
    </row>
    <row r="81" spans="1:31" ht="13.5" customHeight="1" x14ac:dyDescent="0.2">
      <c r="A81" s="25" t="s">
        <v>70</v>
      </c>
      <c r="B81" s="36">
        <v>1980</v>
      </c>
      <c r="C81" s="22">
        <v>14</v>
      </c>
      <c r="D81" s="23">
        <v>5</v>
      </c>
      <c r="E81" s="24">
        <v>19</v>
      </c>
      <c r="F81" s="47">
        <v>1</v>
      </c>
      <c r="G81" s="47"/>
      <c r="H81" s="24">
        <v>1</v>
      </c>
      <c r="I81" s="22"/>
      <c r="J81" s="23"/>
      <c r="K81" s="24"/>
      <c r="N81" s="65"/>
      <c r="O81" s="22">
        <v>1</v>
      </c>
      <c r="P81" s="23"/>
      <c r="Q81" s="26">
        <v>1</v>
      </c>
      <c r="R81" s="27"/>
      <c r="S81" s="26"/>
      <c r="T81" s="24"/>
      <c r="U81" s="47"/>
      <c r="V81" s="47"/>
      <c r="W81" s="65"/>
      <c r="X81" s="22">
        <v>6</v>
      </c>
      <c r="Y81" s="23">
        <v>1</v>
      </c>
      <c r="Z81" s="24">
        <v>7</v>
      </c>
      <c r="AA81" s="20">
        <f t="shared" si="45"/>
        <v>22</v>
      </c>
      <c r="AB81" s="25">
        <f t="shared" si="45"/>
        <v>6</v>
      </c>
      <c r="AC81" s="24">
        <f t="shared" si="45"/>
        <v>28</v>
      </c>
      <c r="AE81" s="195"/>
    </row>
    <row r="82" spans="1:31" x14ac:dyDescent="0.2">
      <c r="A82" s="25" t="s">
        <v>293</v>
      </c>
      <c r="B82" s="36">
        <v>1985</v>
      </c>
      <c r="C82" s="22"/>
      <c r="D82" s="23"/>
      <c r="E82" s="24">
        <f t="shared" ref="E82:E87" si="46">C82+D82</f>
        <v>0</v>
      </c>
      <c r="F82" s="47"/>
      <c r="G82" s="47"/>
      <c r="H82" s="24">
        <f t="shared" ref="H82:H87" si="47">F82+G82</f>
        <v>0</v>
      </c>
      <c r="I82" s="22"/>
      <c r="J82" s="23"/>
      <c r="K82" s="24">
        <f t="shared" ref="K82:K87" si="48">I82+J82</f>
        <v>0</v>
      </c>
      <c r="N82" s="65">
        <f t="shared" ref="N82:N87" si="49">L82+M82</f>
        <v>0</v>
      </c>
      <c r="O82" s="22"/>
      <c r="P82" s="23"/>
      <c r="Q82" s="26">
        <f t="shared" ref="Q82:Q87" si="50">O82+P82</f>
        <v>0</v>
      </c>
      <c r="R82" s="27"/>
      <c r="S82" s="26"/>
      <c r="T82" s="24">
        <f t="shared" si="44"/>
        <v>0</v>
      </c>
      <c r="U82" s="47"/>
      <c r="V82" s="47"/>
      <c r="W82" s="65">
        <f t="shared" ref="W82:W87" si="51">U82+V82</f>
        <v>0</v>
      </c>
      <c r="X82" s="22"/>
      <c r="Y82" s="23"/>
      <c r="Z82" s="24">
        <f t="shared" ref="Z82:Z87" si="52">X82+Y82</f>
        <v>0</v>
      </c>
      <c r="AA82" s="20">
        <f t="shared" si="45"/>
        <v>0</v>
      </c>
      <c r="AB82" s="25">
        <f t="shared" si="45"/>
        <v>0</v>
      </c>
      <c r="AC82" s="24">
        <f t="shared" si="45"/>
        <v>0</v>
      </c>
      <c r="AE82" s="195"/>
    </row>
    <row r="83" spans="1:31" ht="12.75" customHeight="1" x14ac:dyDescent="0.2">
      <c r="A83" s="25" t="s">
        <v>294</v>
      </c>
      <c r="B83" s="36">
        <v>1990</v>
      </c>
      <c r="C83" s="22">
        <v>11</v>
      </c>
      <c r="D83" s="23">
        <v>1</v>
      </c>
      <c r="E83" s="24">
        <v>12</v>
      </c>
      <c r="F83" s="47"/>
      <c r="G83" s="47"/>
      <c r="H83" s="24"/>
      <c r="I83" s="22"/>
      <c r="J83" s="23"/>
      <c r="K83" s="24"/>
      <c r="N83" s="65"/>
      <c r="O83" s="22"/>
      <c r="P83" s="23"/>
      <c r="Q83" s="26"/>
      <c r="R83" s="27"/>
      <c r="S83" s="26"/>
      <c r="T83" s="24"/>
      <c r="U83" s="47"/>
      <c r="V83" s="47"/>
      <c r="W83" s="65"/>
      <c r="X83" s="22"/>
      <c r="Y83" s="23"/>
      <c r="Z83" s="24"/>
      <c r="AA83" s="20">
        <f t="shared" si="45"/>
        <v>11</v>
      </c>
      <c r="AB83" s="25">
        <f t="shared" si="45"/>
        <v>1</v>
      </c>
      <c r="AC83" s="24">
        <f t="shared" si="45"/>
        <v>12</v>
      </c>
      <c r="AE83" s="195"/>
    </row>
    <row r="84" spans="1:31" ht="12.75" customHeight="1" x14ac:dyDescent="0.2">
      <c r="A84" s="25" t="s">
        <v>295</v>
      </c>
      <c r="B84" s="36">
        <v>1991</v>
      </c>
      <c r="C84" s="22"/>
      <c r="D84" s="23"/>
      <c r="E84" s="24">
        <f t="shared" si="46"/>
        <v>0</v>
      </c>
      <c r="F84" s="47"/>
      <c r="G84" s="47"/>
      <c r="H84" s="24">
        <f t="shared" si="47"/>
        <v>0</v>
      </c>
      <c r="I84" s="22"/>
      <c r="J84" s="23"/>
      <c r="K84" s="24">
        <f t="shared" si="48"/>
        <v>0</v>
      </c>
      <c r="N84" s="65">
        <f t="shared" si="49"/>
        <v>0</v>
      </c>
      <c r="O84" s="22"/>
      <c r="P84" s="23"/>
      <c r="Q84" s="26">
        <f t="shared" si="50"/>
        <v>0</v>
      </c>
      <c r="R84" s="27"/>
      <c r="S84" s="26"/>
      <c r="T84" s="24">
        <f t="shared" si="44"/>
        <v>0</v>
      </c>
      <c r="U84" s="47"/>
      <c r="V84" s="47"/>
      <c r="W84" s="65">
        <f t="shared" si="51"/>
        <v>0</v>
      </c>
      <c r="X84" s="22"/>
      <c r="Y84" s="23"/>
      <c r="Z84" s="24">
        <f t="shared" si="52"/>
        <v>0</v>
      </c>
      <c r="AA84" s="20">
        <f t="shared" si="45"/>
        <v>0</v>
      </c>
      <c r="AB84" s="25">
        <f t="shared" si="45"/>
        <v>0</v>
      </c>
      <c r="AC84" s="24">
        <f t="shared" si="45"/>
        <v>0</v>
      </c>
      <c r="AE84" s="195"/>
    </row>
    <row r="85" spans="1:31" ht="12.75" customHeight="1" x14ac:dyDescent="0.2">
      <c r="A85" s="25" t="s">
        <v>71</v>
      </c>
      <c r="B85" s="36">
        <v>1992</v>
      </c>
      <c r="C85" s="22">
        <v>1</v>
      </c>
      <c r="D85" s="23"/>
      <c r="E85" s="24">
        <v>1</v>
      </c>
      <c r="F85" s="47"/>
      <c r="G85" s="47"/>
      <c r="H85" s="24"/>
      <c r="I85" s="22"/>
      <c r="J85" s="23"/>
      <c r="K85" s="24"/>
      <c r="N85" s="65"/>
      <c r="O85" s="22">
        <v>1</v>
      </c>
      <c r="P85" s="23"/>
      <c r="Q85" s="26">
        <v>1</v>
      </c>
      <c r="R85" s="27"/>
      <c r="S85" s="26"/>
      <c r="T85" s="24"/>
      <c r="U85" s="47"/>
      <c r="V85" s="47"/>
      <c r="W85" s="65"/>
      <c r="X85" s="22"/>
      <c r="Y85" s="23"/>
      <c r="Z85" s="24"/>
      <c r="AA85" s="20">
        <f t="shared" si="45"/>
        <v>2</v>
      </c>
      <c r="AB85" s="25">
        <f t="shared" si="45"/>
        <v>0</v>
      </c>
      <c r="AC85" s="24">
        <f t="shared" si="45"/>
        <v>2</v>
      </c>
      <c r="AE85" s="195"/>
    </row>
    <row r="86" spans="1:31" x14ac:dyDescent="0.2">
      <c r="A86" s="25" t="s">
        <v>72</v>
      </c>
      <c r="B86" s="36">
        <v>2010</v>
      </c>
      <c r="C86" s="22">
        <v>10</v>
      </c>
      <c r="D86" s="23">
        <v>2</v>
      </c>
      <c r="E86" s="24">
        <v>12</v>
      </c>
      <c r="F86" s="47"/>
      <c r="G86" s="47"/>
      <c r="H86" s="24"/>
      <c r="I86" s="22"/>
      <c r="J86" s="23"/>
      <c r="K86" s="24"/>
      <c r="N86" s="65"/>
      <c r="O86" s="22"/>
      <c r="P86" s="23"/>
      <c r="Q86" s="26"/>
      <c r="R86" s="27"/>
      <c r="S86" s="26"/>
      <c r="T86" s="24"/>
      <c r="U86" s="47"/>
      <c r="V86" s="47"/>
      <c r="W86" s="65"/>
      <c r="X86" s="22">
        <v>1</v>
      </c>
      <c r="Y86" s="23"/>
      <c r="Z86" s="24">
        <v>1</v>
      </c>
      <c r="AA86" s="20">
        <f t="shared" si="45"/>
        <v>11</v>
      </c>
      <c r="AB86" s="25">
        <f t="shared" si="45"/>
        <v>2</v>
      </c>
      <c r="AC86" s="24">
        <f t="shared" si="45"/>
        <v>13</v>
      </c>
      <c r="AE86" s="195"/>
    </row>
    <row r="87" spans="1:31" x14ac:dyDescent="0.2">
      <c r="A87" s="25" t="s">
        <v>296</v>
      </c>
      <c r="B87" s="36">
        <v>2015</v>
      </c>
      <c r="C87" s="22"/>
      <c r="D87" s="23"/>
      <c r="E87" s="24">
        <f t="shared" si="46"/>
        <v>0</v>
      </c>
      <c r="F87" s="47"/>
      <c r="G87" s="47"/>
      <c r="H87" s="24">
        <f t="shared" si="47"/>
        <v>0</v>
      </c>
      <c r="I87" s="22"/>
      <c r="J87" s="23"/>
      <c r="K87" s="24">
        <f t="shared" si="48"/>
        <v>0</v>
      </c>
      <c r="N87" s="65">
        <f t="shared" si="49"/>
        <v>0</v>
      </c>
      <c r="O87" s="22"/>
      <c r="P87" s="23"/>
      <c r="Q87" s="26">
        <f t="shared" si="50"/>
        <v>0</v>
      </c>
      <c r="R87" s="27"/>
      <c r="S87" s="26"/>
      <c r="T87" s="24">
        <f t="shared" si="44"/>
        <v>0</v>
      </c>
      <c r="U87" s="47"/>
      <c r="V87" s="47"/>
      <c r="W87" s="65">
        <f t="shared" si="51"/>
        <v>0</v>
      </c>
      <c r="X87" s="22"/>
      <c r="Y87" s="23"/>
      <c r="Z87" s="24">
        <f t="shared" si="52"/>
        <v>0</v>
      </c>
      <c r="AA87" s="20">
        <f t="shared" si="45"/>
        <v>0</v>
      </c>
      <c r="AB87" s="25">
        <f t="shared" si="45"/>
        <v>0</v>
      </c>
      <c r="AC87" s="24">
        <f t="shared" si="45"/>
        <v>0</v>
      </c>
      <c r="AE87" s="195"/>
    </row>
    <row r="88" spans="1:31" x14ac:dyDescent="0.2">
      <c r="A88" s="25" t="s">
        <v>297</v>
      </c>
      <c r="B88" s="36">
        <v>2020</v>
      </c>
      <c r="C88" s="22"/>
      <c r="D88" s="23">
        <v>1</v>
      </c>
      <c r="E88" s="24">
        <v>1</v>
      </c>
      <c r="F88" s="47"/>
      <c r="G88" s="47"/>
      <c r="H88" s="24"/>
      <c r="I88" s="22"/>
      <c r="J88" s="23"/>
      <c r="K88" s="24"/>
      <c r="N88" s="65"/>
      <c r="O88" s="22"/>
      <c r="P88" s="23"/>
      <c r="Q88" s="26"/>
      <c r="R88" s="27"/>
      <c r="S88" s="26"/>
      <c r="T88" s="24"/>
      <c r="U88" s="47"/>
      <c r="V88" s="47"/>
      <c r="W88" s="65"/>
      <c r="X88" s="22"/>
      <c r="Y88" s="23"/>
      <c r="Z88" s="24"/>
      <c r="AA88" s="20">
        <f t="shared" si="45"/>
        <v>0</v>
      </c>
      <c r="AB88" s="25">
        <f t="shared" si="45"/>
        <v>1</v>
      </c>
      <c r="AC88" s="24">
        <f t="shared" si="45"/>
        <v>1</v>
      </c>
      <c r="AE88" s="195"/>
    </row>
    <row r="89" spans="1:31" x14ac:dyDescent="0.2">
      <c r="A89" s="25" t="s">
        <v>73</v>
      </c>
      <c r="B89" s="36">
        <v>2025</v>
      </c>
      <c r="C89" s="22">
        <v>1</v>
      </c>
      <c r="D89" s="23"/>
      <c r="E89" s="24">
        <v>1</v>
      </c>
      <c r="F89" s="47"/>
      <c r="G89" s="47"/>
      <c r="H89" s="24"/>
      <c r="I89" s="22"/>
      <c r="J89" s="23"/>
      <c r="K89" s="24"/>
      <c r="N89" s="65"/>
      <c r="O89" s="22"/>
      <c r="P89" s="23"/>
      <c r="Q89" s="26"/>
      <c r="R89" s="27"/>
      <c r="S89" s="26"/>
      <c r="T89" s="24"/>
      <c r="U89" s="47"/>
      <c r="V89" s="47"/>
      <c r="W89" s="65"/>
      <c r="X89" s="22">
        <v>1</v>
      </c>
      <c r="Y89" s="23"/>
      <c r="Z89" s="24">
        <v>1</v>
      </c>
      <c r="AA89" s="20">
        <f t="shared" si="45"/>
        <v>2</v>
      </c>
      <c r="AB89" s="25">
        <f t="shared" si="45"/>
        <v>0</v>
      </c>
      <c r="AC89" s="24">
        <f t="shared" si="45"/>
        <v>2</v>
      </c>
      <c r="AE89" s="195"/>
    </row>
    <row r="90" spans="1:31" x14ac:dyDescent="0.2">
      <c r="A90" s="25" t="s">
        <v>74</v>
      </c>
      <c r="B90" s="36">
        <v>2040</v>
      </c>
      <c r="C90" s="22">
        <v>9</v>
      </c>
      <c r="D90" s="23">
        <v>18</v>
      </c>
      <c r="E90" s="24">
        <v>27</v>
      </c>
      <c r="F90" s="47"/>
      <c r="G90" s="47">
        <v>2</v>
      </c>
      <c r="H90" s="24">
        <v>2</v>
      </c>
      <c r="I90" s="22"/>
      <c r="J90" s="23"/>
      <c r="K90" s="24"/>
      <c r="L90" s="20">
        <v>3</v>
      </c>
      <c r="N90" s="65">
        <v>3</v>
      </c>
      <c r="O90" s="22"/>
      <c r="P90" s="23"/>
      <c r="Q90" s="26"/>
      <c r="R90" s="27"/>
      <c r="S90" s="26"/>
      <c r="T90" s="24"/>
      <c r="U90" s="47"/>
      <c r="V90" s="47"/>
      <c r="W90" s="65"/>
      <c r="X90" s="22">
        <v>3</v>
      </c>
      <c r="Y90" s="23">
        <v>1</v>
      </c>
      <c r="Z90" s="24">
        <v>4</v>
      </c>
      <c r="AA90" s="20">
        <f t="shared" si="45"/>
        <v>15</v>
      </c>
      <c r="AB90" s="25">
        <f t="shared" si="45"/>
        <v>21</v>
      </c>
      <c r="AC90" s="24">
        <f t="shared" si="45"/>
        <v>36</v>
      </c>
      <c r="AE90" s="195"/>
    </row>
    <row r="91" spans="1:31" x14ac:dyDescent="0.2">
      <c r="A91" s="25" t="s">
        <v>75</v>
      </c>
      <c r="B91" s="36">
        <v>2060</v>
      </c>
      <c r="C91" s="22">
        <v>2</v>
      </c>
      <c r="D91" s="23"/>
      <c r="E91" s="24">
        <v>2</v>
      </c>
      <c r="F91" s="47"/>
      <c r="G91" s="47"/>
      <c r="H91" s="24"/>
      <c r="I91" s="22"/>
      <c r="J91" s="23"/>
      <c r="K91" s="24"/>
      <c r="N91" s="65"/>
      <c r="O91" s="22">
        <v>1</v>
      </c>
      <c r="P91" s="23"/>
      <c r="Q91" s="26">
        <v>1</v>
      </c>
      <c r="R91" s="27"/>
      <c r="S91" s="26"/>
      <c r="T91" s="24"/>
      <c r="U91" s="47"/>
      <c r="V91" s="47"/>
      <c r="W91" s="65"/>
      <c r="X91" s="22"/>
      <c r="Y91" s="23"/>
      <c r="Z91" s="24"/>
      <c r="AA91" s="20">
        <f t="shared" si="45"/>
        <v>3</v>
      </c>
      <c r="AB91" s="25">
        <f t="shared" si="45"/>
        <v>0</v>
      </c>
      <c r="AC91" s="24">
        <f t="shared" si="45"/>
        <v>3</v>
      </c>
      <c r="AE91" s="195"/>
    </row>
    <row r="92" spans="1:31" x14ac:dyDescent="0.2">
      <c r="A92" s="25" t="s">
        <v>76</v>
      </c>
      <c r="B92" s="36">
        <v>2100</v>
      </c>
      <c r="C92" s="22">
        <v>22</v>
      </c>
      <c r="D92" s="23">
        <v>6</v>
      </c>
      <c r="E92" s="24">
        <v>28</v>
      </c>
      <c r="F92" s="47">
        <v>5</v>
      </c>
      <c r="G92" s="47">
        <v>1</v>
      </c>
      <c r="H92" s="24">
        <v>6</v>
      </c>
      <c r="I92" s="22"/>
      <c r="J92" s="23"/>
      <c r="K92" s="24"/>
      <c r="L92" s="20">
        <v>2</v>
      </c>
      <c r="N92" s="65">
        <v>2</v>
      </c>
      <c r="O92" s="22">
        <v>6</v>
      </c>
      <c r="P92" s="23">
        <v>1</v>
      </c>
      <c r="Q92" s="26">
        <v>7</v>
      </c>
      <c r="R92" s="27"/>
      <c r="S92" s="26"/>
      <c r="T92" s="24"/>
      <c r="U92" s="47"/>
      <c r="V92" s="47"/>
      <c r="W92" s="65"/>
      <c r="X92" s="22">
        <v>5</v>
      </c>
      <c r="Y92" s="23">
        <v>3</v>
      </c>
      <c r="Z92" s="24">
        <v>8</v>
      </c>
      <c r="AA92" s="20">
        <f t="shared" si="45"/>
        <v>40</v>
      </c>
      <c r="AB92" s="25">
        <f t="shared" si="45"/>
        <v>11</v>
      </c>
      <c r="AC92" s="24">
        <f t="shared" si="45"/>
        <v>51</v>
      </c>
      <c r="AE92" s="195"/>
    </row>
    <row r="93" spans="1:31" x14ac:dyDescent="0.2">
      <c r="A93" s="25" t="s">
        <v>298</v>
      </c>
      <c r="B93" s="36">
        <v>2110</v>
      </c>
      <c r="C93" s="22">
        <v>2</v>
      </c>
      <c r="D93" s="23"/>
      <c r="E93" s="24">
        <v>2</v>
      </c>
      <c r="F93" s="47"/>
      <c r="G93" s="47"/>
      <c r="H93" s="24"/>
      <c r="I93" s="22"/>
      <c r="J93" s="23"/>
      <c r="K93" s="24"/>
      <c r="N93" s="65"/>
      <c r="O93" s="22"/>
      <c r="P93" s="23"/>
      <c r="Q93" s="26"/>
      <c r="R93" s="27"/>
      <c r="S93" s="26"/>
      <c r="T93" s="24"/>
      <c r="U93" s="47"/>
      <c r="V93" s="47"/>
      <c r="W93" s="65"/>
      <c r="X93" s="22"/>
      <c r="Y93" s="23"/>
      <c r="Z93" s="24"/>
      <c r="AA93" s="20">
        <f t="shared" si="45"/>
        <v>2</v>
      </c>
      <c r="AB93" s="25">
        <f t="shared" si="45"/>
        <v>0</v>
      </c>
      <c r="AC93" s="24">
        <f t="shared" si="45"/>
        <v>2</v>
      </c>
      <c r="AE93" s="195"/>
    </row>
    <row r="94" spans="1:31" ht="12.75" customHeight="1" x14ac:dyDescent="0.2">
      <c r="A94" s="25" t="s">
        <v>77</v>
      </c>
      <c r="B94" s="36">
        <v>2120</v>
      </c>
      <c r="C94" s="22">
        <v>15</v>
      </c>
      <c r="D94" s="23">
        <v>3</v>
      </c>
      <c r="E94" s="24">
        <v>18</v>
      </c>
      <c r="F94" s="47">
        <v>2</v>
      </c>
      <c r="G94" s="47"/>
      <c r="H94" s="24">
        <v>2</v>
      </c>
      <c r="I94" s="22"/>
      <c r="J94" s="23"/>
      <c r="K94" s="24"/>
      <c r="N94" s="65"/>
      <c r="O94" s="22">
        <v>3</v>
      </c>
      <c r="P94" s="23">
        <v>1</v>
      </c>
      <c r="Q94" s="26">
        <v>4</v>
      </c>
      <c r="R94" s="27"/>
      <c r="S94" s="26"/>
      <c r="T94" s="24"/>
      <c r="U94" s="47"/>
      <c r="V94" s="47"/>
      <c r="W94" s="65"/>
      <c r="X94" s="22">
        <v>3</v>
      </c>
      <c r="Y94" s="23"/>
      <c r="Z94" s="24">
        <v>3</v>
      </c>
      <c r="AA94" s="20">
        <f t="shared" si="45"/>
        <v>23</v>
      </c>
      <c r="AB94" s="25">
        <f t="shared" si="45"/>
        <v>4</v>
      </c>
      <c r="AC94" s="24">
        <f t="shared" si="45"/>
        <v>27</v>
      </c>
      <c r="AE94" s="195"/>
    </row>
    <row r="95" spans="1:31" ht="12.75" customHeight="1" x14ac:dyDescent="0.2">
      <c r="A95" s="25" t="s">
        <v>299</v>
      </c>
      <c r="B95" s="36">
        <v>2121</v>
      </c>
      <c r="C95" s="22">
        <v>3</v>
      </c>
      <c r="D95" s="23"/>
      <c r="E95" s="24">
        <v>3</v>
      </c>
      <c r="F95" s="47"/>
      <c r="G95" s="47"/>
      <c r="H95" s="24"/>
      <c r="I95" s="22"/>
      <c r="J95" s="23"/>
      <c r="K95" s="24"/>
      <c r="N95" s="65"/>
      <c r="O95" s="22">
        <v>1</v>
      </c>
      <c r="P95" s="23"/>
      <c r="Q95" s="26">
        <v>1</v>
      </c>
      <c r="R95" s="27"/>
      <c r="S95" s="26"/>
      <c r="T95" s="24"/>
      <c r="U95" s="47"/>
      <c r="V95" s="47"/>
      <c r="W95" s="65"/>
      <c r="X95" s="22"/>
      <c r="Y95" s="23"/>
      <c r="Z95" s="24"/>
      <c r="AA95" s="20">
        <f t="shared" si="45"/>
        <v>4</v>
      </c>
      <c r="AB95" s="25">
        <f t="shared" si="45"/>
        <v>0</v>
      </c>
      <c r="AC95" s="24">
        <f t="shared" si="45"/>
        <v>4</v>
      </c>
      <c r="AE95" s="195"/>
    </row>
    <row r="96" spans="1:31" ht="12.75" customHeight="1" x14ac:dyDescent="0.2">
      <c r="A96" s="25" t="s">
        <v>78</v>
      </c>
      <c r="B96" s="36">
        <v>2122</v>
      </c>
      <c r="C96" s="22">
        <v>1</v>
      </c>
      <c r="D96" s="23">
        <v>1</v>
      </c>
      <c r="E96" s="24">
        <v>2</v>
      </c>
      <c r="F96" s="47"/>
      <c r="G96" s="47"/>
      <c r="H96" s="24"/>
      <c r="I96" s="22"/>
      <c r="J96" s="23"/>
      <c r="K96" s="24"/>
      <c r="N96" s="65"/>
      <c r="O96" s="22">
        <v>1</v>
      </c>
      <c r="P96" s="23">
        <v>1</v>
      </c>
      <c r="Q96" s="26">
        <v>2</v>
      </c>
      <c r="R96" s="27"/>
      <c r="S96" s="26"/>
      <c r="T96" s="24"/>
      <c r="U96" s="47"/>
      <c r="V96" s="47"/>
      <c r="W96" s="65"/>
      <c r="X96" s="22"/>
      <c r="Y96" s="23"/>
      <c r="Z96" s="24"/>
      <c r="AA96" s="20">
        <f t="shared" si="45"/>
        <v>2</v>
      </c>
      <c r="AB96" s="25">
        <f t="shared" si="45"/>
        <v>2</v>
      </c>
      <c r="AC96" s="24">
        <f t="shared" si="45"/>
        <v>4</v>
      </c>
      <c r="AE96" s="195"/>
    </row>
    <row r="97" spans="1:31" ht="13.5" thickBot="1" x14ac:dyDescent="0.25">
      <c r="A97" s="25" t="s">
        <v>79</v>
      </c>
      <c r="B97" s="36">
        <v>2130</v>
      </c>
      <c r="C97" s="22">
        <v>1</v>
      </c>
      <c r="D97" s="23"/>
      <c r="E97" s="24">
        <v>1</v>
      </c>
      <c r="F97" s="47">
        <v>1</v>
      </c>
      <c r="G97" s="47"/>
      <c r="H97" s="24">
        <v>1</v>
      </c>
      <c r="I97" s="22"/>
      <c r="J97" s="23"/>
      <c r="K97" s="24"/>
      <c r="N97" s="65"/>
      <c r="O97" s="22"/>
      <c r="P97" s="23"/>
      <c r="Q97" s="26"/>
      <c r="R97" s="27"/>
      <c r="S97" s="26"/>
      <c r="T97" s="26"/>
      <c r="U97" s="22"/>
      <c r="V97" s="47"/>
      <c r="W97" s="65"/>
      <c r="X97" s="22"/>
      <c r="Y97" s="23"/>
      <c r="Z97" s="24"/>
      <c r="AA97" s="20">
        <f t="shared" si="45"/>
        <v>2</v>
      </c>
      <c r="AB97" s="25">
        <f t="shared" si="45"/>
        <v>0</v>
      </c>
      <c r="AC97" s="24">
        <f t="shared" si="45"/>
        <v>2</v>
      </c>
      <c r="AE97" s="195"/>
    </row>
    <row r="98" spans="1:31" ht="13.5" thickBot="1" x14ac:dyDescent="0.25">
      <c r="A98" s="31" t="s">
        <v>80</v>
      </c>
      <c r="B98" s="14"/>
      <c r="C98" s="31">
        <f>SUBTOTAL(9,C80:C97)</f>
        <v>92</v>
      </c>
      <c r="D98" s="13">
        <f t="shared" ref="D98:Z98" si="53">SUBTOTAL(9,D80:D97)</f>
        <v>37</v>
      </c>
      <c r="E98" s="32">
        <f t="shared" si="53"/>
        <v>129</v>
      </c>
      <c r="F98" s="13">
        <f t="shared" si="53"/>
        <v>9</v>
      </c>
      <c r="G98" s="13">
        <f t="shared" si="53"/>
        <v>3</v>
      </c>
      <c r="H98" s="13">
        <f t="shared" si="53"/>
        <v>12</v>
      </c>
      <c r="I98" s="31">
        <f t="shared" si="53"/>
        <v>0</v>
      </c>
      <c r="J98" s="13">
        <f t="shared" si="53"/>
        <v>0</v>
      </c>
      <c r="K98" s="32">
        <f t="shared" si="53"/>
        <v>0</v>
      </c>
      <c r="L98" s="13">
        <f t="shared" si="53"/>
        <v>5</v>
      </c>
      <c r="M98" s="13">
        <f t="shared" si="53"/>
        <v>0</v>
      </c>
      <c r="N98" s="13">
        <f t="shared" si="53"/>
        <v>5</v>
      </c>
      <c r="O98" s="31">
        <f t="shared" si="53"/>
        <v>14</v>
      </c>
      <c r="P98" s="13">
        <f t="shared" si="53"/>
        <v>3</v>
      </c>
      <c r="Q98" s="13">
        <f t="shared" si="53"/>
        <v>17</v>
      </c>
      <c r="R98" s="31">
        <f t="shared" si="53"/>
        <v>0</v>
      </c>
      <c r="S98" s="13">
        <f t="shared" si="53"/>
        <v>0</v>
      </c>
      <c r="T98" s="13">
        <f t="shared" si="53"/>
        <v>0</v>
      </c>
      <c r="U98" s="31">
        <f t="shared" si="53"/>
        <v>0</v>
      </c>
      <c r="V98" s="13">
        <f t="shared" si="53"/>
        <v>0</v>
      </c>
      <c r="W98" s="13">
        <f t="shared" si="53"/>
        <v>0</v>
      </c>
      <c r="X98" s="31">
        <f t="shared" si="53"/>
        <v>19</v>
      </c>
      <c r="Y98" s="13">
        <f t="shared" si="53"/>
        <v>5</v>
      </c>
      <c r="Z98" s="13">
        <f t="shared" si="53"/>
        <v>24</v>
      </c>
      <c r="AA98" s="31">
        <f t="shared" ref="AA98:AB98" si="54">C98+F98+I98+L98+O98+U98+X98</f>
        <v>139</v>
      </c>
      <c r="AB98" s="33">
        <f t="shared" si="54"/>
        <v>48</v>
      </c>
      <c r="AC98" s="34">
        <f>SUBTOTAL(9,AC79:AC97)</f>
        <v>187</v>
      </c>
      <c r="AE98" s="195"/>
    </row>
    <row r="99" spans="1:31" x14ac:dyDescent="0.2">
      <c r="C99" s="37"/>
      <c r="D99" s="38"/>
      <c r="E99" s="39" t="str">
        <f>IF(C99+D99=0," ",C99+D99)</f>
        <v xml:space="preserve"> </v>
      </c>
      <c r="F99" s="40"/>
      <c r="G99" s="40"/>
      <c r="H99" s="41" t="str">
        <f>IF(F99+G99=0," ",F99+G99)</f>
        <v xml:space="preserve"> </v>
      </c>
      <c r="I99" s="37"/>
      <c r="J99" s="38"/>
      <c r="K99" s="39" t="str">
        <f>IF(I99+J99=0," ",I99+J99)</f>
        <v xml:space="preserve"> </v>
      </c>
      <c r="L99" s="37"/>
      <c r="M99" s="40"/>
      <c r="N99" s="40" t="str">
        <f>IF(L99+M99=0," ",L99+M99)</f>
        <v xml:space="preserve"> </v>
      </c>
      <c r="O99" s="37"/>
      <c r="P99" s="38"/>
      <c r="Q99" s="38" t="str">
        <f>IF(O99+P99=0," ",O99+P99)</f>
        <v xml:space="preserve"> </v>
      </c>
      <c r="R99" s="37"/>
      <c r="S99" s="38"/>
      <c r="T99" s="38"/>
      <c r="U99" s="37"/>
      <c r="V99" s="40"/>
      <c r="W99" s="40" t="str">
        <f>IF(U99+V99=0," ",U99+V99)</f>
        <v xml:space="preserve"> </v>
      </c>
      <c r="X99" s="37"/>
      <c r="Y99" s="38"/>
      <c r="Z99" s="39" t="str">
        <f>IF(X99+Y99=0," ",X99+Y99)</f>
        <v xml:space="preserve"> </v>
      </c>
      <c r="AA99" s="37"/>
      <c r="AB99" s="45"/>
      <c r="AC99" s="46"/>
      <c r="AE99" s="195"/>
    </row>
    <row r="100" spans="1:31" x14ac:dyDescent="0.2">
      <c r="C100" s="37"/>
      <c r="D100" s="38"/>
      <c r="E100" s="39"/>
      <c r="F100" s="40"/>
      <c r="G100" s="40"/>
      <c r="H100" s="40"/>
      <c r="I100" s="37"/>
      <c r="J100" s="38"/>
      <c r="K100" s="39"/>
      <c r="L100" s="37"/>
      <c r="M100" s="40"/>
      <c r="N100" s="40"/>
      <c r="O100" s="37"/>
      <c r="P100" s="38"/>
      <c r="Q100" s="38"/>
      <c r="R100" s="37"/>
      <c r="S100" s="38"/>
      <c r="T100" s="39"/>
      <c r="U100" s="40"/>
      <c r="V100" s="40"/>
      <c r="W100" s="40"/>
      <c r="X100" s="37"/>
      <c r="Y100" s="38"/>
      <c r="Z100" s="39"/>
      <c r="AA100" s="37"/>
      <c r="AB100" s="45"/>
      <c r="AC100" s="46"/>
      <c r="AE100" s="195"/>
    </row>
    <row r="101" spans="1:31" x14ac:dyDescent="0.2">
      <c r="A101" s="35" t="s">
        <v>81</v>
      </c>
      <c r="B101" s="36">
        <v>2201</v>
      </c>
      <c r="C101" s="22">
        <v>19</v>
      </c>
      <c r="D101" s="23">
        <v>9</v>
      </c>
      <c r="E101" s="24">
        <v>28</v>
      </c>
      <c r="F101" s="47"/>
      <c r="G101" s="47">
        <v>2</v>
      </c>
      <c r="H101" s="24">
        <v>2</v>
      </c>
      <c r="I101" s="22"/>
      <c r="J101" s="23"/>
      <c r="K101" s="24"/>
      <c r="N101" s="65"/>
      <c r="O101" s="22"/>
      <c r="P101" s="23"/>
      <c r="Q101" s="26"/>
      <c r="R101" s="27"/>
      <c r="S101" s="26"/>
      <c r="T101" s="24"/>
      <c r="U101" s="47"/>
      <c r="V101" s="47">
        <v>1</v>
      </c>
      <c r="W101" s="65">
        <v>1</v>
      </c>
      <c r="X101" s="22">
        <v>1</v>
      </c>
      <c r="Y101" s="23">
        <v>1</v>
      </c>
      <c r="Z101" s="24">
        <v>2</v>
      </c>
      <c r="AA101" s="20">
        <f t="shared" ref="AA101:AC115" si="55">C101+F101+I101+L101+O101+R101+U101+X101</f>
        <v>20</v>
      </c>
      <c r="AB101" s="25">
        <f t="shared" si="55"/>
        <v>13</v>
      </c>
      <c r="AC101" s="24">
        <f t="shared" si="55"/>
        <v>33</v>
      </c>
      <c r="AE101" s="195"/>
    </row>
    <row r="102" spans="1:31" x14ac:dyDescent="0.2">
      <c r="A102" s="35" t="s">
        <v>82</v>
      </c>
      <c r="B102" s="36">
        <v>2202</v>
      </c>
      <c r="C102" s="22">
        <v>17</v>
      </c>
      <c r="D102" s="23">
        <v>19</v>
      </c>
      <c r="E102" s="24">
        <v>36</v>
      </c>
      <c r="F102" s="47"/>
      <c r="G102" s="47">
        <v>1</v>
      </c>
      <c r="H102" s="24">
        <v>1</v>
      </c>
      <c r="I102" s="22"/>
      <c r="J102" s="23"/>
      <c r="K102" s="24"/>
      <c r="N102" s="65"/>
      <c r="O102" s="22">
        <v>3</v>
      </c>
      <c r="P102" s="23">
        <v>1</v>
      </c>
      <c r="Q102" s="26">
        <v>4</v>
      </c>
      <c r="R102" s="27"/>
      <c r="S102" s="26"/>
      <c r="T102" s="24"/>
      <c r="U102" s="47"/>
      <c r="V102" s="47"/>
      <c r="W102" s="65"/>
      <c r="X102" s="22"/>
      <c r="Y102" s="23"/>
      <c r="Z102" s="24"/>
      <c r="AA102" s="20">
        <f t="shared" si="55"/>
        <v>20</v>
      </c>
      <c r="AB102" s="25">
        <f t="shared" si="55"/>
        <v>21</v>
      </c>
      <c r="AC102" s="24">
        <f t="shared" si="55"/>
        <v>41</v>
      </c>
      <c r="AE102" s="195"/>
    </row>
    <row r="103" spans="1:31" x14ac:dyDescent="0.2">
      <c r="A103" s="35" t="s">
        <v>83</v>
      </c>
      <c r="B103" s="36">
        <v>2205</v>
      </c>
      <c r="C103" s="22">
        <v>19</v>
      </c>
      <c r="D103" s="23">
        <v>21</v>
      </c>
      <c r="E103" s="24">
        <v>40</v>
      </c>
      <c r="F103" s="47">
        <v>2</v>
      </c>
      <c r="G103" s="47">
        <v>4</v>
      </c>
      <c r="H103" s="24">
        <v>6</v>
      </c>
      <c r="I103" s="22"/>
      <c r="J103" s="23"/>
      <c r="K103" s="24"/>
      <c r="M103" s="35">
        <v>1</v>
      </c>
      <c r="N103" s="65">
        <v>1</v>
      </c>
      <c r="O103" s="22">
        <v>1</v>
      </c>
      <c r="P103" s="23"/>
      <c r="Q103" s="26">
        <v>1</v>
      </c>
      <c r="R103" s="27"/>
      <c r="S103" s="26"/>
      <c r="T103" s="24"/>
      <c r="U103" s="47"/>
      <c r="V103" s="47"/>
      <c r="W103" s="65"/>
      <c r="X103" s="22">
        <v>1</v>
      </c>
      <c r="Y103" s="23">
        <v>2</v>
      </c>
      <c r="Z103" s="24">
        <v>3</v>
      </c>
      <c r="AA103" s="20">
        <f t="shared" si="55"/>
        <v>23</v>
      </c>
      <c r="AB103" s="25">
        <f t="shared" si="55"/>
        <v>28</v>
      </c>
      <c r="AC103" s="24">
        <f t="shared" si="55"/>
        <v>51</v>
      </c>
      <c r="AE103" s="195"/>
    </row>
    <row r="104" spans="1:31" x14ac:dyDescent="0.2">
      <c r="A104" s="35" t="s">
        <v>83</v>
      </c>
      <c r="B104" s="36">
        <v>2300</v>
      </c>
      <c r="C104" s="22"/>
      <c r="D104" s="23"/>
      <c r="E104" s="24">
        <f t="shared" ref="E104:E127" si="56">C104+D104</f>
        <v>0</v>
      </c>
      <c r="F104" s="47"/>
      <c r="G104" s="47"/>
      <c r="H104" s="24">
        <f t="shared" ref="H104:H127" si="57">F104+G104</f>
        <v>0</v>
      </c>
      <c r="I104" s="22"/>
      <c r="J104" s="23"/>
      <c r="K104" s="24">
        <f t="shared" ref="K104:K127" si="58">I104+J104</f>
        <v>0</v>
      </c>
      <c r="N104" s="65">
        <f t="shared" ref="N104:N127" si="59">L104+M104</f>
        <v>0</v>
      </c>
      <c r="O104" s="22"/>
      <c r="P104" s="23"/>
      <c r="Q104" s="26">
        <f t="shared" ref="Q104:Q127" si="60">O104+P104</f>
        <v>0</v>
      </c>
      <c r="R104" s="27"/>
      <c r="S104" s="26"/>
      <c r="T104" s="24">
        <f t="shared" ref="T104:T113" si="61">R104+S104</f>
        <v>0</v>
      </c>
      <c r="U104" s="47"/>
      <c r="V104" s="47"/>
      <c r="W104" s="65">
        <f t="shared" ref="W104:W127" si="62">U104+V104</f>
        <v>0</v>
      </c>
      <c r="X104" s="22"/>
      <c r="Y104" s="23"/>
      <c r="Z104" s="24">
        <f t="shared" ref="Z104:Z127" si="63">X104+Y104</f>
        <v>0</v>
      </c>
      <c r="AA104" s="20">
        <f t="shared" si="55"/>
        <v>0</v>
      </c>
      <c r="AB104" s="25">
        <f t="shared" si="55"/>
        <v>0</v>
      </c>
      <c r="AC104" s="24">
        <f t="shared" si="55"/>
        <v>0</v>
      </c>
      <c r="AE104" s="195"/>
    </row>
    <row r="105" spans="1:31" x14ac:dyDescent="0.2">
      <c r="A105" s="35" t="s">
        <v>84</v>
      </c>
      <c r="B105" s="36">
        <v>2240</v>
      </c>
      <c r="C105" s="22">
        <v>4</v>
      </c>
      <c r="D105" s="23">
        <v>1</v>
      </c>
      <c r="E105" s="24">
        <v>5</v>
      </c>
      <c r="F105" s="47">
        <v>1</v>
      </c>
      <c r="G105" s="47"/>
      <c r="H105" s="24">
        <v>1</v>
      </c>
      <c r="I105" s="22"/>
      <c r="J105" s="23"/>
      <c r="K105" s="24"/>
      <c r="N105" s="65"/>
      <c r="O105" s="22"/>
      <c r="P105" s="23"/>
      <c r="Q105" s="26"/>
      <c r="R105" s="27"/>
      <c r="S105" s="26"/>
      <c r="T105" s="24"/>
      <c r="U105" s="47"/>
      <c r="V105" s="47"/>
      <c r="W105" s="65"/>
      <c r="X105" s="22"/>
      <c r="Y105" s="23"/>
      <c r="Z105" s="24"/>
      <c r="AA105" s="20">
        <f t="shared" si="55"/>
        <v>5</v>
      </c>
      <c r="AB105" s="25">
        <f t="shared" si="55"/>
        <v>1</v>
      </c>
      <c r="AC105" s="24">
        <f t="shared" si="55"/>
        <v>6</v>
      </c>
      <c r="AE105" s="195"/>
    </row>
    <row r="106" spans="1:31" x14ac:dyDescent="0.2">
      <c r="A106" s="35" t="s">
        <v>85</v>
      </c>
      <c r="B106" s="36">
        <v>2245</v>
      </c>
      <c r="C106" s="22"/>
      <c r="D106" s="23">
        <v>2</v>
      </c>
      <c r="E106" s="24">
        <v>2</v>
      </c>
      <c r="F106" s="47"/>
      <c r="G106" s="47"/>
      <c r="H106" s="24"/>
      <c r="I106" s="22"/>
      <c r="J106" s="23"/>
      <c r="K106" s="24"/>
      <c r="N106" s="65"/>
      <c r="O106" s="22"/>
      <c r="P106" s="23"/>
      <c r="Q106" s="26"/>
      <c r="R106" s="27"/>
      <c r="S106" s="26"/>
      <c r="T106" s="24"/>
      <c r="U106" s="47"/>
      <c r="V106" s="47"/>
      <c r="W106" s="65"/>
      <c r="X106" s="22"/>
      <c r="Y106" s="23"/>
      <c r="Z106" s="24"/>
      <c r="AA106" s="20">
        <f t="shared" si="55"/>
        <v>0</v>
      </c>
      <c r="AB106" s="25">
        <f t="shared" si="55"/>
        <v>2</v>
      </c>
      <c r="AC106" s="24">
        <f t="shared" si="55"/>
        <v>2</v>
      </c>
      <c r="AE106" s="195"/>
    </row>
    <row r="107" spans="1:31" x14ac:dyDescent="0.2">
      <c r="A107" s="35" t="s">
        <v>300</v>
      </c>
      <c r="B107" s="36">
        <v>2250</v>
      </c>
      <c r="C107" s="22"/>
      <c r="D107" s="23"/>
      <c r="E107" s="24"/>
      <c r="F107" s="47"/>
      <c r="G107" s="47"/>
      <c r="H107" s="24"/>
      <c r="I107" s="22"/>
      <c r="J107" s="23"/>
      <c r="K107" s="24"/>
      <c r="N107" s="65"/>
      <c r="O107" s="22"/>
      <c r="P107" s="23"/>
      <c r="Q107" s="26"/>
      <c r="R107" s="27"/>
      <c r="S107" s="26"/>
      <c r="T107" s="24"/>
      <c r="U107" s="47"/>
      <c r="V107" s="47"/>
      <c r="W107" s="65"/>
      <c r="X107" s="22"/>
      <c r="Y107" s="23">
        <v>1</v>
      </c>
      <c r="Z107" s="24">
        <v>1</v>
      </c>
      <c r="AA107" s="20">
        <f t="shared" si="55"/>
        <v>0</v>
      </c>
      <c r="AB107" s="25">
        <f t="shared" si="55"/>
        <v>1</v>
      </c>
      <c r="AC107" s="24">
        <f t="shared" si="55"/>
        <v>1</v>
      </c>
      <c r="AE107" s="195"/>
    </row>
    <row r="108" spans="1:31" x14ac:dyDescent="0.2">
      <c r="A108" s="35" t="s">
        <v>301</v>
      </c>
      <c r="B108" s="36">
        <v>2260</v>
      </c>
      <c r="C108" s="22"/>
      <c r="D108" s="23"/>
      <c r="E108" s="24">
        <f t="shared" si="56"/>
        <v>0</v>
      </c>
      <c r="F108" s="47"/>
      <c r="G108" s="47"/>
      <c r="H108" s="24">
        <f t="shared" si="57"/>
        <v>0</v>
      </c>
      <c r="I108" s="22"/>
      <c r="J108" s="23"/>
      <c r="K108" s="24">
        <f t="shared" si="58"/>
        <v>0</v>
      </c>
      <c r="N108" s="65">
        <f t="shared" si="59"/>
        <v>0</v>
      </c>
      <c r="O108" s="22"/>
      <c r="P108" s="23"/>
      <c r="Q108" s="26">
        <f t="shared" si="60"/>
        <v>0</v>
      </c>
      <c r="R108" s="27"/>
      <c r="S108" s="26"/>
      <c r="T108" s="24">
        <f t="shared" si="61"/>
        <v>0</v>
      </c>
      <c r="U108" s="47"/>
      <c r="V108" s="47"/>
      <c r="W108" s="65">
        <f t="shared" si="62"/>
        <v>0</v>
      </c>
      <c r="X108" s="22"/>
      <c r="Y108" s="23"/>
      <c r="Z108" s="24">
        <f t="shared" si="63"/>
        <v>0</v>
      </c>
      <c r="AA108" s="20">
        <f t="shared" si="55"/>
        <v>0</v>
      </c>
      <c r="AB108" s="25">
        <f t="shared" si="55"/>
        <v>0</v>
      </c>
      <c r="AC108" s="24">
        <f t="shared" si="55"/>
        <v>0</v>
      </c>
      <c r="AE108" s="195"/>
    </row>
    <row r="109" spans="1:31" x14ac:dyDescent="0.2">
      <c r="A109" s="35" t="s">
        <v>86</v>
      </c>
      <c r="B109" s="36">
        <v>2265</v>
      </c>
      <c r="C109" s="22">
        <v>1</v>
      </c>
      <c r="D109" s="23">
        <v>3</v>
      </c>
      <c r="E109" s="24">
        <v>4</v>
      </c>
      <c r="F109" s="47"/>
      <c r="G109" s="47"/>
      <c r="H109" s="24"/>
      <c r="I109" s="22"/>
      <c r="J109" s="23"/>
      <c r="K109" s="24"/>
      <c r="N109" s="65"/>
      <c r="O109" s="22"/>
      <c r="P109" s="23"/>
      <c r="Q109" s="26"/>
      <c r="R109" s="27"/>
      <c r="S109" s="26"/>
      <c r="T109" s="24"/>
      <c r="U109" s="47"/>
      <c r="V109" s="47"/>
      <c r="W109" s="65"/>
      <c r="X109" s="22"/>
      <c r="Y109" s="23"/>
      <c r="Z109" s="24"/>
      <c r="AA109" s="20">
        <f t="shared" si="55"/>
        <v>1</v>
      </c>
      <c r="AB109" s="25">
        <f t="shared" si="55"/>
        <v>3</v>
      </c>
      <c r="AC109" s="24">
        <f t="shared" si="55"/>
        <v>4</v>
      </c>
      <c r="AE109" s="195"/>
    </row>
    <row r="110" spans="1:31" x14ac:dyDescent="0.2">
      <c r="A110" s="35" t="s">
        <v>87</v>
      </c>
      <c r="B110" s="36">
        <v>2270</v>
      </c>
      <c r="C110" s="22">
        <v>7</v>
      </c>
      <c r="D110" s="23">
        <v>4</v>
      </c>
      <c r="E110" s="24">
        <v>11</v>
      </c>
      <c r="F110" s="47"/>
      <c r="G110" s="47"/>
      <c r="H110" s="24"/>
      <c r="I110" s="22"/>
      <c r="J110" s="23"/>
      <c r="K110" s="24"/>
      <c r="N110" s="65"/>
      <c r="O110" s="22"/>
      <c r="P110" s="23"/>
      <c r="Q110" s="26"/>
      <c r="R110" s="27"/>
      <c r="S110" s="26"/>
      <c r="T110" s="24"/>
      <c r="U110" s="47"/>
      <c r="V110" s="47"/>
      <c r="W110" s="65"/>
      <c r="X110" s="22"/>
      <c r="Y110" s="23"/>
      <c r="Z110" s="24"/>
      <c r="AA110" s="20">
        <f t="shared" si="55"/>
        <v>7</v>
      </c>
      <c r="AB110" s="25">
        <f t="shared" si="55"/>
        <v>4</v>
      </c>
      <c r="AC110" s="24">
        <f t="shared" si="55"/>
        <v>11</v>
      </c>
      <c r="AE110" s="195"/>
    </row>
    <row r="111" spans="1:31" x14ac:dyDescent="0.2">
      <c r="A111" s="35" t="s">
        <v>88</v>
      </c>
      <c r="B111" s="36">
        <v>2272</v>
      </c>
      <c r="C111" s="22">
        <v>10</v>
      </c>
      <c r="D111" s="23">
        <v>7</v>
      </c>
      <c r="E111" s="24">
        <v>17</v>
      </c>
      <c r="F111" s="47">
        <v>1</v>
      </c>
      <c r="G111" s="47"/>
      <c r="H111" s="24">
        <v>1</v>
      </c>
      <c r="I111" s="22"/>
      <c r="J111" s="23"/>
      <c r="K111" s="24"/>
      <c r="N111" s="65"/>
      <c r="O111" s="22"/>
      <c r="P111" s="23"/>
      <c r="Q111" s="26"/>
      <c r="R111" s="27"/>
      <c r="S111" s="26"/>
      <c r="T111" s="24"/>
      <c r="U111" s="47"/>
      <c r="V111" s="47"/>
      <c r="W111" s="65"/>
      <c r="X111" s="22"/>
      <c r="Y111" s="23"/>
      <c r="Z111" s="24"/>
      <c r="AA111" s="20">
        <f t="shared" si="55"/>
        <v>11</v>
      </c>
      <c r="AB111" s="25">
        <f t="shared" si="55"/>
        <v>7</v>
      </c>
      <c r="AC111" s="24">
        <f t="shared" si="55"/>
        <v>18</v>
      </c>
      <c r="AE111" s="195"/>
    </row>
    <row r="112" spans="1:31" x14ac:dyDescent="0.2">
      <c r="A112" s="35" t="s">
        <v>89</v>
      </c>
      <c r="B112" s="36">
        <v>2275</v>
      </c>
      <c r="E112" s="24">
        <f t="shared" si="56"/>
        <v>0</v>
      </c>
      <c r="H112" s="24">
        <f t="shared" si="57"/>
        <v>0</v>
      </c>
      <c r="K112" s="24">
        <f t="shared" si="58"/>
        <v>0</v>
      </c>
      <c r="N112" s="65">
        <f t="shared" si="59"/>
        <v>0</v>
      </c>
      <c r="Q112" s="26">
        <f t="shared" si="60"/>
        <v>0</v>
      </c>
      <c r="R112" s="27"/>
      <c r="S112" s="26"/>
      <c r="T112" s="24">
        <f t="shared" si="61"/>
        <v>0</v>
      </c>
      <c r="W112" s="65">
        <f t="shared" si="62"/>
        <v>0</v>
      </c>
      <c r="Z112" s="24">
        <f t="shared" si="63"/>
        <v>0</v>
      </c>
      <c r="AA112" s="20">
        <f t="shared" si="55"/>
        <v>0</v>
      </c>
      <c r="AB112" s="25">
        <f t="shared" si="55"/>
        <v>0</v>
      </c>
      <c r="AC112" s="24">
        <f t="shared" si="55"/>
        <v>0</v>
      </c>
      <c r="AE112" s="195"/>
    </row>
    <row r="113" spans="1:31" x14ac:dyDescent="0.2">
      <c r="A113" s="35" t="s">
        <v>302</v>
      </c>
      <c r="B113" s="36">
        <v>2276</v>
      </c>
      <c r="E113" s="24">
        <f t="shared" si="56"/>
        <v>0</v>
      </c>
      <c r="H113" s="24">
        <f t="shared" si="57"/>
        <v>0</v>
      </c>
      <c r="K113" s="24">
        <f t="shared" si="58"/>
        <v>0</v>
      </c>
      <c r="N113" s="65">
        <f t="shared" si="59"/>
        <v>0</v>
      </c>
      <c r="Q113" s="26">
        <f t="shared" si="60"/>
        <v>0</v>
      </c>
      <c r="R113" s="27"/>
      <c r="S113" s="26"/>
      <c r="T113" s="24">
        <f t="shared" si="61"/>
        <v>0</v>
      </c>
      <c r="W113" s="65">
        <f t="shared" si="62"/>
        <v>0</v>
      </c>
      <c r="Z113" s="24">
        <f t="shared" si="63"/>
        <v>0</v>
      </c>
      <c r="AA113" s="20">
        <f t="shared" si="55"/>
        <v>0</v>
      </c>
      <c r="AB113" s="25">
        <f t="shared" si="55"/>
        <v>0</v>
      </c>
      <c r="AC113" s="24">
        <f t="shared" si="55"/>
        <v>0</v>
      </c>
      <c r="AE113" s="195"/>
    </row>
    <row r="114" spans="1:31" x14ac:dyDescent="0.2">
      <c r="A114" s="35" t="s">
        <v>90</v>
      </c>
      <c r="B114" s="36">
        <v>2278</v>
      </c>
      <c r="C114" s="20">
        <v>1</v>
      </c>
      <c r="E114" s="180">
        <v>1</v>
      </c>
      <c r="H114" s="24"/>
      <c r="K114" s="24"/>
      <c r="N114" s="65"/>
      <c r="Q114" s="26"/>
      <c r="R114" s="27"/>
      <c r="S114" s="26"/>
      <c r="T114" s="24"/>
      <c r="W114" s="65"/>
      <c r="Z114" s="24"/>
      <c r="AA114" s="20">
        <f t="shared" si="55"/>
        <v>1</v>
      </c>
      <c r="AB114" s="25">
        <f t="shared" si="55"/>
        <v>0</v>
      </c>
      <c r="AC114" s="24">
        <f t="shared" si="55"/>
        <v>1</v>
      </c>
      <c r="AE114" s="195"/>
    </row>
    <row r="115" spans="1:31" ht="13.5" thickBot="1" x14ac:dyDescent="0.25">
      <c r="A115" s="35" t="s">
        <v>91</v>
      </c>
      <c r="B115" s="36">
        <v>2279</v>
      </c>
      <c r="C115" s="20">
        <v>2</v>
      </c>
      <c r="D115" s="25">
        <v>2</v>
      </c>
      <c r="E115" s="24">
        <v>4</v>
      </c>
      <c r="H115" s="24"/>
      <c r="K115" s="24"/>
      <c r="N115" s="65"/>
      <c r="Q115" s="26"/>
      <c r="R115" s="27"/>
      <c r="S115" s="26"/>
      <c r="T115" s="24"/>
      <c r="W115" s="65"/>
      <c r="Z115" s="24"/>
      <c r="AA115" s="20">
        <f t="shared" si="55"/>
        <v>2</v>
      </c>
      <c r="AB115" s="25">
        <f t="shared" si="55"/>
        <v>2</v>
      </c>
      <c r="AC115" s="24">
        <f t="shared" si="55"/>
        <v>4</v>
      </c>
      <c r="AE115" s="195"/>
    </row>
    <row r="116" spans="1:31" s="75" customFormat="1" ht="13.5" thickBot="1" x14ac:dyDescent="0.25">
      <c r="A116" s="13" t="s">
        <v>92</v>
      </c>
      <c r="B116" s="14"/>
      <c r="C116" s="31">
        <f>SUM(C101:C115)</f>
        <v>80</v>
      </c>
      <c r="D116" s="13">
        <f>SUM(D101:D115)</f>
        <v>68</v>
      </c>
      <c r="E116" s="13">
        <f>SUBTOTAL(9,E101:E115)</f>
        <v>148</v>
      </c>
      <c r="F116" s="31">
        <f t="shared" ref="F116:G116" si="64">SUM(F101:F115)</f>
        <v>4</v>
      </c>
      <c r="G116" s="13">
        <f t="shared" si="64"/>
        <v>7</v>
      </c>
      <c r="H116" s="13">
        <f t="shared" ref="H116" si="65">SUBTOTAL(9,H101:H115)</f>
        <v>11</v>
      </c>
      <c r="I116" s="31">
        <f t="shared" ref="I116:J116" si="66">SUM(I101:I115)</f>
        <v>0</v>
      </c>
      <c r="J116" s="13">
        <f t="shared" si="66"/>
        <v>0</v>
      </c>
      <c r="K116" s="13">
        <f t="shared" ref="K116" si="67">SUBTOTAL(9,K101:K115)</f>
        <v>0</v>
      </c>
      <c r="L116" s="31">
        <f t="shared" ref="L116:M116" si="68">SUM(L101:L115)</f>
        <v>0</v>
      </c>
      <c r="M116" s="13">
        <f t="shared" si="68"/>
        <v>1</v>
      </c>
      <c r="N116" s="13">
        <f t="shared" ref="N116" si="69">SUBTOTAL(9,N101:N115)</f>
        <v>1</v>
      </c>
      <c r="O116" s="31">
        <f t="shared" ref="O116:S116" si="70">SUM(O101:O115)</f>
        <v>4</v>
      </c>
      <c r="P116" s="13">
        <f t="shared" si="70"/>
        <v>1</v>
      </c>
      <c r="Q116" s="13">
        <f t="shared" ref="Q116" si="71">SUBTOTAL(9,Q101:Q115)</f>
        <v>5</v>
      </c>
      <c r="R116" s="31">
        <f t="shared" si="70"/>
        <v>0</v>
      </c>
      <c r="S116" s="13">
        <f t="shared" si="70"/>
        <v>0</v>
      </c>
      <c r="T116" s="13">
        <f t="shared" ref="T116" si="72">SUBTOTAL(9,T101:T115)</f>
        <v>0</v>
      </c>
      <c r="U116" s="13">
        <f t="shared" ref="U116:V116" si="73">SUM(U101:U115)</f>
        <v>0</v>
      </c>
      <c r="V116" s="13">
        <f t="shared" si="73"/>
        <v>1</v>
      </c>
      <c r="W116" s="13">
        <f t="shared" ref="W116" si="74">SUBTOTAL(9,W101:W115)</f>
        <v>1</v>
      </c>
      <c r="X116" s="31">
        <f t="shared" ref="X116:Y116" si="75">SUM(X101:X115)</f>
        <v>2</v>
      </c>
      <c r="Y116" s="13">
        <f t="shared" si="75"/>
        <v>4</v>
      </c>
      <c r="Z116" s="13">
        <f t="shared" ref="Z116" si="76">SUBTOTAL(9,Z101:Z115)</f>
        <v>6</v>
      </c>
      <c r="AA116" s="31">
        <f>SUM(AA101:AA115)</f>
        <v>90</v>
      </c>
      <c r="AB116" s="13">
        <f>SUM(AB101:AB115)</f>
        <v>82</v>
      </c>
      <c r="AC116" s="32">
        <f>SUBTOTAL(9,AC101:AC115)</f>
        <v>172</v>
      </c>
      <c r="AE116" s="195"/>
    </row>
    <row r="117" spans="1:31" ht="13.5" thickBot="1" x14ac:dyDescent="0.25">
      <c r="C117" s="37"/>
      <c r="D117" s="38"/>
      <c r="E117" s="41"/>
      <c r="F117" s="40"/>
      <c r="G117" s="40"/>
      <c r="H117" s="41"/>
      <c r="I117" s="37"/>
      <c r="J117" s="38"/>
      <c r="K117" s="41"/>
      <c r="L117" s="37"/>
      <c r="M117" s="40"/>
      <c r="N117" s="60"/>
      <c r="O117" s="37"/>
      <c r="P117" s="38"/>
      <c r="Q117" s="59"/>
      <c r="R117" s="62"/>
      <c r="S117" s="59"/>
      <c r="T117" s="41"/>
      <c r="U117" s="40"/>
      <c r="V117" s="40"/>
      <c r="W117" s="60"/>
      <c r="X117" s="37"/>
      <c r="Y117" s="38"/>
      <c r="Z117" s="41"/>
      <c r="AA117" s="37"/>
      <c r="AB117" s="45"/>
      <c r="AC117" s="64"/>
      <c r="AE117" s="195"/>
    </row>
    <row r="118" spans="1:31" s="76" customFormat="1" ht="13.5" thickBot="1" x14ac:dyDescent="0.25">
      <c r="A118" s="31" t="s">
        <v>303</v>
      </c>
      <c r="B118" s="14">
        <v>2200</v>
      </c>
      <c r="C118" s="53">
        <v>0</v>
      </c>
      <c r="D118" s="54">
        <v>0</v>
      </c>
      <c r="E118" s="32">
        <f t="shared" si="56"/>
        <v>0</v>
      </c>
      <c r="F118" s="54"/>
      <c r="G118" s="54"/>
      <c r="H118" s="32">
        <f t="shared" si="57"/>
        <v>0</v>
      </c>
      <c r="I118" s="53"/>
      <c r="J118" s="54"/>
      <c r="K118" s="32">
        <f t="shared" si="58"/>
        <v>0</v>
      </c>
      <c r="L118" s="31"/>
      <c r="M118" s="13"/>
      <c r="N118" s="13">
        <f t="shared" si="59"/>
        <v>0</v>
      </c>
      <c r="O118" s="53"/>
      <c r="P118" s="54"/>
      <c r="Q118" s="13">
        <f t="shared" si="60"/>
        <v>0</v>
      </c>
      <c r="R118" s="31"/>
      <c r="S118" s="13"/>
      <c r="T118" s="32">
        <f t="shared" ref="T118" si="77">R118+S118</f>
        <v>0</v>
      </c>
      <c r="U118" s="54"/>
      <c r="V118" s="54"/>
      <c r="W118" s="13">
        <f t="shared" si="62"/>
        <v>0</v>
      </c>
      <c r="X118" s="53"/>
      <c r="Y118" s="54"/>
      <c r="Z118" s="32">
        <f t="shared" si="63"/>
        <v>0</v>
      </c>
      <c r="AA118" s="31">
        <f>C118+F118+I118+L118+O118+R118+U118+X118</f>
        <v>0</v>
      </c>
      <c r="AB118" s="13">
        <f t="shared" ref="AB118:AC118" si="78">D118+G118+J118+M118+P118+S118+V118+Y118</f>
        <v>0</v>
      </c>
      <c r="AC118" s="32">
        <f t="shared" si="78"/>
        <v>0</v>
      </c>
      <c r="AE118" s="195"/>
    </row>
    <row r="119" spans="1:31" s="76" customFormat="1" x14ac:dyDescent="0.2">
      <c r="A119" s="26"/>
      <c r="B119" s="21"/>
      <c r="C119" s="77"/>
      <c r="D119" s="78"/>
      <c r="E119" s="41"/>
      <c r="F119" s="78"/>
      <c r="G119" s="78"/>
      <c r="H119" s="41"/>
      <c r="I119" s="77"/>
      <c r="J119" s="78"/>
      <c r="K119" s="41"/>
      <c r="L119" s="62"/>
      <c r="M119" s="59"/>
      <c r="N119" s="59"/>
      <c r="O119" s="77"/>
      <c r="P119" s="78"/>
      <c r="Q119" s="59"/>
      <c r="R119" s="62"/>
      <c r="S119" s="59"/>
      <c r="T119" s="41"/>
      <c r="U119" s="78"/>
      <c r="V119" s="78"/>
      <c r="W119" s="59"/>
      <c r="X119" s="77"/>
      <c r="Y119" s="78"/>
      <c r="Z119" s="41"/>
      <c r="AA119" s="62"/>
      <c r="AB119" s="79"/>
      <c r="AC119" s="64"/>
      <c r="AE119" s="195"/>
    </row>
    <row r="120" spans="1:31" x14ac:dyDescent="0.2">
      <c r="A120" s="35" t="s">
        <v>93</v>
      </c>
      <c r="B120" s="36">
        <v>2209</v>
      </c>
      <c r="C120" s="22">
        <v>22</v>
      </c>
      <c r="D120" s="23">
        <v>2</v>
      </c>
      <c r="E120" s="24">
        <v>24</v>
      </c>
      <c r="F120" s="47">
        <v>3</v>
      </c>
      <c r="G120" s="47">
        <v>1</v>
      </c>
      <c r="H120" s="24">
        <v>4</v>
      </c>
      <c r="I120" s="22"/>
      <c r="J120" s="23"/>
      <c r="K120" s="24"/>
      <c r="N120" s="24"/>
      <c r="O120" s="22">
        <v>1</v>
      </c>
      <c r="P120" s="23"/>
      <c r="Q120" s="26">
        <v>1</v>
      </c>
      <c r="R120" s="27"/>
      <c r="S120" s="26"/>
      <c r="T120" s="24"/>
      <c r="U120" s="47"/>
      <c r="V120" s="47"/>
      <c r="W120" s="24"/>
      <c r="X120" s="22">
        <v>1</v>
      </c>
      <c r="Y120" s="23"/>
      <c r="Z120" s="24">
        <v>1</v>
      </c>
      <c r="AA120" s="20">
        <f>C120+F120+I120+L120+O120+U120+X120</f>
        <v>27</v>
      </c>
      <c r="AB120" s="80">
        <f>D120+G120+J120+M120+P120+V120+Y120</f>
        <v>3</v>
      </c>
      <c r="AC120" s="81">
        <f>E120+H120+K120+N120+Q120+W120+Z120</f>
        <v>30</v>
      </c>
      <c r="AE120" s="195"/>
    </row>
    <row r="121" spans="1:31" x14ac:dyDescent="0.2">
      <c r="A121" s="35" t="s">
        <v>304</v>
      </c>
      <c r="B121" s="36">
        <v>2210</v>
      </c>
      <c r="C121" s="22"/>
      <c r="D121" s="23"/>
      <c r="E121" s="24">
        <f t="shared" si="56"/>
        <v>0</v>
      </c>
      <c r="F121" s="47"/>
      <c r="G121" s="47"/>
      <c r="H121" s="24">
        <f t="shared" si="57"/>
        <v>0</v>
      </c>
      <c r="I121" s="22"/>
      <c r="J121" s="23"/>
      <c r="K121" s="24">
        <f t="shared" si="58"/>
        <v>0</v>
      </c>
      <c r="N121" s="65">
        <f t="shared" si="59"/>
        <v>0</v>
      </c>
      <c r="O121" s="22"/>
      <c r="P121" s="23"/>
      <c r="Q121" s="26">
        <f t="shared" si="60"/>
        <v>0</v>
      </c>
      <c r="R121" s="27"/>
      <c r="S121" s="26"/>
      <c r="T121" s="24">
        <f t="shared" ref="T121" si="79">R121+S121</f>
        <v>0</v>
      </c>
      <c r="U121" s="47"/>
      <c r="V121" s="47"/>
      <c r="W121" s="65">
        <f t="shared" si="62"/>
        <v>0</v>
      </c>
      <c r="X121" s="22"/>
      <c r="Y121" s="23"/>
      <c r="Z121" s="24">
        <f t="shared" si="63"/>
        <v>0</v>
      </c>
      <c r="AA121" s="20">
        <f t="shared" ref="AA121:AC121" si="80">C121+F121+I121+L121+O121+U121+X121</f>
        <v>0</v>
      </c>
      <c r="AB121" s="80">
        <f t="shared" si="80"/>
        <v>0</v>
      </c>
      <c r="AC121" s="81">
        <f t="shared" si="80"/>
        <v>0</v>
      </c>
      <c r="AE121" s="195"/>
    </row>
    <row r="122" spans="1:31" ht="13.5" thickBot="1" x14ac:dyDescent="0.25">
      <c r="A122" s="35" t="s">
        <v>94</v>
      </c>
      <c r="B122" s="36">
        <v>2290</v>
      </c>
      <c r="C122" s="22">
        <v>17</v>
      </c>
      <c r="D122" s="23">
        <v>3</v>
      </c>
      <c r="E122" s="24">
        <v>20</v>
      </c>
      <c r="F122" s="47">
        <v>1</v>
      </c>
      <c r="G122" s="47">
        <v>1</v>
      </c>
      <c r="H122" s="24">
        <v>2</v>
      </c>
      <c r="I122" s="22"/>
      <c r="J122" s="23"/>
      <c r="K122" s="24"/>
      <c r="N122" s="24"/>
      <c r="O122" s="22"/>
      <c r="P122" s="23"/>
      <c r="Q122" s="26"/>
      <c r="R122" s="27"/>
      <c r="S122" s="26"/>
      <c r="T122" s="24"/>
      <c r="U122" s="47"/>
      <c r="V122" s="47"/>
      <c r="W122" s="24"/>
      <c r="X122" s="22">
        <v>1</v>
      </c>
      <c r="Y122" s="23"/>
      <c r="Z122" s="24">
        <v>1</v>
      </c>
      <c r="AA122" s="20">
        <f>C122+F122+I122+L122+O122+U122+X122</f>
        <v>19</v>
      </c>
      <c r="AB122" s="80">
        <f>D122+G122+J122+M122+P122+V122+Y122</f>
        <v>4</v>
      </c>
      <c r="AC122" s="81">
        <f>E122+H122+K122+N122+Q122+W122+Z122</f>
        <v>23</v>
      </c>
      <c r="AE122" s="195"/>
    </row>
    <row r="123" spans="1:31" s="75" customFormat="1" ht="13.5" thickBot="1" x14ac:dyDescent="0.25">
      <c r="A123" s="31" t="s">
        <v>95</v>
      </c>
      <c r="B123" s="14"/>
      <c r="C123" s="53">
        <f>SUM(C120:C122)</f>
        <v>39</v>
      </c>
      <c r="D123" s="54">
        <f>SUM(D120:D122)</f>
        <v>5</v>
      </c>
      <c r="E123" s="32">
        <f>SUM(E120:E122)</f>
        <v>44</v>
      </c>
      <c r="F123" s="53">
        <f t="shared" ref="F123:I123" si="81">SUM(F120:F122)</f>
        <v>4</v>
      </c>
      <c r="G123" s="53">
        <f t="shared" si="81"/>
        <v>2</v>
      </c>
      <c r="H123" s="32">
        <f t="shared" si="81"/>
        <v>6</v>
      </c>
      <c r="I123" s="53">
        <f t="shared" si="81"/>
        <v>0</v>
      </c>
      <c r="J123" s="54">
        <f t="shared" ref="J123" si="82">SUM(J122)</f>
        <v>0</v>
      </c>
      <c r="K123" s="32">
        <f t="shared" ref="K123:L123" si="83">SUM(K120:K122)</f>
        <v>0</v>
      </c>
      <c r="L123" s="53">
        <f t="shared" si="83"/>
        <v>0</v>
      </c>
      <c r="M123" s="54">
        <f t="shared" ref="M123" si="84">SUM(M122)</f>
        <v>0</v>
      </c>
      <c r="N123" s="32">
        <f t="shared" ref="N123:O123" si="85">SUM(N120:N122)</f>
        <v>0</v>
      </c>
      <c r="O123" s="53">
        <f t="shared" si="85"/>
        <v>1</v>
      </c>
      <c r="P123" s="54">
        <f t="shared" ref="P123" si="86">SUM(P122)</f>
        <v>0</v>
      </c>
      <c r="Q123" s="13">
        <f t="shared" ref="Q123:U123" si="87">SUM(Q120:Q122)</f>
        <v>1</v>
      </c>
      <c r="R123" s="53">
        <f t="shared" si="87"/>
        <v>0</v>
      </c>
      <c r="S123" s="54">
        <f t="shared" ref="S123" si="88">SUM(S122)</f>
        <v>0</v>
      </c>
      <c r="T123" s="13">
        <f t="shared" si="87"/>
        <v>0</v>
      </c>
      <c r="U123" s="53">
        <f t="shared" si="87"/>
        <v>0</v>
      </c>
      <c r="V123" s="54">
        <f t="shared" ref="V123" si="89">SUM(V122)</f>
        <v>0</v>
      </c>
      <c r="W123" s="32">
        <f t="shared" ref="W123:AC123" si="90">SUM(W120:W122)</f>
        <v>0</v>
      </c>
      <c r="X123" s="53">
        <f t="shared" si="90"/>
        <v>2</v>
      </c>
      <c r="Y123" s="54">
        <f t="shared" si="90"/>
        <v>0</v>
      </c>
      <c r="Z123" s="32">
        <f t="shared" si="90"/>
        <v>2</v>
      </c>
      <c r="AA123" s="53">
        <f t="shared" si="90"/>
        <v>46</v>
      </c>
      <c r="AB123" s="54">
        <f t="shared" si="90"/>
        <v>7</v>
      </c>
      <c r="AC123" s="32">
        <f t="shared" si="90"/>
        <v>53</v>
      </c>
      <c r="AE123" s="195"/>
    </row>
    <row r="124" spans="1:31" s="75" customFormat="1" x14ac:dyDescent="0.2">
      <c r="A124" s="26"/>
      <c r="B124" s="21"/>
      <c r="C124" s="77"/>
      <c r="D124" s="78"/>
      <c r="E124" s="41"/>
      <c r="F124" s="78"/>
      <c r="G124" s="78"/>
      <c r="H124" s="41"/>
      <c r="I124" s="77"/>
      <c r="J124" s="78"/>
      <c r="K124" s="41"/>
      <c r="L124" s="62"/>
      <c r="M124" s="59"/>
      <c r="N124" s="59"/>
      <c r="O124" s="77"/>
      <c r="P124" s="78"/>
      <c r="Q124" s="59"/>
      <c r="R124" s="62"/>
      <c r="S124" s="59"/>
      <c r="T124" s="41"/>
      <c r="U124" s="78"/>
      <c r="V124" s="78"/>
      <c r="W124" s="59"/>
      <c r="X124" s="77"/>
      <c r="Y124" s="78"/>
      <c r="Z124" s="41"/>
      <c r="AA124" s="62"/>
      <c r="AB124" s="79"/>
      <c r="AC124" s="64"/>
      <c r="AE124" s="195"/>
    </row>
    <row r="125" spans="1:31" x14ac:dyDescent="0.2">
      <c r="A125" s="35" t="s">
        <v>305</v>
      </c>
      <c r="B125" s="36">
        <v>2211</v>
      </c>
      <c r="C125" s="22"/>
      <c r="D125" s="23">
        <v>1</v>
      </c>
      <c r="E125" s="24">
        <v>1</v>
      </c>
      <c r="F125" s="47"/>
      <c r="G125" s="47"/>
      <c r="H125" s="24"/>
      <c r="I125" s="22"/>
      <c r="J125" s="23"/>
      <c r="K125" s="24"/>
      <c r="N125" s="65"/>
      <c r="O125" s="22"/>
      <c r="P125" s="23"/>
      <c r="Q125" s="26"/>
      <c r="R125" s="27"/>
      <c r="S125" s="26"/>
      <c r="T125" s="24"/>
      <c r="U125" s="47"/>
      <c r="V125" s="47"/>
      <c r="W125" s="65"/>
      <c r="X125" s="22"/>
      <c r="Y125" s="23"/>
      <c r="Z125" s="24"/>
      <c r="AA125" s="20">
        <f t="shared" ref="AA125:AC134" si="91">C125+F125+I125+L125+O125+R125+U125+X125</f>
        <v>0</v>
      </c>
      <c r="AB125" s="25">
        <f t="shared" si="91"/>
        <v>1</v>
      </c>
      <c r="AC125" s="24">
        <f t="shared" si="91"/>
        <v>1</v>
      </c>
      <c r="AE125" s="195"/>
    </row>
    <row r="126" spans="1:31" x14ac:dyDescent="0.2">
      <c r="A126" s="35" t="s">
        <v>306</v>
      </c>
      <c r="B126" s="36">
        <v>2212</v>
      </c>
      <c r="C126" s="22"/>
      <c r="D126" s="23"/>
      <c r="E126" s="24">
        <f t="shared" si="56"/>
        <v>0</v>
      </c>
      <c r="F126" s="47"/>
      <c r="G126" s="47"/>
      <c r="H126" s="24">
        <f t="shared" si="57"/>
        <v>0</v>
      </c>
      <c r="I126" s="22"/>
      <c r="J126" s="23"/>
      <c r="K126" s="24">
        <f t="shared" si="58"/>
        <v>0</v>
      </c>
      <c r="N126" s="65">
        <f t="shared" si="59"/>
        <v>0</v>
      </c>
      <c r="O126" s="22"/>
      <c r="P126" s="23"/>
      <c r="Q126" s="26">
        <f t="shared" si="60"/>
        <v>0</v>
      </c>
      <c r="R126" s="27"/>
      <c r="S126" s="26"/>
      <c r="T126" s="24">
        <f t="shared" ref="T126:T127" si="92">R126+S126</f>
        <v>0</v>
      </c>
      <c r="U126" s="47"/>
      <c r="V126" s="47"/>
      <c r="W126" s="65">
        <f t="shared" si="62"/>
        <v>0</v>
      </c>
      <c r="X126" s="22"/>
      <c r="Y126" s="23"/>
      <c r="Z126" s="24">
        <f t="shared" si="63"/>
        <v>0</v>
      </c>
      <c r="AA126" s="20">
        <f t="shared" si="91"/>
        <v>0</v>
      </c>
      <c r="AB126" s="25">
        <f t="shared" si="91"/>
        <v>0</v>
      </c>
      <c r="AC126" s="24">
        <f t="shared" si="91"/>
        <v>0</v>
      </c>
      <c r="AE126" s="195"/>
    </row>
    <row r="127" spans="1:31" x14ac:dyDescent="0.2">
      <c r="A127" s="35" t="s">
        <v>96</v>
      </c>
      <c r="B127" s="36">
        <v>2214</v>
      </c>
      <c r="C127" s="22"/>
      <c r="D127" s="23"/>
      <c r="E127" s="24">
        <f t="shared" si="56"/>
        <v>0</v>
      </c>
      <c r="F127" s="47"/>
      <c r="G127" s="47"/>
      <c r="H127" s="24">
        <f t="shared" si="57"/>
        <v>0</v>
      </c>
      <c r="I127" s="22"/>
      <c r="J127" s="23"/>
      <c r="K127" s="24">
        <f t="shared" si="58"/>
        <v>0</v>
      </c>
      <c r="N127" s="65">
        <f t="shared" si="59"/>
        <v>0</v>
      </c>
      <c r="O127" s="22"/>
      <c r="P127" s="23"/>
      <c r="Q127" s="26">
        <f t="shared" si="60"/>
        <v>0</v>
      </c>
      <c r="R127" s="27"/>
      <c r="S127" s="26"/>
      <c r="T127" s="24">
        <f t="shared" si="92"/>
        <v>0</v>
      </c>
      <c r="U127" s="47"/>
      <c r="V127" s="47"/>
      <c r="W127" s="65">
        <f t="shared" si="62"/>
        <v>0</v>
      </c>
      <c r="X127" s="22"/>
      <c r="Y127" s="23"/>
      <c r="Z127" s="24">
        <f t="shared" si="63"/>
        <v>0</v>
      </c>
      <c r="AA127" s="20">
        <f t="shared" si="91"/>
        <v>0</v>
      </c>
      <c r="AB127" s="25">
        <f t="shared" si="91"/>
        <v>0</v>
      </c>
      <c r="AC127" s="24">
        <f t="shared" si="91"/>
        <v>0</v>
      </c>
      <c r="AE127" s="195"/>
    </row>
    <row r="128" spans="1:31" x14ac:dyDescent="0.2">
      <c r="A128" s="35" t="s">
        <v>97</v>
      </c>
      <c r="B128" s="36">
        <v>2282</v>
      </c>
      <c r="C128" s="22">
        <v>2</v>
      </c>
      <c r="D128" s="23">
        <v>5</v>
      </c>
      <c r="E128" s="24">
        <v>7</v>
      </c>
      <c r="F128" s="47"/>
      <c r="G128" s="47"/>
      <c r="H128" s="26"/>
      <c r="I128" s="22"/>
      <c r="J128" s="23"/>
      <c r="K128" s="24"/>
      <c r="N128" s="65"/>
      <c r="O128" s="22"/>
      <c r="P128" s="23">
        <v>1</v>
      </c>
      <c r="Q128" s="26">
        <v>1</v>
      </c>
      <c r="R128" s="27"/>
      <c r="S128" s="26"/>
      <c r="T128" s="24"/>
      <c r="U128" s="47"/>
      <c r="V128" s="47"/>
      <c r="W128" s="65"/>
      <c r="X128" s="22"/>
      <c r="Y128" s="23"/>
      <c r="Z128" s="24"/>
      <c r="AA128" s="20">
        <f t="shared" si="91"/>
        <v>2</v>
      </c>
      <c r="AB128" s="25">
        <f t="shared" si="91"/>
        <v>6</v>
      </c>
      <c r="AC128" s="24">
        <f t="shared" si="91"/>
        <v>8</v>
      </c>
      <c r="AE128" s="195"/>
    </row>
    <row r="129" spans="1:31" x14ac:dyDescent="0.2">
      <c r="A129" s="35" t="s">
        <v>98</v>
      </c>
      <c r="B129" s="36">
        <v>2283</v>
      </c>
      <c r="C129" s="22">
        <v>3</v>
      </c>
      <c r="D129" s="23">
        <v>2</v>
      </c>
      <c r="E129" s="24">
        <v>5</v>
      </c>
      <c r="F129" s="47"/>
      <c r="G129" s="47">
        <v>1</v>
      </c>
      <c r="H129" s="26">
        <v>1</v>
      </c>
      <c r="I129" s="22"/>
      <c r="J129" s="23"/>
      <c r="K129" s="24"/>
      <c r="N129" s="65"/>
      <c r="O129" s="22"/>
      <c r="P129" s="23"/>
      <c r="Q129" s="26"/>
      <c r="R129" s="27"/>
      <c r="S129" s="26"/>
      <c r="T129" s="24"/>
      <c r="U129" s="47"/>
      <c r="V129" s="47"/>
      <c r="W129" s="65"/>
      <c r="X129" s="22">
        <v>2</v>
      </c>
      <c r="Y129" s="23"/>
      <c r="Z129" s="24">
        <v>2</v>
      </c>
      <c r="AA129" s="20">
        <f t="shared" si="91"/>
        <v>5</v>
      </c>
      <c r="AB129" s="25">
        <f t="shared" si="91"/>
        <v>3</v>
      </c>
      <c r="AC129" s="24">
        <f t="shared" si="91"/>
        <v>8</v>
      </c>
      <c r="AE129" s="195"/>
    </row>
    <row r="130" spans="1:31" x14ac:dyDescent="0.2">
      <c r="A130" s="35" t="s">
        <v>99</v>
      </c>
      <c r="B130" s="36">
        <v>2284</v>
      </c>
      <c r="C130" s="22">
        <v>5</v>
      </c>
      <c r="D130" s="23">
        <v>5</v>
      </c>
      <c r="E130" s="24">
        <v>10</v>
      </c>
      <c r="F130" s="47"/>
      <c r="G130" s="47"/>
      <c r="H130" s="26"/>
      <c r="I130" s="22"/>
      <c r="J130" s="23"/>
      <c r="K130" s="24"/>
      <c r="M130" s="35">
        <v>1</v>
      </c>
      <c r="N130" s="65">
        <v>1</v>
      </c>
      <c r="O130" s="22"/>
      <c r="P130" s="23">
        <v>1</v>
      </c>
      <c r="Q130" s="26">
        <v>1</v>
      </c>
      <c r="R130" s="27"/>
      <c r="S130" s="26"/>
      <c r="T130" s="24"/>
      <c r="U130" s="47"/>
      <c r="V130" s="47"/>
      <c r="W130" s="65"/>
      <c r="X130" s="22"/>
      <c r="Y130" s="23"/>
      <c r="Z130" s="24"/>
      <c r="AA130" s="20">
        <f t="shared" si="91"/>
        <v>5</v>
      </c>
      <c r="AB130" s="25">
        <f t="shared" si="91"/>
        <v>7</v>
      </c>
      <c r="AC130" s="24">
        <f t="shared" si="91"/>
        <v>12</v>
      </c>
      <c r="AE130" s="195"/>
    </row>
    <row r="131" spans="1:31" x14ac:dyDescent="0.2">
      <c r="A131" s="35" t="s">
        <v>100</v>
      </c>
      <c r="B131" s="36">
        <v>2285</v>
      </c>
      <c r="C131" s="22">
        <v>25</v>
      </c>
      <c r="D131" s="23">
        <v>9</v>
      </c>
      <c r="E131" s="24">
        <v>34</v>
      </c>
      <c r="F131" s="47"/>
      <c r="G131" s="47">
        <v>2</v>
      </c>
      <c r="H131" s="26">
        <v>2</v>
      </c>
      <c r="I131" s="22"/>
      <c r="J131" s="23">
        <v>1</v>
      </c>
      <c r="K131" s="24">
        <v>1</v>
      </c>
      <c r="N131" s="65"/>
      <c r="O131" s="22"/>
      <c r="P131" s="23"/>
      <c r="Q131" s="26"/>
      <c r="R131" s="27"/>
      <c r="S131" s="26"/>
      <c r="T131" s="24"/>
      <c r="U131" s="47"/>
      <c r="V131" s="47"/>
      <c r="W131" s="65"/>
      <c r="X131" s="22">
        <v>1</v>
      </c>
      <c r="Y131" s="23"/>
      <c r="Z131" s="24">
        <v>1</v>
      </c>
      <c r="AA131" s="20">
        <f t="shared" si="91"/>
        <v>26</v>
      </c>
      <c r="AB131" s="25">
        <f t="shared" si="91"/>
        <v>12</v>
      </c>
      <c r="AC131" s="24">
        <f t="shared" si="91"/>
        <v>38</v>
      </c>
      <c r="AE131" s="195"/>
    </row>
    <row r="132" spans="1:31" x14ac:dyDescent="0.2">
      <c r="A132" s="35" t="s">
        <v>101</v>
      </c>
      <c r="B132" s="36">
        <v>2294</v>
      </c>
      <c r="C132" s="22">
        <v>6</v>
      </c>
      <c r="D132" s="23">
        <v>9</v>
      </c>
      <c r="E132" s="24">
        <v>15</v>
      </c>
      <c r="F132" s="47"/>
      <c r="G132" s="47">
        <v>1</v>
      </c>
      <c r="H132" s="26">
        <v>1</v>
      </c>
      <c r="I132" s="22"/>
      <c r="J132" s="23">
        <v>1</v>
      </c>
      <c r="K132" s="24">
        <v>1</v>
      </c>
      <c r="N132" s="65"/>
      <c r="O132" s="22"/>
      <c r="P132" s="23">
        <v>1</v>
      </c>
      <c r="Q132" s="26">
        <v>1</v>
      </c>
      <c r="R132" s="27"/>
      <c r="S132" s="26"/>
      <c r="T132" s="24"/>
      <c r="U132" s="47"/>
      <c r="V132" s="47"/>
      <c r="W132" s="65"/>
      <c r="X132" s="22">
        <v>2</v>
      </c>
      <c r="Y132" s="23">
        <v>2</v>
      </c>
      <c r="Z132" s="24">
        <v>4</v>
      </c>
      <c r="AA132" s="20">
        <f t="shared" si="91"/>
        <v>8</v>
      </c>
      <c r="AB132" s="25">
        <f t="shared" si="91"/>
        <v>14</v>
      </c>
      <c r="AC132" s="24">
        <f t="shared" si="91"/>
        <v>22</v>
      </c>
      <c r="AE132" s="195"/>
    </row>
    <row r="133" spans="1:31" x14ac:dyDescent="0.2">
      <c r="A133" s="35" t="s">
        <v>102</v>
      </c>
      <c r="B133" s="36">
        <v>2295</v>
      </c>
      <c r="C133" s="22">
        <v>4</v>
      </c>
      <c r="D133" s="23">
        <v>5</v>
      </c>
      <c r="E133" s="24">
        <v>9</v>
      </c>
      <c r="F133" s="47"/>
      <c r="G133" s="47">
        <v>1</v>
      </c>
      <c r="H133" s="26">
        <v>1</v>
      </c>
      <c r="I133" s="22"/>
      <c r="J133" s="23"/>
      <c r="K133" s="24"/>
      <c r="L133" s="20">
        <v>1</v>
      </c>
      <c r="N133" s="65">
        <v>1</v>
      </c>
      <c r="O133" s="22"/>
      <c r="P133" s="23"/>
      <c r="Q133" s="26"/>
      <c r="R133" s="27"/>
      <c r="S133" s="26"/>
      <c r="T133" s="24"/>
      <c r="U133" s="47"/>
      <c r="V133" s="47"/>
      <c r="W133" s="65"/>
      <c r="X133" s="22">
        <v>1</v>
      </c>
      <c r="Y133" s="23"/>
      <c r="Z133" s="24">
        <v>1</v>
      </c>
      <c r="AA133" s="20">
        <f t="shared" si="91"/>
        <v>6</v>
      </c>
      <c r="AB133" s="25">
        <f t="shared" si="91"/>
        <v>6</v>
      </c>
      <c r="AC133" s="24">
        <f t="shared" si="91"/>
        <v>12</v>
      </c>
      <c r="AE133" s="195"/>
    </row>
    <row r="134" spans="1:31" ht="13.5" thickBot="1" x14ac:dyDescent="0.25">
      <c r="A134" s="35" t="s">
        <v>103</v>
      </c>
      <c r="B134" s="36">
        <v>2296</v>
      </c>
      <c r="C134" s="22">
        <v>7</v>
      </c>
      <c r="D134" s="23">
        <v>1</v>
      </c>
      <c r="E134" s="24">
        <v>8</v>
      </c>
      <c r="F134" s="47"/>
      <c r="G134" s="47"/>
      <c r="H134" s="26"/>
      <c r="I134" s="22"/>
      <c r="J134" s="23"/>
      <c r="K134" s="24"/>
      <c r="N134" s="65"/>
      <c r="O134" s="22"/>
      <c r="P134" s="23"/>
      <c r="Q134" s="26"/>
      <c r="R134" s="27"/>
      <c r="S134" s="26"/>
      <c r="T134" s="24"/>
      <c r="U134" s="47"/>
      <c r="V134" s="47"/>
      <c r="W134" s="65"/>
      <c r="X134" s="22">
        <v>1</v>
      </c>
      <c r="Y134" s="23"/>
      <c r="Z134" s="24">
        <v>1</v>
      </c>
      <c r="AA134" s="20">
        <f t="shared" si="91"/>
        <v>8</v>
      </c>
      <c r="AB134" s="25">
        <f t="shared" si="91"/>
        <v>1</v>
      </c>
      <c r="AC134" s="24">
        <f t="shared" si="91"/>
        <v>9</v>
      </c>
      <c r="AE134" s="195"/>
    </row>
    <row r="135" spans="1:31" s="75" customFormat="1" ht="13.5" thickBot="1" x14ac:dyDescent="0.25">
      <c r="A135" s="31" t="s">
        <v>104</v>
      </c>
      <c r="B135" s="14"/>
      <c r="C135" s="53">
        <f>SUM(C125:C134)</f>
        <v>52</v>
      </c>
      <c r="D135" s="54">
        <f>SUM(D125:D134)</f>
        <v>37</v>
      </c>
      <c r="E135" s="32">
        <f>SUM(E125:E134)</f>
        <v>89</v>
      </c>
      <c r="F135" s="53">
        <f t="shared" ref="F135:AC135" si="93">SUM(F125:F134)</f>
        <v>0</v>
      </c>
      <c r="G135" s="54">
        <f t="shared" si="93"/>
        <v>5</v>
      </c>
      <c r="H135" s="32">
        <f t="shared" si="93"/>
        <v>5</v>
      </c>
      <c r="I135" s="53">
        <f t="shared" si="93"/>
        <v>0</v>
      </c>
      <c r="J135" s="54">
        <f t="shared" si="93"/>
        <v>2</v>
      </c>
      <c r="K135" s="32">
        <f t="shared" si="93"/>
        <v>2</v>
      </c>
      <c r="L135" s="53">
        <f t="shared" si="93"/>
        <v>1</v>
      </c>
      <c r="M135" s="54">
        <f t="shared" si="93"/>
        <v>1</v>
      </c>
      <c r="N135" s="32">
        <f t="shared" si="93"/>
        <v>2</v>
      </c>
      <c r="O135" s="53">
        <f t="shared" si="93"/>
        <v>0</v>
      </c>
      <c r="P135" s="54">
        <f t="shared" si="93"/>
        <v>3</v>
      </c>
      <c r="Q135" s="13">
        <f t="shared" si="93"/>
        <v>3</v>
      </c>
      <c r="R135" s="53">
        <f t="shared" si="93"/>
        <v>0</v>
      </c>
      <c r="S135" s="54">
        <f t="shared" si="93"/>
        <v>0</v>
      </c>
      <c r="T135" s="13">
        <f t="shared" si="93"/>
        <v>0</v>
      </c>
      <c r="U135" s="54">
        <f t="shared" si="93"/>
        <v>0</v>
      </c>
      <c r="V135" s="54">
        <f t="shared" si="93"/>
        <v>0</v>
      </c>
      <c r="W135" s="32">
        <f t="shared" si="93"/>
        <v>0</v>
      </c>
      <c r="X135" s="53">
        <f t="shared" si="93"/>
        <v>7</v>
      </c>
      <c r="Y135" s="54">
        <f t="shared" si="93"/>
        <v>2</v>
      </c>
      <c r="Z135" s="32">
        <f t="shared" si="93"/>
        <v>9</v>
      </c>
      <c r="AA135" s="53">
        <f t="shared" si="93"/>
        <v>60</v>
      </c>
      <c r="AB135" s="54">
        <f t="shared" si="93"/>
        <v>50</v>
      </c>
      <c r="AC135" s="32">
        <f t="shared" si="93"/>
        <v>110</v>
      </c>
      <c r="AE135" s="195"/>
    </row>
    <row r="136" spans="1:31" ht="13.5" thickBot="1" x14ac:dyDescent="0.25">
      <c r="A136" s="15"/>
      <c r="B136" s="14"/>
      <c r="C136" s="82"/>
      <c r="D136" s="83"/>
      <c r="E136" s="84"/>
      <c r="F136" s="83"/>
      <c r="G136" s="83"/>
      <c r="H136" s="85"/>
      <c r="I136" s="82"/>
      <c r="J136" s="83"/>
      <c r="K136" s="84"/>
      <c r="L136" s="86"/>
      <c r="M136" s="87"/>
      <c r="N136" s="85"/>
      <c r="O136" s="82"/>
      <c r="P136" s="83"/>
      <c r="Q136" s="85"/>
      <c r="R136" s="88"/>
      <c r="S136" s="85"/>
      <c r="T136" s="84"/>
      <c r="U136" s="83"/>
      <c r="V136" s="83"/>
      <c r="W136" s="85"/>
      <c r="X136" s="82"/>
      <c r="Y136" s="83"/>
      <c r="Z136" s="84"/>
      <c r="AA136" s="86"/>
      <c r="AB136" s="89"/>
      <c r="AC136" s="90"/>
      <c r="AE136" s="195"/>
    </row>
    <row r="137" spans="1:31" ht="13.5" thickBot="1" x14ac:dyDescent="0.25">
      <c r="A137" s="31" t="s">
        <v>105</v>
      </c>
      <c r="B137" s="14"/>
      <c r="C137" s="31">
        <f>C135+C123+C118+C116</f>
        <v>171</v>
      </c>
      <c r="D137" s="13">
        <f>D135+D123+D118+D116</f>
        <v>110</v>
      </c>
      <c r="E137" s="32">
        <f>E116+E118+E123+E135</f>
        <v>281</v>
      </c>
      <c r="F137" s="31">
        <f t="shared" ref="F137:G137" si="94">F135+F123+F118+F116</f>
        <v>8</v>
      </c>
      <c r="G137" s="13">
        <f t="shared" si="94"/>
        <v>14</v>
      </c>
      <c r="H137" s="32">
        <f t="shared" ref="H137" si="95">H116+H118+H123+H135</f>
        <v>22</v>
      </c>
      <c r="I137" s="31">
        <f t="shared" ref="I137:J137" si="96">I135+I123+I118+I116</f>
        <v>0</v>
      </c>
      <c r="J137" s="13">
        <f t="shared" si="96"/>
        <v>2</v>
      </c>
      <c r="K137" s="32">
        <f t="shared" ref="K137" si="97">K116+K118+K123+K135</f>
        <v>2</v>
      </c>
      <c r="L137" s="31">
        <f t="shared" ref="L137:M137" si="98">L135+L123+L118+L116</f>
        <v>1</v>
      </c>
      <c r="M137" s="13">
        <f t="shared" si="98"/>
        <v>2</v>
      </c>
      <c r="N137" s="32">
        <f t="shared" ref="N137" si="99">N116+N118+N123+N135</f>
        <v>3</v>
      </c>
      <c r="O137" s="31">
        <f t="shared" ref="O137:S137" si="100">O135+O123+O118+O116</f>
        <v>5</v>
      </c>
      <c r="P137" s="13">
        <f t="shared" si="100"/>
        <v>4</v>
      </c>
      <c r="Q137" s="13">
        <f t="shared" ref="Q137" si="101">Q116+Q118+Q123+Q135</f>
        <v>9</v>
      </c>
      <c r="R137" s="31">
        <f t="shared" si="100"/>
        <v>0</v>
      </c>
      <c r="S137" s="13">
        <f t="shared" si="100"/>
        <v>0</v>
      </c>
      <c r="T137" s="13">
        <f t="shared" ref="T137" si="102">T116+T118+T123+T135</f>
        <v>0</v>
      </c>
      <c r="U137" s="13">
        <f t="shared" ref="U137:V137" si="103">U135+U123+U118+U116</f>
        <v>0</v>
      </c>
      <c r="V137" s="13">
        <f t="shared" si="103"/>
        <v>1</v>
      </c>
      <c r="W137" s="32">
        <f t="shared" ref="W137" si="104">W116+W118+W123+W135</f>
        <v>1</v>
      </c>
      <c r="X137" s="31">
        <f t="shared" ref="X137:Y137" si="105">X135+X123+X118+X116</f>
        <v>11</v>
      </c>
      <c r="Y137" s="13">
        <f t="shared" si="105"/>
        <v>6</v>
      </c>
      <c r="Z137" s="32">
        <f t="shared" ref="Z137" si="106">Z116+Z118+Z123+Z135</f>
        <v>17</v>
      </c>
      <c r="AA137" s="31">
        <f t="shared" ref="AA137:AB137" si="107">AA135+AA123+AA118+AA116</f>
        <v>196</v>
      </c>
      <c r="AB137" s="13">
        <f t="shared" si="107"/>
        <v>139</v>
      </c>
      <c r="AC137" s="32">
        <f t="shared" ref="AC137" si="108">AC116+AC118+AC123+AC135</f>
        <v>335</v>
      </c>
      <c r="AE137" s="195"/>
    </row>
    <row r="138" spans="1:31" x14ac:dyDescent="0.2">
      <c r="C138" s="37"/>
      <c r="D138" s="38"/>
      <c r="E138" s="39"/>
      <c r="F138" s="40"/>
      <c r="G138" s="40"/>
      <c r="H138" s="40"/>
      <c r="I138" s="37"/>
      <c r="J138" s="38"/>
      <c r="K138" s="39"/>
      <c r="L138" s="37"/>
      <c r="M138" s="40"/>
      <c r="N138" s="40"/>
      <c r="O138" s="37"/>
      <c r="P138" s="38"/>
      <c r="Q138" s="38"/>
      <c r="R138" s="37"/>
      <c r="S138" s="38"/>
      <c r="T138" s="39"/>
      <c r="U138" s="40"/>
      <c r="V138" s="40"/>
      <c r="W138" s="40" t="str">
        <f>IF(U138+V138=0," ",U138+V138)</f>
        <v xml:space="preserve"> </v>
      </c>
      <c r="X138" s="37"/>
      <c r="Y138" s="38"/>
      <c r="Z138" s="39"/>
      <c r="AA138" s="37"/>
      <c r="AB138" s="45"/>
      <c r="AC138" s="46"/>
      <c r="AE138" s="195"/>
    </row>
    <row r="139" spans="1:31" x14ac:dyDescent="0.2">
      <c r="C139" s="37"/>
      <c r="D139" s="38"/>
      <c r="E139" s="39"/>
      <c r="F139" s="40"/>
      <c r="G139" s="40"/>
      <c r="H139" s="40"/>
      <c r="I139" s="37"/>
      <c r="J139" s="38"/>
      <c r="K139" s="39"/>
      <c r="L139" s="37"/>
      <c r="M139" s="40"/>
      <c r="N139" s="40"/>
      <c r="O139" s="37"/>
      <c r="P139" s="38"/>
      <c r="Q139" s="38"/>
      <c r="R139" s="37"/>
      <c r="S139" s="38"/>
      <c r="T139" s="39"/>
      <c r="U139" s="40"/>
      <c r="V139" s="40"/>
      <c r="W139" s="40" t="str">
        <f>IF(U139+V139=0," ",U139+V139)</f>
        <v xml:space="preserve"> </v>
      </c>
      <c r="X139" s="37"/>
      <c r="Y139" s="38"/>
      <c r="Z139" s="39"/>
      <c r="AA139" s="37"/>
      <c r="AB139" s="45"/>
      <c r="AC139" s="46"/>
      <c r="AE139" s="195"/>
    </row>
    <row r="140" spans="1:31" ht="12" customHeight="1" x14ac:dyDescent="0.2">
      <c r="A140" s="1"/>
      <c r="B140" s="558" t="s">
        <v>307</v>
      </c>
      <c r="C140" s="548" t="s">
        <v>1</v>
      </c>
      <c r="D140" s="549"/>
      <c r="E140" s="550"/>
      <c r="F140" s="551" t="s">
        <v>2</v>
      </c>
      <c r="G140" s="551"/>
      <c r="H140" s="551"/>
      <c r="I140" s="548" t="s">
        <v>308</v>
      </c>
      <c r="J140" s="549"/>
      <c r="K140" s="550"/>
      <c r="L140" s="551" t="s">
        <v>4</v>
      </c>
      <c r="M140" s="551"/>
      <c r="N140" s="551"/>
      <c r="O140" s="548" t="s">
        <v>5</v>
      </c>
      <c r="P140" s="549"/>
      <c r="Q140" s="549"/>
      <c r="R140" s="548" t="s">
        <v>6</v>
      </c>
      <c r="S140" s="549"/>
      <c r="T140" s="550"/>
      <c r="U140" s="551" t="s">
        <v>7</v>
      </c>
      <c r="V140" s="551"/>
      <c r="W140" s="551"/>
      <c r="X140" s="548" t="s">
        <v>8</v>
      </c>
      <c r="Y140" s="549"/>
      <c r="Z140" s="550"/>
      <c r="AA140" s="548" t="s">
        <v>9</v>
      </c>
      <c r="AB140" s="549"/>
      <c r="AC140" s="550"/>
      <c r="AE140" s="195"/>
    </row>
    <row r="141" spans="1:31" x14ac:dyDescent="0.2">
      <c r="A141" s="1"/>
      <c r="B141" s="563"/>
      <c r="C141" s="189" t="s">
        <v>10</v>
      </c>
      <c r="D141" s="190" t="s">
        <v>11</v>
      </c>
      <c r="E141" s="191" t="s">
        <v>9</v>
      </c>
      <c r="F141" s="6" t="s">
        <v>10</v>
      </c>
      <c r="G141" s="6" t="s">
        <v>12</v>
      </c>
      <c r="H141" s="6" t="s">
        <v>9</v>
      </c>
      <c r="I141" s="7" t="s">
        <v>10</v>
      </c>
      <c r="J141" s="8" t="s">
        <v>12</v>
      </c>
      <c r="K141" s="193" t="s">
        <v>9</v>
      </c>
      <c r="L141" s="189" t="s">
        <v>10</v>
      </c>
      <c r="M141" s="192" t="s">
        <v>12</v>
      </c>
      <c r="N141" s="192" t="s">
        <v>9</v>
      </c>
      <c r="O141" s="189" t="s">
        <v>10</v>
      </c>
      <c r="P141" s="190" t="s">
        <v>12</v>
      </c>
      <c r="Q141" s="190" t="s">
        <v>9</v>
      </c>
      <c r="R141" s="189" t="s">
        <v>10</v>
      </c>
      <c r="S141" s="190" t="s">
        <v>12</v>
      </c>
      <c r="T141" s="191" t="s">
        <v>9</v>
      </c>
      <c r="U141" s="192" t="s">
        <v>10</v>
      </c>
      <c r="V141" s="192" t="s">
        <v>12</v>
      </c>
      <c r="W141" s="192" t="s">
        <v>9</v>
      </c>
      <c r="X141" s="7" t="s">
        <v>10</v>
      </c>
      <c r="Y141" s="8" t="s">
        <v>12</v>
      </c>
      <c r="Z141" s="193" t="s">
        <v>9</v>
      </c>
      <c r="AA141" s="189" t="s">
        <v>10</v>
      </c>
      <c r="AB141" s="197" t="s">
        <v>12</v>
      </c>
      <c r="AC141" s="12" t="s">
        <v>9</v>
      </c>
      <c r="AE141" s="195"/>
    </row>
    <row r="142" spans="1:31" x14ac:dyDescent="0.2">
      <c r="A142" s="27" t="s">
        <v>106</v>
      </c>
      <c r="B142" s="21">
        <v>2375</v>
      </c>
      <c r="C142" s="91">
        <v>9</v>
      </c>
      <c r="D142" s="92">
        <v>23</v>
      </c>
      <c r="E142" s="24">
        <v>32</v>
      </c>
      <c r="F142" s="92"/>
      <c r="G142" s="92">
        <v>1</v>
      </c>
      <c r="H142" s="26">
        <v>1</v>
      </c>
      <c r="I142" s="91"/>
      <c r="J142" s="92"/>
      <c r="K142" s="24"/>
      <c r="L142" s="27"/>
      <c r="M142" s="26">
        <v>2</v>
      </c>
      <c r="N142" s="26">
        <v>2</v>
      </c>
      <c r="O142" s="91">
        <v>1</v>
      </c>
      <c r="P142" s="92">
        <v>1</v>
      </c>
      <c r="Q142" s="26">
        <v>2</v>
      </c>
      <c r="R142" s="27"/>
      <c r="S142" s="26"/>
      <c r="T142" s="24"/>
      <c r="U142" s="92"/>
      <c r="V142" s="92"/>
      <c r="W142" s="26"/>
      <c r="X142" s="91">
        <v>1</v>
      </c>
      <c r="Y142" s="92">
        <v>1</v>
      </c>
      <c r="Z142" s="24">
        <v>2</v>
      </c>
      <c r="AA142" s="20">
        <f t="shared" ref="AA142:AC143" si="109">C142+F142+I142+L142+O142+R142+U142+X142</f>
        <v>11</v>
      </c>
      <c r="AB142" s="25">
        <f t="shared" si="109"/>
        <v>28</v>
      </c>
      <c r="AC142" s="24">
        <f t="shared" si="109"/>
        <v>39</v>
      </c>
      <c r="AE142" s="195"/>
    </row>
    <row r="143" spans="1:31" ht="13.5" thickBot="1" x14ac:dyDescent="0.25">
      <c r="A143" s="26" t="s">
        <v>107</v>
      </c>
      <c r="B143" s="21">
        <v>2380</v>
      </c>
      <c r="C143" s="91"/>
      <c r="D143" s="92">
        <v>1</v>
      </c>
      <c r="E143" s="24">
        <v>1</v>
      </c>
      <c r="F143" s="92"/>
      <c r="G143" s="92"/>
      <c r="H143" s="26"/>
      <c r="I143" s="91"/>
      <c r="J143" s="92"/>
      <c r="K143" s="24"/>
      <c r="L143" s="27"/>
      <c r="M143" s="26"/>
      <c r="N143" s="26"/>
      <c r="O143" s="91"/>
      <c r="P143" s="92"/>
      <c r="Q143" s="26"/>
      <c r="R143" s="27"/>
      <c r="S143" s="26"/>
      <c r="T143" s="24"/>
      <c r="U143" s="92"/>
      <c r="V143" s="92"/>
      <c r="W143" s="26"/>
      <c r="X143" s="91"/>
      <c r="Y143" s="92"/>
      <c r="Z143" s="24"/>
      <c r="AA143" s="20">
        <f t="shared" si="109"/>
        <v>0</v>
      </c>
      <c r="AB143" s="25">
        <f t="shared" si="109"/>
        <v>1</v>
      </c>
      <c r="AC143" s="24">
        <f t="shared" si="109"/>
        <v>1</v>
      </c>
      <c r="AE143" s="195"/>
    </row>
    <row r="144" spans="1:31" ht="13.5" thickBot="1" x14ac:dyDescent="0.25">
      <c r="A144" s="31" t="s">
        <v>108</v>
      </c>
      <c r="B144" s="14"/>
      <c r="C144" s="53">
        <f t="shared" ref="C144:AC144" si="110">SUM(C142:C143)</f>
        <v>9</v>
      </c>
      <c r="D144" s="54">
        <f t="shared" si="110"/>
        <v>24</v>
      </c>
      <c r="E144" s="32">
        <f t="shared" si="110"/>
        <v>33</v>
      </c>
      <c r="F144" s="53">
        <f t="shared" si="110"/>
        <v>0</v>
      </c>
      <c r="G144" s="54">
        <f t="shared" si="110"/>
        <v>1</v>
      </c>
      <c r="H144" s="32">
        <f t="shared" si="110"/>
        <v>1</v>
      </c>
      <c r="I144" s="53">
        <f t="shared" si="110"/>
        <v>0</v>
      </c>
      <c r="J144" s="54">
        <f t="shared" si="110"/>
        <v>0</v>
      </c>
      <c r="K144" s="32">
        <f t="shared" si="110"/>
        <v>0</v>
      </c>
      <c r="L144" s="53">
        <f t="shared" si="110"/>
        <v>0</v>
      </c>
      <c r="M144" s="54">
        <f t="shared" si="110"/>
        <v>2</v>
      </c>
      <c r="N144" s="32">
        <f t="shared" si="110"/>
        <v>2</v>
      </c>
      <c r="O144" s="53">
        <f t="shared" si="110"/>
        <v>1</v>
      </c>
      <c r="P144" s="54">
        <f t="shared" si="110"/>
        <v>1</v>
      </c>
      <c r="Q144" s="32">
        <f t="shared" si="110"/>
        <v>2</v>
      </c>
      <c r="R144" s="53">
        <f t="shared" si="110"/>
        <v>0</v>
      </c>
      <c r="S144" s="54">
        <f t="shared" si="110"/>
        <v>0</v>
      </c>
      <c r="T144" s="32">
        <f t="shared" si="110"/>
        <v>0</v>
      </c>
      <c r="U144" s="53">
        <f t="shared" si="110"/>
        <v>0</v>
      </c>
      <c r="V144" s="54">
        <f t="shared" si="110"/>
        <v>0</v>
      </c>
      <c r="W144" s="32">
        <f t="shared" si="110"/>
        <v>0</v>
      </c>
      <c r="X144" s="53">
        <f t="shared" si="110"/>
        <v>1</v>
      </c>
      <c r="Y144" s="54">
        <f t="shared" si="110"/>
        <v>1</v>
      </c>
      <c r="Z144" s="32">
        <f t="shared" si="110"/>
        <v>2</v>
      </c>
      <c r="AA144" s="53">
        <f t="shared" si="110"/>
        <v>11</v>
      </c>
      <c r="AB144" s="54">
        <f t="shared" si="110"/>
        <v>29</v>
      </c>
      <c r="AC144" s="32">
        <f t="shared" si="110"/>
        <v>40</v>
      </c>
      <c r="AE144" s="195"/>
    </row>
    <row r="145" spans="1:31" x14ac:dyDescent="0.2">
      <c r="C145" s="37"/>
      <c r="D145" s="38"/>
      <c r="E145" s="39" t="str">
        <f>IF(C145+D145=0," ",C145+D145)</f>
        <v xml:space="preserve"> </v>
      </c>
      <c r="F145" s="40"/>
      <c r="G145" s="40"/>
      <c r="H145" s="40" t="str">
        <f>IF(F145+G145=0," ",F145+G145)</f>
        <v xml:space="preserve"> </v>
      </c>
      <c r="I145" s="37"/>
      <c r="J145" s="38"/>
      <c r="K145" s="39" t="str">
        <f>IF(I145+J145=0," ",I145+J145)</f>
        <v xml:space="preserve"> </v>
      </c>
      <c r="L145" s="37"/>
      <c r="M145" s="40"/>
      <c r="N145" s="40" t="str">
        <f>IF(L145+M145=0," ",L145+M145)</f>
        <v xml:space="preserve"> </v>
      </c>
      <c r="O145" s="37"/>
      <c r="P145" s="38"/>
      <c r="Q145" s="38" t="str">
        <f>IF(O145+P145=0," ",O145+P145)</f>
        <v xml:space="preserve"> </v>
      </c>
      <c r="R145" s="37"/>
      <c r="S145" s="38"/>
      <c r="T145" s="39"/>
      <c r="U145" s="40"/>
      <c r="V145" s="40"/>
      <c r="W145" s="40" t="str">
        <f>IF(U145+V145=0," ",U145+V145)</f>
        <v xml:space="preserve"> </v>
      </c>
      <c r="X145" s="37"/>
      <c r="Y145" s="38"/>
      <c r="Z145" s="39" t="str">
        <f>IF(X145+Y145=0," ",X145+Y145)</f>
        <v xml:space="preserve"> </v>
      </c>
      <c r="AA145" s="37"/>
      <c r="AB145" s="45"/>
      <c r="AC145" s="46"/>
      <c r="AE145" s="195"/>
    </row>
    <row r="146" spans="1:31" x14ac:dyDescent="0.2">
      <c r="A146" s="25" t="s">
        <v>109</v>
      </c>
      <c r="B146" s="36">
        <v>2405</v>
      </c>
      <c r="C146" s="22">
        <v>2</v>
      </c>
      <c r="D146" s="23">
        <v>23</v>
      </c>
      <c r="E146" s="24">
        <v>25</v>
      </c>
      <c r="F146" s="47"/>
      <c r="G146" s="47"/>
      <c r="H146" s="65"/>
      <c r="I146" s="22"/>
      <c r="J146" s="23"/>
      <c r="K146" s="24"/>
      <c r="M146" s="35">
        <v>2</v>
      </c>
      <c r="N146" s="65">
        <v>2</v>
      </c>
      <c r="O146" s="22"/>
      <c r="P146" s="23">
        <v>2</v>
      </c>
      <c r="Q146" s="26">
        <v>2</v>
      </c>
      <c r="R146" s="27"/>
      <c r="S146" s="26"/>
      <c r="T146" s="24"/>
      <c r="U146" s="47"/>
      <c r="V146" s="47">
        <v>1</v>
      </c>
      <c r="W146" s="65">
        <v>1</v>
      </c>
      <c r="X146" s="22">
        <v>2</v>
      </c>
      <c r="Y146" s="23">
        <v>1</v>
      </c>
      <c r="Z146" s="24">
        <v>3</v>
      </c>
      <c r="AA146" s="20">
        <f t="shared" ref="AA146:AC148" si="111">C146+F146+I146+L146+O146+R146+U146+X146</f>
        <v>4</v>
      </c>
      <c r="AB146" s="25">
        <f t="shared" si="111"/>
        <v>29</v>
      </c>
      <c r="AC146" s="24">
        <f t="shared" si="111"/>
        <v>33</v>
      </c>
      <c r="AE146" s="195"/>
    </row>
    <row r="147" spans="1:31" x14ac:dyDescent="0.2">
      <c r="A147" s="25" t="s">
        <v>110</v>
      </c>
      <c r="B147" s="36">
        <v>2420</v>
      </c>
      <c r="C147" s="22">
        <v>3</v>
      </c>
      <c r="D147" s="23">
        <v>2</v>
      </c>
      <c r="E147" s="24">
        <v>5</v>
      </c>
      <c r="F147" s="47">
        <v>1</v>
      </c>
      <c r="G147" s="47"/>
      <c r="H147" s="65">
        <v>1</v>
      </c>
      <c r="I147" s="22"/>
      <c r="J147" s="23"/>
      <c r="K147" s="24"/>
      <c r="M147" s="35">
        <v>1</v>
      </c>
      <c r="N147" s="65">
        <v>1</v>
      </c>
      <c r="O147" s="22"/>
      <c r="P147" s="23"/>
      <c r="Q147" s="26"/>
      <c r="R147" s="27"/>
      <c r="S147" s="26"/>
      <c r="T147" s="24"/>
      <c r="U147" s="47"/>
      <c r="V147" s="47"/>
      <c r="W147" s="65"/>
      <c r="X147" s="22"/>
      <c r="Y147" s="23"/>
      <c r="Z147" s="24"/>
      <c r="AA147" s="20">
        <f t="shared" si="111"/>
        <v>4</v>
      </c>
      <c r="AB147" s="25">
        <f t="shared" si="111"/>
        <v>3</v>
      </c>
      <c r="AC147" s="24">
        <f t="shared" si="111"/>
        <v>7</v>
      </c>
      <c r="AE147" s="195"/>
    </row>
    <row r="148" spans="1:31" ht="13.5" thickBot="1" x14ac:dyDescent="0.25">
      <c r="A148" s="25" t="s">
        <v>111</v>
      </c>
      <c r="B148" s="36" t="s">
        <v>112</v>
      </c>
      <c r="C148" s="22">
        <v>1</v>
      </c>
      <c r="D148" s="23">
        <v>7</v>
      </c>
      <c r="E148" s="24">
        <v>8</v>
      </c>
      <c r="F148" s="47"/>
      <c r="G148" s="47"/>
      <c r="H148" s="65"/>
      <c r="I148" s="22"/>
      <c r="J148" s="23"/>
      <c r="K148" s="24"/>
      <c r="N148" s="65"/>
      <c r="O148" s="22"/>
      <c r="P148" s="23"/>
      <c r="Q148" s="26"/>
      <c r="R148" s="27"/>
      <c r="S148" s="26"/>
      <c r="T148" s="24"/>
      <c r="U148" s="47"/>
      <c r="V148" s="47"/>
      <c r="W148" s="65"/>
      <c r="X148" s="22"/>
      <c r="Y148" s="23"/>
      <c r="Z148" s="24"/>
      <c r="AA148" s="20">
        <f t="shared" si="111"/>
        <v>1</v>
      </c>
      <c r="AB148" s="25">
        <f t="shared" si="111"/>
        <v>7</v>
      </c>
      <c r="AC148" s="24">
        <f t="shared" si="111"/>
        <v>8</v>
      </c>
      <c r="AE148" s="195"/>
    </row>
    <row r="149" spans="1:31" ht="13.5" thickBot="1" x14ac:dyDescent="0.25">
      <c r="A149" s="31" t="s">
        <v>113</v>
      </c>
      <c r="B149" s="14"/>
      <c r="C149" s="31">
        <f t="shared" ref="C149:Z149" si="112">SUBTOTAL(9,C145:C148)</f>
        <v>6</v>
      </c>
      <c r="D149" s="13">
        <f t="shared" si="112"/>
        <v>32</v>
      </c>
      <c r="E149" s="32">
        <f t="shared" si="112"/>
        <v>38</v>
      </c>
      <c r="F149" s="13">
        <f t="shared" si="112"/>
        <v>1</v>
      </c>
      <c r="G149" s="13">
        <f t="shared" si="112"/>
        <v>0</v>
      </c>
      <c r="H149" s="13">
        <f t="shared" si="112"/>
        <v>1</v>
      </c>
      <c r="I149" s="31">
        <f t="shared" si="112"/>
        <v>0</v>
      </c>
      <c r="J149" s="13">
        <f t="shared" si="112"/>
        <v>0</v>
      </c>
      <c r="K149" s="32">
        <f t="shared" si="112"/>
        <v>0</v>
      </c>
      <c r="L149" s="31">
        <f t="shared" si="112"/>
        <v>0</v>
      </c>
      <c r="M149" s="13">
        <f t="shared" si="112"/>
        <v>3</v>
      </c>
      <c r="N149" s="13">
        <f t="shared" si="112"/>
        <v>3</v>
      </c>
      <c r="O149" s="31">
        <f t="shared" si="112"/>
        <v>0</v>
      </c>
      <c r="P149" s="13">
        <f t="shared" si="112"/>
        <v>2</v>
      </c>
      <c r="Q149" s="13">
        <f t="shared" si="112"/>
        <v>2</v>
      </c>
      <c r="R149" s="31">
        <f t="shared" si="112"/>
        <v>0</v>
      </c>
      <c r="S149" s="13">
        <f t="shared" si="112"/>
        <v>0</v>
      </c>
      <c r="T149" s="13">
        <f t="shared" si="112"/>
        <v>0</v>
      </c>
      <c r="U149" s="31">
        <f t="shared" si="112"/>
        <v>0</v>
      </c>
      <c r="V149" s="13">
        <f t="shared" si="112"/>
        <v>1</v>
      </c>
      <c r="W149" s="13">
        <f t="shared" si="112"/>
        <v>1</v>
      </c>
      <c r="X149" s="31">
        <f t="shared" si="112"/>
        <v>2</v>
      </c>
      <c r="Y149" s="13">
        <f t="shared" si="112"/>
        <v>1</v>
      </c>
      <c r="Z149" s="32">
        <f t="shared" si="112"/>
        <v>3</v>
      </c>
      <c r="AA149" s="31">
        <f>C149+F149+I149+L149+O149+U149+X149</f>
        <v>9</v>
      </c>
      <c r="AB149" s="33">
        <f>D149+G149+J149+M149+P149+V149+Y149</f>
        <v>39</v>
      </c>
      <c r="AC149" s="34">
        <f>SUBTOTAL(9,AC145:AC148)</f>
        <v>48</v>
      </c>
      <c r="AE149" s="195"/>
    </row>
    <row r="150" spans="1:31" x14ac:dyDescent="0.2">
      <c r="C150" s="37"/>
      <c r="D150" s="38"/>
      <c r="E150" s="39" t="str">
        <f>IF(C150+D150=0," ",C150+D150)</f>
        <v xml:space="preserve"> </v>
      </c>
      <c r="F150" s="40"/>
      <c r="G150" s="40"/>
      <c r="H150" s="40" t="str">
        <f>IF(F150+G150=0," ",F150+G150)</f>
        <v xml:space="preserve"> </v>
      </c>
      <c r="I150" s="37"/>
      <c r="J150" s="38"/>
      <c r="K150" s="39" t="str">
        <f>IF(I150+J150=0," ",I150+J150)</f>
        <v xml:space="preserve"> </v>
      </c>
      <c r="L150" s="37"/>
      <c r="M150" s="40"/>
      <c r="N150" s="40" t="str">
        <f>IF(L150+M150=0," ",L150+M150)</f>
        <v xml:space="preserve"> </v>
      </c>
      <c r="O150" s="37"/>
      <c r="P150" s="38"/>
      <c r="Q150" s="38" t="str">
        <f>IF(O150+P150=0," ",O150+P150)</f>
        <v xml:space="preserve"> </v>
      </c>
      <c r="R150" s="37"/>
      <c r="S150" s="38"/>
      <c r="T150" s="39"/>
      <c r="U150" s="40"/>
      <c r="V150" s="40"/>
      <c r="W150" s="40" t="str">
        <f>IF(U150+V150=0," ",U150+V150)</f>
        <v xml:space="preserve"> </v>
      </c>
      <c r="X150" s="37"/>
      <c r="Y150" s="38"/>
      <c r="Z150" s="39" t="str">
        <f>IF(X150+Y150=0," ",X150+Y150)</f>
        <v xml:space="preserve"> </v>
      </c>
      <c r="AA150" s="37"/>
      <c r="AB150" s="45"/>
      <c r="AC150" s="46"/>
      <c r="AE150" s="195"/>
    </row>
    <row r="151" spans="1:31" ht="12" customHeight="1" x14ac:dyDescent="0.2">
      <c r="A151" s="35" t="s">
        <v>114</v>
      </c>
      <c r="B151" s="36">
        <v>2510</v>
      </c>
      <c r="C151" s="20">
        <v>23</v>
      </c>
      <c r="D151" s="25">
        <v>30</v>
      </c>
      <c r="E151" s="24">
        <v>53</v>
      </c>
      <c r="F151" s="25">
        <v>2</v>
      </c>
      <c r="G151" s="25">
        <v>1</v>
      </c>
      <c r="H151" s="24">
        <v>3</v>
      </c>
      <c r="K151" s="24"/>
      <c r="L151" s="20">
        <v>1</v>
      </c>
      <c r="M151" s="25">
        <v>4</v>
      </c>
      <c r="N151" s="24">
        <v>5</v>
      </c>
      <c r="O151" s="20">
        <v>2</v>
      </c>
      <c r="P151" s="25">
        <v>1</v>
      </c>
      <c r="Q151" s="26">
        <v>3</v>
      </c>
      <c r="R151" s="27"/>
      <c r="S151" s="26"/>
      <c r="T151" s="24"/>
      <c r="U151" s="25">
        <v>5</v>
      </c>
      <c r="V151" s="25"/>
      <c r="W151" s="24">
        <v>5</v>
      </c>
      <c r="X151" s="20">
        <v>4</v>
      </c>
      <c r="Z151" s="24">
        <v>4</v>
      </c>
      <c r="AA151" s="20">
        <f t="shared" ref="AA151:AC156" si="113">C151+F151+I151+L151+O151+R151+U151+X151</f>
        <v>37</v>
      </c>
      <c r="AB151" s="25">
        <f t="shared" si="113"/>
        <v>36</v>
      </c>
      <c r="AC151" s="24">
        <f t="shared" si="113"/>
        <v>73</v>
      </c>
      <c r="AE151" s="195"/>
    </row>
    <row r="152" spans="1:31" x14ac:dyDescent="0.2">
      <c r="A152" s="35" t="s">
        <v>309</v>
      </c>
      <c r="B152" s="36">
        <v>2500</v>
      </c>
      <c r="C152" s="22"/>
      <c r="D152" s="23">
        <v>2</v>
      </c>
      <c r="E152" s="24">
        <v>2</v>
      </c>
      <c r="F152" s="47"/>
      <c r="G152" s="47"/>
      <c r="H152" s="24"/>
      <c r="I152" s="22"/>
      <c r="J152" s="23"/>
      <c r="K152" s="24"/>
      <c r="N152" s="65"/>
      <c r="O152" s="22"/>
      <c r="P152" s="23"/>
      <c r="Q152" s="26"/>
      <c r="R152" s="27"/>
      <c r="S152" s="26"/>
      <c r="T152" s="24"/>
      <c r="U152" s="47"/>
      <c r="V152" s="47"/>
      <c r="W152" s="65"/>
      <c r="X152" s="22"/>
      <c r="Y152" s="23"/>
      <c r="Z152" s="24"/>
      <c r="AA152" s="20">
        <f t="shared" si="113"/>
        <v>0</v>
      </c>
      <c r="AB152" s="25">
        <f t="shared" si="113"/>
        <v>2</v>
      </c>
      <c r="AC152" s="24">
        <f t="shared" si="113"/>
        <v>2</v>
      </c>
      <c r="AE152" s="195"/>
    </row>
    <row r="153" spans="1:31" x14ac:dyDescent="0.2">
      <c r="A153" s="35" t="s">
        <v>115</v>
      </c>
      <c r="B153" s="36">
        <v>2515</v>
      </c>
      <c r="C153" s="22">
        <v>68</v>
      </c>
      <c r="D153" s="23">
        <v>100</v>
      </c>
      <c r="E153" s="24">
        <v>168</v>
      </c>
      <c r="F153" s="47">
        <v>9</v>
      </c>
      <c r="G153" s="47">
        <v>7</v>
      </c>
      <c r="H153" s="24">
        <v>16</v>
      </c>
      <c r="I153" s="22"/>
      <c r="J153" s="23">
        <v>1</v>
      </c>
      <c r="K153" s="24">
        <v>1</v>
      </c>
      <c r="L153" s="20">
        <v>4</v>
      </c>
      <c r="M153" s="35">
        <v>1</v>
      </c>
      <c r="N153" s="65">
        <v>5</v>
      </c>
      <c r="O153" s="22">
        <v>3</v>
      </c>
      <c r="P153" s="23">
        <v>5</v>
      </c>
      <c r="Q153" s="26">
        <v>8</v>
      </c>
      <c r="R153" s="27"/>
      <c r="S153" s="26"/>
      <c r="T153" s="24"/>
      <c r="U153" s="47">
        <v>1</v>
      </c>
      <c r="V153" s="47"/>
      <c r="W153" s="24">
        <v>1</v>
      </c>
      <c r="X153" s="22">
        <v>7</v>
      </c>
      <c r="Y153" s="23">
        <v>12</v>
      </c>
      <c r="Z153" s="24">
        <v>19</v>
      </c>
      <c r="AA153" s="20">
        <f t="shared" si="113"/>
        <v>92</v>
      </c>
      <c r="AB153" s="25">
        <f t="shared" si="113"/>
        <v>126</v>
      </c>
      <c r="AC153" s="24">
        <f t="shared" si="113"/>
        <v>218</v>
      </c>
      <c r="AE153" s="195"/>
    </row>
    <row r="154" spans="1:31" x14ac:dyDescent="0.2">
      <c r="A154" s="35" t="s">
        <v>310</v>
      </c>
      <c r="B154" s="36">
        <v>2525</v>
      </c>
      <c r="C154" s="22"/>
      <c r="D154" s="23"/>
      <c r="E154" s="24">
        <f t="shared" ref="E154" si="114">C154+D154</f>
        <v>0</v>
      </c>
      <c r="F154" s="47"/>
      <c r="G154" s="47"/>
      <c r="H154" s="24">
        <f t="shared" ref="H154" si="115">F154+G154</f>
        <v>0</v>
      </c>
      <c r="I154" s="22"/>
      <c r="J154" s="23"/>
      <c r="K154" s="24">
        <f t="shared" ref="K154" si="116">I154+J154</f>
        <v>0</v>
      </c>
      <c r="N154" s="65">
        <f t="shared" ref="N154" si="117">L154+M154</f>
        <v>0</v>
      </c>
      <c r="O154" s="22"/>
      <c r="P154" s="23"/>
      <c r="Q154" s="26">
        <f t="shared" ref="Q154" si="118">O154+P154</f>
        <v>0</v>
      </c>
      <c r="R154" s="27"/>
      <c r="S154" s="26"/>
      <c r="T154" s="24">
        <f t="shared" ref="T154" si="119">R154+S154</f>
        <v>0</v>
      </c>
      <c r="U154" s="47"/>
      <c r="V154" s="47"/>
      <c r="W154" s="65">
        <f t="shared" ref="W154" si="120">U154+V154</f>
        <v>0</v>
      </c>
      <c r="X154" s="22"/>
      <c r="Y154" s="23"/>
      <c r="Z154" s="24">
        <f t="shared" ref="Z154" si="121">X154+Y154</f>
        <v>0</v>
      </c>
      <c r="AA154" s="20">
        <f t="shared" si="113"/>
        <v>0</v>
      </c>
      <c r="AB154" s="25">
        <f t="shared" si="113"/>
        <v>0</v>
      </c>
      <c r="AC154" s="24">
        <f t="shared" si="113"/>
        <v>0</v>
      </c>
      <c r="AE154" s="195"/>
    </row>
    <row r="155" spans="1:31" x14ac:dyDescent="0.2">
      <c r="A155" s="35" t="s">
        <v>116</v>
      </c>
      <c r="B155" s="36">
        <v>2530</v>
      </c>
      <c r="C155" s="20">
        <v>10</v>
      </c>
      <c r="D155" s="25">
        <v>11</v>
      </c>
      <c r="E155" s="24">
        <v>21</v>
      </c>
      <c r="F155" s="35">
        <v>2</v>
      </c>
      <c r="G155" s="35">
        <v>1</v>
      </c>
      <c r="H155" s="65">
        <v>3</v>
      </c>
      <c r="K155" s="26"/>
      <c r="N155" s="65"/>
      <c r="Q155" s="26"/>
      <c r="R155" s="27"/>
      <c r="S155" s="26"/>
      <c r="T155" s="24"/>
      <c r="W155" s="65"/>
      <c r="X155" s="20">
        <v>2</v>
      </c>
      <c r="Z155" s="24">
        <v>2</v>
      </c>
      <c r="AA155" s="20">
        <f t="shared" si="113"/>
        <v>14</v>
      </c>
      <c r="AB155" s="25">
        <f t="shared" si="113"/>
        <v>12</v>
      </c>
      <c r="AC155" s="24">
        <f t="shared" si="113"/>
        <v>26</v>
      </c>
      <c r="AE155" s="195"/>
    </row>
    <row r="156" spans="1:31" ht="13.5" thickBot="1" x14ac:dyDescent="0.25">
      <c r="A156" s="35" t="s">
        <v>311</v>
      </c>
      <c r="B156" s="36">
        <v>2560</v>
      </c>
      <c r="C156" s="20">
        <v>2</v>
      </c>
      <c r="D156" s="25">
        <v>1</v>
      </c>
      <c r="E156" s="52">
        <v>3</v>
      </c>
      <c r="H156" s="65"/>
      <c r="K156" s="26"/>
      <c r="N156" s="65"/>
      <c r="Q156" s="51"/>
      <c r="R156" s="27"/>
      <c r="S156" s="26"/>
      <c r="T156" s="24"/>
      <c r="W156" s="65"/>
      <c r="Z156" s="52"/>
      <c r="AA156" s="20">
        <f t="shared" si="113"/>
        <v>2</v>
      </c>
      <c r="AB156" s="25">
        <f t="shared" si="113"/>
        <v>1</v>
      </c>
      <c r="AC156" s="24">
        <f t="shared" si="113"/>
        <v>3</v>
      </c>
      <c r="AE156" s="195"/>
    </row>
    <row r="157" spans="1:31" ht="13.5" thickBot="1" x14ac:dyDescent="0.25">
      <c r="A157" s="31" t="s">
        <v>117</v>
      </c>
      <c r="B157" s="14"/>
      <c r="C157" s="31">
        <f t="shared" ref="C157:Z157" si="122">SUBTOTAL(9,C151:C156)</f>
        <v>103</v>
      </c>
      <c r="D157" s="13">
        <f t="shared" si="122"/>
        <v>144</v>
      </c>
      <c r="E157" s="13">
        <f t="shared" si="122"/>
        <v>247</v>
      </c>
      <c r="F157" s="31">
        <f t="shared" si="122"/>
        <v>13</v>
      </c>
      <c r="G157" s="13">
        <f t="shared" si="122"/>
        <v>9</v>
      </c>
      <c r="H157" s="13">
        <f t="shared" si="122"/>
        <v>22</v>
      </c>
      <c r="I157" s="31">
        <f t="shared" si="122"/>
        <v>0</v>
      </c>
      <c r="J157" s="13">
        <f t="shared" si="122"/>
        <v>1</v>
      </c>
      <c r="K157" s="13">
        <f t="shared" si="122"/>
        <v>1</v>
      </c>
      <c r="L157" s="31">
        <f t="shared" si="122"/>
        <v>5</v>
      </c>
      <c r="M157" s="13">
        <f t="shared" si="122"/>
        <v>5</v>
      </c>
      <c r="N157" s="13">
        <f t="shared" si="122"/>
        <v>10</v>
      </c>
      <c r="O157" s="31">
        <f t="shared" si="122"/>
        <v>5</v>
      </c>
      <c r="P157" s="13">
        <f t="shared" si="122"/>
        <v>6</v>
      </c>
      <c r="Q157" s="13">
        <f t="shared" si="122"/>
        <v>11</v>
      </c>
      <c r="R157" s="31">
        <f t="shared" si="122"/>
        <v>0</v>
      </c>
      <c r="S157" s="13">
        <f t="shared" si="122"/>
        <v>0</v>
      </c>
      <c r="T157" s="13">
        <f t="shared" si="122"/>
        <v>0</v>
      </c>
      <c r="U157" s="31">
        <f t="shared" si="122"/>
        <v>6</v>
      </c>
      <c r="V157" s="13">
        <f t="shared" si="122"/>
        <v>0</v>
      </c>
      <c r="W157" s="13">
        <f t="shared" si="122"/>
        <v>6</v>
      </c>
      <c r="X157" s="31">
        <f t="shared" si="122"/>
        <v>13</v>
      </c>
      <c r="Y157" s="13">
        <f t="shared" si="122"/>
        <v>12</v>
      </c>
      <c r="Z157" s="13">
        <f t="shared" si="122"/>
        <v>25</v>
      </c>
      <c r="AA157" s="31">
        <f t="shared" ref="AA157" si="123">C157+F157+I157+L157+O157+U157+X157</f>
        <v>145</v>
      </c>
      <c r="AB157" s="33">
        <f>D157+G157+J157+M157+P157+V157+Y157</f>
        <v>177</v>
      </c>
      <c r="AC157" s="34">
        <f>SUBTOTAL(9,AC150:AC156)</f>
        <v>322</v>
      </c>
      <c r="AE157" s="195"/>
    </row>
    <row r="158" spans="1:31" ht="12" customHeight="1" x14ac:dyDescent="0.2">
      <c r="C158" s="37"/>
      <c r="D158" s="38"/>
      <c r="E158" s="39" t="str">
        <f>IF(C158+D158=0," ",C158+D158)</f>
        <v xml:space="preserve"> </v>
      </c>
      <c r="F158" s="40"/>
      <c r="G158" s="40"/>
      <c r="H158" s="40" t="str">
        <f>IF(F158+G158=0," ",F158+G158)</f>
        <v xml:space="preserve"> </v>
      </c>
      <c r="I158" s="37"/>
      <c r="J158" s="38"/>
      <c r="K158" s="39" t="str">
        <f>IF(I158+J158=0," ",I158+J158)</f>
        <v xml:space="preserve"> </v>
      </c>
      <c r="L158" s="37"/>
      <c r="M158" s="40"/>
      <c r="N158" s="40" t="str">
        <f>IF(L158+M158=0," ",L158+M158)</f>
        <v xml:space="preserve"> </v>
      </c>
      <c r="O158" s="37"/>
      <c r="P158" s="38"/>
      <c r="Q158" s="38" t="str">
        <f>IF(O158+P158=0," ",O158+P158)</f>
        <v xml:space="preserve"> </v>
      </c>
      <c r="R158" s="37"/>
      <c r="S158" s="38"/>
      <c r="T158" s="39"/>
      <c r="U158" s="40"/>
      <c r="V158" s="40"/>
      <c r="W158" s="40" t="str">
        <f>IF(U158+V158=0," ",U158+V158)</f>
        <v xml:space="preserve"> </v>
      </c>
      <c r="X158" s="37"/>
      <c r="Y158" s="38"/>
      <c r="Z158" s="39" t="str">
        <f>IF(X158+Y158=0," ",X158+Y158)</f>
        <v xml:space="preserve"> </v>
      </c>
      <c r="AA158" s="37"/>
      <c r="AB158" s="45"/>
      <c r="AC158" s="46"/>
      <c r="AE158" s="195"/>
    </row>
    <row r="159" spans="1:31" x14ac:dyDescent="0.2">
      <c r="A159" s="35" t="s">
        <v>118</v>
      </c>
      <c r="B159" s="36">
        <v>2605</v>
      </c>
      <c r="C159" s="22">
        <v>378</v>
      </c>
      <c r="D159" s="23">
        <v>141</v>
      </c>
      <c r="E159" s="24">
        <v>519</v>
      </c>
      <c r="F159" s="47">
        <v>67</v>
      </c>
      <c r="G159" s="47">
        <v>15</v>
      </c>
      <c r="H159" s="65">
        <v>82</v>
      </c>
      <c r="I159" s="22">
        <v>5</v>
      </c>
      <c r="J159" s="23"/>
      <c r="K159" s="24">
        <v>5</v>
      </c>
      <c r="L159" s="20">
        <v>9</v>
      </c>
      <c r="M159" s="35">
        <v>10</v>
      </c>
      <c r="N159" s="65">
        <v>19</v>
      </c>
      <c r="O159" s="22">
        <v>12</v>
      </c>
      <c r="P159" s="23">
        <v>7</v>
      </c>
      <c r="Q159" s="26">
        <v>19</v>
      </c>
      <c r="R159" s="27"/>
      <c r="S159" s="26"/>
      <c r="T159" s="24"/>
      <c r="U159" s="47">
        <v>3</v>
      </c>
      <c r="V159" s="47">
        <v>3</v>
      </c>
      <c r="W159" s="65">
        <v>6</v>
      </c>
      <c r="X159" s="22">
        <v>35</v>
      </c>
      <c r="Y159" s="23">
        <v>16</v>
      </c>
      <c r="Z159" s="24">
        <v>51</v>
      </c>
      <c r="AA159" s="20">
        <f t="shared" ref="AA159:AC161" si="124">C159+F159+I159+L159+O159+R159+U159+X159</f>
        <v>509</v>
      </c>
      <c r="AB159" s="25">
        <f t="shared" si="124"/>
        <v>192</v>
      </c>
      <c r="AC159" s="24">
        <f t="shared" si="124"/>
        <v>701</v>
      </c>
      <c r="AE159" s="195"/>
    </row>
    <row r="160" spans="1:31" ht="13.5" thickBot="1" x14ac:dyDescent="0.25">
      <c r="A160" s="35" t="s">
        <v>312</v>
      </c>
      <c r="B160" s="36">
        <v>2615</v>
      </c>
      <c r="C160" s="22">
        <v>1</v>
      </c>
      <c r="D160" s="23"/>
      <c r="E160" s="24">
        <v>1</v>
      </c>
      <c r="F160" s="47"/>
      <c r="G160" s="47"/>
      <c r="H160" s="65"/>
      <c r="I160" s="22"/>
      <c r="J160" s="23"/>
      <c r="K160" s="24"/>
      <c r="N160" s="65"/>
      <c r="O160" s="22"/>
      <c r="P160" s="23"/>
      <c r="Q160" s="26"/>
      <c r="R160" s="27"/>
      <c r="S160" s="26"/>
      <c r="T160" s="24"/>
      <c r="U160" s="47"/>
      <c r="V160" s="47"/>
      <c r="W160" s="65"/>
      <c r="X160" s="22"/>
      <c r="Y160" s="23"/>
      <c r="Z160" s="24"/>
      <c r="AA160" s="20">
        <f t="shared" si="124"/>
        <v>1</v>
      </c>
      <c r="AB160" s="25">
        <f t="shared" si="124"/>
        <v>0</v>
      </c>
      <c r="AC160" s="24">
        <f t="shared" si="124"/>
        <v>1</v>
      </c>
      <c r="AE160" s="195"/>
    </row>
    <row r="161" spans="1:31" ht="13.5" thickBot="1" x14ac:dyDescent="0.25">
      <c r="A161" s="31" t="s">
        <v>119</v>
      </c>
      <c r="B161" s="14"/>
      <c r="C161" s="31">
        <f>SUBTOTAL(9,C159:C160)</f>
        <v>379</v>
      </c>
      <c r="D161" s="13">
        <f t="shared" ref="D161:Z161" si="125">SUBTOTAL(9,D159:D160)</f>
        <v>141</v>
      </c>
      <c r="E161" s="32">
        <f t="shared" si="125"/>
        <v>520</v>
      </c>
      <c r="F161" s="13">
        <f t="shared" si="125"/>
        <v>67</v>
      </c>
      <c r="G161" s="13">
        <f t="shared" si="125"/>
        <v>15</v>
      </c>
      <c r="H161" s="13">
        <f t="shared" si="125"/>
        <v>82</v>
      </c>
      <c r="I161" s="31">
        <f t="shared" si="125"/>
        <v>5</v>
      </c>
      <c r="J161" s="13">
        <f t="shared" si="125"/>
        <v>0</v>
      </c>
      <c r="K161" s="32">
        <f t="shared" si="125"/>
        <v>5</v>
      </c>
      <c r="L161" s="31">
        <f t="shared" si="125"/>
        <v>9</v>
      </c>
      <c r="M161" s="13">
        <f t="shared" si="125"/>
        <v>10</v>
      </c>
      <c r="N161" s="13">
        <f t="shared" si="125"/>
        <v>19</v>
      </c>
      <c r="O161" s="31">
        <f t="shared" si="125"/>
        <v>12</v>
      </c>
      <c r="P161" s="13">
        <f t="shared" si="125"/>
        <v>7</v>
      </c>
      <c r="Q161" s="13">
        <f t="shared" si="125"/>
        <v>19</v>
      </c>
      <c r="R161" s="31">
        <f t="shared" si="125"/>
        <v>0</v>
      </c>
      <c r="S161" s="13">
        <f t="shared" si="125"/>
        <v>0</v>
      </c>
      <c r="T161" s="13">
        <f t="shared" si="125"/>
        <v>0</v>
      </c>
      <c r="U161" s="31">
        <f t="shared" si="125"/>
        <v>3</v>
      </c>
      <c r="V161" s="13">
        <f t="shared" si="125"/>
        <v>3</v>
      </c>
      <c r="W161" s="13">
        <f t="shared" si="125"/>
        <v>6</v>
      </c>
      <c r="X161" s="31">
        <f t="shared" si="125"/>
        <v>35</v>
      </c>
      <c r="Y161" s="13">
        <f t="shared" si="125"/>
        <v>16</v>
      </c>
      <c r="Z161" s="32">
        <f t="shared" si="125"/>
        <v>51</v>
      </c>
      <c r="AA161" s="15">
        <f t="shared" si="124"/>
        <v>510</v>
      </c>
      <c r="AB161" s="16">
        <f t="shared" si="124"/>
        <v>192</v>
      </c>
      <c r="AC161" s="17">
        <f t="shared" si="124"/>
        <v>702</v>
      </c>
      <c r="AE161" s="195"/>
    </row>
    <row r="162" spans="1:31" x14ac:dyDescent="0.2">
      <c r="C162" s="37"/>
      <c r="D162" s="38"/>
      <c r="E162" s="39" t="str">
        <f>IF(C162+D162=0," ",C162+D162)</f>
        <v xml:space="preserve"> </v>
      </c>
      <c r="F162" s="40"/>
      <c r="G162" s="40"/>
      <c r="H162" s="40" t="str">
        <f>IF(F162+G162=0," ",F162+G162)</f>
        <v xml:space="preserve"> </v>
      </c>
      <c r="I162" s="37"/>
      <c r="J162" s="38"/>
      <c r="K162" s="39" t="str">
        <f>IF(I162+J162=0," ",I162+J162)</f>
        <v xml:space="preserve"> </v>
      </c>
      <c r="L162" s="37"/>
      <c r="M162" s="40"/>
      <c r="N162" s="40" t="str">
        <f>IF(L162+M162=0," ",L162+M162)</f>
        <v xml:space="preserve"> </v>
      </c>
      <c r="O162" s="37"/>
      <c r="P162" s="38"/>
      <c r="Q162" s="38" t="str">
        <f>IF(O162+P162=0," ",O162+P162)</f>
        <v xml:space="preserve"> </v>
      </c>
      <c r="R162" s="37"/>
      <c r="S162" s="38"/>
      <c r="T162" s="39"/>
      <c r="U162" s="40"/>
      <c r="V162" s="40"/>
      <c r="W162" s="40" t="str">
        <f>IF(U162+V162=0," ",U162+V162)</f>
        <v xml:space="preserve"> </v>
      </c>
      <c r="X162" s="37"/>
      <c r="Y162" s="38"/>
      <c r="Z162" s="39" t="str">
        <f>IF(X162+Y162=0," ",X162+Y162)</f>
        <v xml:space="preserve"> </v>
      </c>
      <c r="AA162" s="37"/>
      <c r="AB162" s="45"/>
      <c r="AC162" s="46"/>
      <c r="AE162" s="195"/>
    </row>
    <row r="163" spans="1:31" x14ac:dyDescent="0.2">
      <c r="A163" s="35" t="s">
        <v>120</v>
      </c>
      <c r="B163" s="36">
        <v>2805</v>
      </c>
      <c r="C163" s="22">
        <v>11</v>
      </c>
      <c r="D163" s="23">
        <v>11</v>
      </c>
      <c r="E163" s="24">
        <v>22</v>
      </c>
      <c r="F163" s="47">
        <v>1</v>
      </c>
      <c r="G163" s="47">
        <v>3</v>
      </c>
      <c r="H163" s="65">
        <v>4</v>
      </c>
      <c r="I163" s="22"/>
      <c r="J163" s="23"/>
      <c r="K163" s="24"/>
      <c r="N163" s="65"/>
      <c r="O163" s="22"/>
      <c r="P163" s="23"/>
      <c r="Q163" s="26"/>
      <c r="R163" s="27"/>
      <c r="S163" s="26"/>
      <c r="T163" s="24"/>
      <c r="U163" s="47"/>
      <c r="V163" s="47"/>
      <c r="W163" s="65"/>
      <c r="X163" s="22"/>
      <c r="Y163" s="23">
        <v>1</v>
      </c>
      <c r="Z163" s="24">
        <v>1</v>
      </c>
      <c r="AA163" s="20">
        <f t="shared" ref="AA163:AC169" si="126">C163+F163+I163+L163+O163+R163+U163+X163</f>
        <v>12</v>
      </c>
      <c r="AB163" s="25">
        <f t="shared" si="126"/>
        <v>15</v>
      </c>
      <c r="AC163" s="24">
        <f t="shared" si="126"/>
        <v>27</v>
      </c>
      <c r="AE163" s="195"/>
    </row>
    <row r="164" spans="1:31" x14ac:dyDescent="0.2">
      <c r="A164" s="35" t="s">
        <v>121</v>
      </c>
      <c r="B164" s="36">
        <v>2810</v>
      </c>
      <c r="C164" s="22">
        <v>26</v>
      </c>
      <c r="D164" s="23">
        <v>16</v>
      </c>
      <c r="E164" s="24">
        <v>42</v>
      </c>
      <c r="F164" s="47">
        <v>1</v>
      </c>
      <c r="G164" s="47">
        <v>1</v>
      </c>
      <c r="H164" s="65">
        <v>2</v>
      </c>
      <c r="I164" s="22">
        <v>2</v>
      </c>
      <c r="J164" s="23">
        <v>1</v>
      </c>
      <c r="K164" s="24">
        <v>3</v>
      </c>
      <c r="N164" s="65"/>
      <c r="O164" s="22">
        <v>1</v>
      </c>
      <c r="P164" s="23">
        <v>1</v>
      </c>
      <c r="Q164" s="26">
        <v>2</v>
      </c>
      <c r="R164" s="27"/>
      <c r="S164" s="26"/>
      <c r="T164" s="24"/>
      <c r="U164" s="47"/>
      <c r="V164" s="47"/>
      <c r="W164" s="65"/>
      <c r="X164" s="22">
        <v>6</v>
      </c>
      <c r="Y164" s="23">
        <v>3</v>
      </c>
      <c r="Z164" s="24">
        <v>9</v>
      </c>
      <c r="AA164" s="20">
        <f t="shared" si="126"/>
        <v>36</v>
      </c>
      <c r="AB164" s="25">
        <f t="shared" si="126"/>
        <v>22</v>
      </c>
      <c r="AC164" s="24">
        <f t="shared" si="126"/>
        <v>58</v>
      </c>
      <c r="AE164" s="195"/>
    </row>
    <row r="165" spans="1:31" x14ac:dyDescent="0.2">
      <c r="A165" s="35" t="s">
        <v>122</v>
      </c>
      <c r="B165" s="36">
        <v>2820</v>
      </c>
      <c r="C165" s="22">
        <v>55</v>
      </c>
      <c r="D165" s="23">
        <v>58</v>
      </c>
      <c r="E165" s="24">
        <v>113</v>
      </c>
      <c r="F165" s="47">
        <v>23</v>
      </c>
      <c r="G165" s="47">
        <v>12</v>
      </c>
      <c r="H165" s="65">
        <v>35</v>
      </c>
      <c r="I165" s="22">
        <v>1</v>
      </c>
      <c r="J165" s="23"/>
      <c r="K165" s="24">
        <v>1</v>
      </c>
      <c r="L165" s="20">
        <v>1</v>
      </c>
      <c r="M165" s="35">
        <v>5</v>
      </c>
      <c r="N165" s="65">
        <v>6</v>
      </c>
      <c r="O165" s="22">
        <v>3</v>
      </c>
      <c r="P165" s="23">
        <v>3</v>
      </c>
      <c r="Q165" s="26">
        <v>6</v>
      </c>
      <c r="R165" s="27"/>
      <c r="S165" s="26"/>
      <c r="T165" s="24"/>
      <c r="U165" s="47"/>
      <c r="V165" s="47"/>
      <c r="W165" s="65"/>
      <c r="X165" s="22">
        <v>9</v>
      </c>
      <c r="Y165" s="23">
        <v>1</v>
      </c>
      <c r="Z165" s="24">
        <v>10</v>
      </c>
      <c r="AA165" s="20">
        <f t="shared" si="126"/>
        <v>92</v>
      </c>
      <c r="AB165" s="25">
        <f t="shared" si="126"/>
        <v>79</v>
      </c>
      <c r="AC165" s="24">
        <f t="shared" si="126"/>
        <v>171</v>
      </c>
      <c r="AE165" s="195"/>
    </row>
    <row r="166" spans="1:31" x14ac:dyDescent="0.2">
      <c r="A166" s="35" t="s">
        <v>313</v>
      </c>
      <c r="B166" s="36">
        <v>2825</v>
      </c>
      <c r="C166" s="22"/>
      <c r="D166" s="23"/>
      <c r="E166" s="24">
        <f t="shared" ref="E166" si="127">C166+D166</f>
        <v>0</v>
      </c>
      <c r="F166" s="47"/>
      <c r="G166" s="47"/>
      <c r="H166" s="65">
        <f t="shared" ref="H166" si="128">F166+G166</f>
        <v>0</v>
      </c>
      <c r="I166" s="22"/>
      <c r="J166" s="23"/>
      <c r="K166" s="24">
        <f t="shared" ref="K166" si="129">I166+J166</f>
        <v>0</v>
      </c>
      <c r="N166" s="65">
        <f t="shared" ref="N166" si="130">L166+M166</f>
        <v>0</v>
      </c>
      <c r="O166" s="22"/>
      <c r="P166" s="23"/>
      <c r="Q166" s="26">
        <f t="shared" ref="Q166" si="131">O166+P166</f>
        <v>0</v>
      </c>
      <c r="R166" s="27"/>
      <c r="S166" s="26"/>
      <c r="T166" s="24">
        <f t="shared" ref="T166" si="132">R166+S166</f>
        <v>0</v>
      </c>
      <c r="U166" s="47"/>
      <c r="V166" s="47"/>
      <c r="W166" s="65">
        <f t="shared" ref="W166" si="133">U166+V166</f>
        <v>0</v>
      </c>
      <c r="X166" s="22"/>
      <c r="Y166" s="23"/>
      <c r="Z166" s="24">
        <f t="shared" ref="Z166" si="134">X166+Y166</f>
        <v>0</v>
      </c>
      <c r="AA166" s="20">
        <f t="shared" si="126"/>
        <v>0</v>
      </c>
      <c r="AB166" s="25">
        <f t="shared" si="126"/>
        <v>0</v>
      </c>
      <c r="AC166" s="24">
        <f t="shared" si="126"/>
        <v>0</v>
      </c>
      <c r="AE166" s="195"/>
    </row>
    <row r="167" spans="1:31" x14ac:dyDescent="0.2">
      <c r="A167" s="35" t="s">
        <v>123</v>
      </c>
      <c r="B167" s="36">
        <v>2830</v>
      </c>
      <c r="C167" s="22">
        <v>2</v>
      </c>
      <c r="D167" s="23">
        <v>1</v>
      </c>
      <c r="E167" s="24">
        <v>3</v>
      </c>
      <c r="F167" s="47"/>
      <c r="G167" s="47"/>
      <c r="H167" s="65"/>
      <c r="I167" s="22"/>
      <c r="J167" s="23"/>
      <c r="K167" s="24"/>
      <c r="N167" s="65"/>
      <c r="O167" s="22"/>
      <c r="P167" s="23"/>
      <c r="Q167" s="26"/>
      <c r="R167" s="27"/>
      <c r="S167" s="26"/>
      <c r="T167" s="24"/>
      <c r="U167" s="47"/>
      <c r="V167" s="47"/>
      <c r="W167" s="65"/>
      <c r="X167" s="22"/>
      <c r="Y167" s="23"/>
      <c r="Z167" s="24"/>
      <c r="AA167" s="20">
        <f t="shared" si="126"/>
        <v>2</v>
      </c>
      <c r="AB167" s="25">
        <f t="shared" si="126"/>
        <v>1</v>
      </c>
      <c r="AC167" s="24">
        <f t="shared" si="126"/>
        <v>3</v>
      </c>
      <c r="AE167" s="195"/>
    </row>
    <row r="168" spans="1:31" x14ac:dyDescent="0.2">
      <c r="A168" s="35" t="s">
        <v>124</v>
      </c>
      <c r="B168" s="36">
        <v>2859</v>
      </c>
      <c r="C168" s="22">
        <v>77</v>
      </c>
      <c r="D168" s="23">
        <v>6</v>
      </c>
      <c r="E168" s="24">
        <v>83</v>
      </c>
      <c r="F168" s="47">
        <v>29</v>
      </c>
      <c r="G168" s="47">
        <v>4</v>
      </c>
      <c r="H168" s="24">
        <v>33</v>
      </c>
      <c r="I168" s="23"/>
      <c r="J168" s="23"/>
      <c r="K168" s="24"/>
      <c r="L168" s="25">
        <v>1</v>
      </c>
      <c r="N168" s="24">
        <v>1</v>
      </c>
      <c r="O168" s="23">
        <v>2</v>
      </c>
      <c r="P168" s="23"/>
      <c r="Q168" s="26">
        <v>2</v>
      </c>
      <c r="R168" s="27"/>
      <c r="S168" s="26"/>
      <c r="T168" s="24"/>
      <c r="U168" s="47"/>
      <c r="V168" s="47"/>
      <c r="W168" s="24"/>
      <c r="X168" s="23">
        <v>5</v>
      </c>
      <c r="Y168" s="23"/>
      <c r="Z168" s="24">
        <v>5</v>
      </c>
      <c r="AA168" s="20">
        <f t="shared" si="126"/>
        <v>114</v>
      </c>
      <c r="AB168" s="25">
        <f t="shared" si="126"/>
        <v>10</v>
      </c>
      <c r="AC168" s="24">
        <f t="shared" si="126"/>
        <v>124</v>
      </c>
      <c r="AE168" s="195"/>
    </row>
    <row r="169" spans="1:31" ht="13.5" thickBot="1" x14ac:dyDescent="0.25">
      <c r="A169" s="35" t="s">
        <v>125</v>
      </c>
      <c r="B169" s="36">
        <v>2860</v>
      </c>
      <c r="C169" s="22">
        <v>55</v>
      </c>
      <c r="D169" s="23">
        <v>11</v>
      </c>
      <c r="E169" s="24">
        <v>66</v>
      </c>
      <c r="F169" s="47">
        <v>19</v>
      </c>
      <c r="G169" s="47">
        <v>7</v>
      </c>
      <c r="H169" s="24">
        <v>26</v>
      </c>
      <c r="I169" s="23"/>
      <c r="J169" s="23"/>
      <c r="K169" s="24"/>
      <c r="L169" s="25"/>
      <c r="N169" s="24"/>
      <c r="O169" s="23">
        <v>3</v>
      </c>
      <c r="P169" s="23"/>
      <c r="Q169" s="26">
        <v>3</v>
      </c>
      <c r="R169" s="27"/>
      <c r="S169" s="26"/>
      <c r="T169" s="24"/>
      <c r="U169" s="47">
        <v>1</v>
      </c>
      <c r="V169" s="47"/>
      <c r="W169" s="24">
        <v>1</v>
      </c>
      <c r="X169" s="23">
        <v>6</v>
      </c>
      <c r="Y169" s="23">
        <v>3</v>
      </c>
      <c r="Z169" s="24">
        <v>9</v>
      </c>
      <c r="AA169" s="20">
        <f t="shared" si="126"/>
        <v>84</v>
      </c>
      <c r="AB169" s="25">
        <f t="shared" si="126"/>
        <v>21</v>
      </c>
      <c r="AC169" s="24">
        <f t="shared" si="126"/>
        <v>105</v>
      </c>
      <c r="AE169" s="195"/>
    </row>
    <row r="170" spans="1:31" ht="13.5" thickBot="1" x14ac:dyDescent="0.25">
      <c r="A170" s="31" t="s">
        <v>126</v>
      </c>
      <c r="B170" s="93"/>
      <c r="C170" s="31">
        <f t="shared" ref="C170:J170" si="135">SUBTOTAL(9,C163:C169)</f>
        <v>226</v>
      </c>
      <c r="D170" s="13">
        <f t="shared" si="135"/>
        <v>103</v>
      </c>
      <c r="E170" s="32">
        <f t="shared" si="135"/>
        <v>329</v>
      </c>
      <c r="F170" s="13">
        <f t="shared" si="135"/>
        <v>73</v>
      </c>
      <c r="G170" s="13">
        <f t="shared" si="135"/>
        <v>27</v>
      </c>
      <c r="H170" s="32">
        <f t="shared" si="135"/>
        <v>100</v>
      </c>
      <c r="I170" s="13">
        <f t="shared" si="135"/>
        <v>3</v>
      </c>
      <c r="J170" s="13">
        <f t="shared" si="135"/>
        <v>1</v>
      </c>
      <c r="K170" s="32">
        <f>SUBTOTAL(9,K163:K167)</f>
        <v>4</v>
      </c>
      <c r="L170" s="13">
        <f t="shared" ref="L170:V170" si="136">SUBTOTAL(9,L163:L169)</f>
        <v>2</v>
      </c>
      <c r="M170" s="13">
        <f t="shared" si="136"/>
        <v>5</v>
      </c>
      <c r="N170" s="32">
        <f t="shared" si="136"/>
        <v>7</v>
      </c>
      <c r="O170" s="13">
        <f t="shared" si="136"/>
        <v>9</v>
      </c>
      <c r="P170" s="13">
        <f t="shared" si="136"/>
        <v>4</v>
      </c>
      <c r="Q170" s="13">
        <f t="shared" si="136"/>
        <v>13</v>
      </c>
      <c r="R170" s="31">
        <f t="shared" si="136"/>
        <v>0</v>
      </c>
      <c r="S170" s="13">
        <f t="shared" si="136"/>
        <v>0</v>
      </c>
      <c r="T170" s="13">
        <f t="shared" si="136"/>
        <v>0</v>
      </c>
      <c r="U170" s="13">
        <f t="shared" si="136"/>
        <v>1</v>
      </c>
      <c r="V170" s="13">
        <f t="shared" si="136"/>
        <v>0</v>
      </c>
      <c r="W170" s="32">
        <f>SUM(W163:W169)</f>
        <v>1</v>
      </c>
      <c r="X170" s="13">
        <f>SUBTOTAL(9,X163:X169)</f>
        <v>26</v>
      </c>
      <c r="Y170" s="13">
        <f>SUBTOTAL(9,Y163:Y169)</f>
        <v>8</v>
      </c>
      <c r="Z170" s="32">
        <f>SUBTOTAL(9,Z163:Z169)</f>
        <v>34</v>
      </c>
      <c r="AA170" s="31">
        <f t="shared" ref="AA170" si="137">C170+F170+I170+L170+O170+U170+X170</f>
        <v>340</v>
      </c>
      <c r="AB170" s="33">
        <f>D170+G170+J170+M170+P170+V170+Y170</f>
        <v>148</v>
      </c>
      <c r="AC170" s="34">
        <f>SUBTOTAL(9,AC163:AC169)</f>
        <v>488</v>
      </c>
      <c r="AE170" s="195"/>
    </row>
    <row r="171" spans="1:31" ht="13.5" thickBot="1" x14ac:dyDescent="0.25">
      <c r="A171" s="26"/>
      <c r="B171" s="21"/>
      <c r="C171" s="62"/>
      <c r="D171" s="59"/>
      <c r="E171" s="41" t="str">
        <f>IF(C171+D171=0," ",C171+D171)</f>
        <v xml:space="preserve"> </v>
      </c>
      <c r="F171" s="59"/>
      <c r="G171" s="59"/>
      <c r="H171" s="59" t="str">
        <f>IF(F171+G171=0," ",F171+G171)</f>
        <v xml:space="preserve"> </v>
      </c>
      <c r="I171" s="62"/>
      <c r="J171" s="59"/>
      <c r="K171" s="41" t="str">
        <f>IF(I171+J171=0," ",I171+J171)</f>
        <v xml:space="preserve"> </v>
      </c>
      <c r="L171" s="62"/>
      <c r="M171" s="59"/>
      <c r="N171" s="59" t="str">
        <f>IF(L171+M171=0," ",L171+M171)</f>
        <v xml:space="preserve"> </v>
      </c>
      <c r="O171" s="62"/>
      <c r="P171" s="59"/>
      <c r="Q171" s="59" t="str">
        <f>IF(O171+P171=0," ",O171+P171)</f>
        <v xml:space="preserve"> </v>
      </c>
      <c r="R171" s="62"/>
      <c r="S171" s="59"/>
      <c r="T171" s="41"/>
      <c r="U171" s="59"/>
      <c r="V171" s="59"/>
      <c r="W171" s="59" t="str">
        <f>IF(U171+V171=0," ",U171+V171)</f>
        <v xml:space="preserve"> </v>
      </c>
      <c r="X171" s="62"/>
      <c r="Y171" s="59"/>
      <c r="Z171" s="41" t="str">
        <f>IF(X171+Y171=0," ",X171+Y171)</f>
        <v xml:space="preserve"> </v>
      </c>
      <c r="AA171" s="62"/>
      <c r="AB171" s="79"/>
      <c r="AC171" s="64"/>
      <c r="AE171" s="195"/>
    </row>
    <row r="172" spans="1:31" ht="13.5" thickBot="1" x14ac:dyDescent="0.25">
      <c r="A172" s="13" t="s">
        <v>127</v>
      </c>
      <c r="B172" s="14">
        <v>2865</v>
      </c>
      <c r="C172" s="53">
        <v>6</v>
      </c>
      <c r="D172" s="54"/>
      <c r="E172" s="32">
        <v>6</v>
      </c>
      <c r="F172" s="54">
        <v>2</v>
      </c>
      <c r="G172" s="54"/>
      <c r="H172" s="13">
        <v>2</v>
      </c>
      <c r="I172" s="53"/>
      <c r="J172" s="54"/>
      <c r="K172" s="32"/>
      <c r="L172" s="31"/>
      <c r="M172" s="13"/>
      <c r="N172" s="13"/>
      <c r="O172" s="53">
        <v>1</v>
      </c>
      <c r="P172" s="54"/>
      <c r="Q172" s="13">
        <v>1</v>
      </c>
      <c r="R172" s="31"/>
      <c r="S172" s="13"/>
      <c r="T172" s="32"/>
      <c r="U172" s="54"/>
      <c r="V172" s="54"/>
      <c r="W172" s="13"/>
      <c r="X172" s="53">
        <v>2</v>
      </c>
      <c r="Y172" s="54"/>
      <c r="Z172" s="32">
        <v>2</v>
      </c>
      <c r="AA172" s="31">
        <f>C172+F172+I172+L172+O172+R172+U172+X172</f>
        <v>11</v>
      </c>
      <c r="AB172" s="13">
        <f t="shared" ref="AB172:AC172" si="138">D172+G172+J172+M172+P172+S172+V172+Y172</f>
        <v>0</v>
      </c>
      <c r="AC172" s="32">
        <f t="shared" si="138"/>
        <v>11</v>
      </c>
      <c r="AE172" s="195"/>
    </row>
    <row r="173" spans="1:31" ht="13.5" thickBot="1" x14ac:dyDescent="0.25">
      <c r="C173" s="37"/>
      <c r="D173" s="38"/>
      <c r="E173" s="39" t="str">
        <f>IF(C173+D173=0," ",C173+D173)</f>
        <v xml:space="preserve"> </v>
      </c>
      <c r="F173" s="40"/>
      <c r="G173" s="40"/>
      <c r="H173" s="40" t="str">
        <f>IF(F173+G173=0," ",F173+G173)</f>
        <v xml:space="preserve"> </v>
      </c>
      <c r="I173" s="37"/>
      <c r="J173" s="38"/>
      <c r="K173" s="39" t="str">
        <f>IF(I173+J173=0," ",I173+J173)</f>
        <v xml:space="preserve"> </v>
      </c>
      <c r="L173" s="37"/>
      <c r="M173" s="40"/>
      <c r="N173" s="40" t="str">
        <f>IF(L173+M173=0," ",L173+M173)</f>
        <v xml:space="preserve"> </v>
      </c>
      <c r="O173" s="37"/>
      <c r="P173" s="38"/>
      <c r="Q173" s="38" t="str">
        <f>IF(O173+P173=0," ",O173+P173)</f>
        <v xml:space="preserve"> </v>
      </c>
      <c r="R173" s="37"/>
      <c r="S173" s="38"/>
      <c r="T173" s="39"/>
      <c r="U173" s="40"/>
      <c r="V173" s="40"/>
      <c r="W173" s="40" t="str">
        <f>IF(U173+V173=0," ",U173+V173)</f>
        <v xml:space="preserve"> </v>
      </c>
      <c r="X173" s="37"/>
      <c r="Y173" s="38"/>
      <c r="Z173" s="39" t="str">
        <f>IF(X173+Y173=0," ",X173+Y173)</f>
        <v xml:space="preserve"> </v>
      </c>
      <c r="AA173" s="37"/>
      <c r="AB173" s="45"/>
      <c r="AC173" s="46"/>
      <c r="AE173" s="195"/>
    </row>
    <row r="174" spans="1:31" s="75" customFormat="1" ht="13.5" thickBot="1" x14ac:dyDescent="0.25">
      <c r="A174" s="31" t="s">
        <v>128</v>
      </c>
      <c r="B174" s="14">
        <v>2870</v>
      </c>
      <c r="C174" s="31">
        <v>21</v>
      </c>
      <c r="D174" s="13">
        <v>22</v>
      </c>
      <c r="E174" s="32">
        <v>43</v>
      </c>
      <c r="F174" s="13"/>
      <c r="G174" s="13">
        <v>3</v>
      </c>
      <c r="H174" s="32">
        <v>3</v>
      </c>
      <c r="I174" s="31">
        <v>1</v>
      </c>
      <c r="J174" s="13"/>
      <c r="K174" s="32">
        <v>1</v>
      </c>
      <c r="L174" s="31"/>
      <c r="M174" s="13"/>
      <c r="N174" s="32"/>
      <c r="O174" s="31">
        <v>1</v>
      </c>
      <c r="P174" s="13"/>
      <c r="Q174" s="13">
        <v>1</v>
      </c>
      <c r="R174" s="31"/>
      <c r="S174" s="13"/>
      <c r="T174" s="32"/>
      <c r="U174" s="13"/>
      <c r="V174" s="13"/>
      <c r="W174" s="32"/>
      <c r="X174" s="31">
        <v>1</v>
      </c>
      <c r="Y174" s="13">
        <v>2</v>
      </c>
      <c r="Z174" s="32">
        <v>3</v>
      </c>
      <c r="AA174" s="31">
        <f>C174+F174+I174+L174+O174+R174+U174+X174</f>
        <v>24</v>
      </c>
      <c r="AB174" s="13">
        <f t="shared" ref="AB174:AC174" si="139">D174+G174+J174+M174+P174+S174+V174+Y174</f>
        <v>27</v>
      </c>
      <c r="AC174" s="32">
        <f t="shared" si="139"/>
        <v>51</v>
      </c>
      <c r="AE174" s="195"/>
    </row>
    <row r="175" spans="1:31" ht="13.5" thickBot="1" x14ac:dyDescent="0.25">
      <c r="C175" s="37"/>
      <c r="D175" s="38"/>
      <c r="E175" s="39"/>
      <c r="F175" s="40"/>
      <c r="G175" s="40"/>
      <c r="H175" s="40"/>
      <c r="I175" s="37"/>
      <c r="J175" s="38"/>
      <c r="K175" s="39"/>
      <c r="L175" s="37"/>
      <c r="M175" s="40"/>
      <c r="N175" s="40"/>
      <c r="O175" s="37"/>
      <c r="P175" s="38"/>
      <c r="Q175" s="38"/>
      <c r="R175" s="37"/>
      <c r="S175" s="38"/>
      <c r="T175" s="39"/>
      <c r="U175" s="40"/>
      <c r="V175" s="40"/>
      <c r="W175" s="40"/>
      <c r="X175" s="37"/>
      <c r="Y175" s="38"/>
      <c r="Z175" s="39"/>
      <c r="AA175" s="37"/>
      <c r="AB175" s="45"/>
      <c r="AC175" s="46"/>
      <c r="AE175" s="195"/>
    </row>
    <row r="176" spans="1:31" ht="13.5" thickBot="1" x14ac:dyDescent="0.25">
      <c r="A176" s="31" t="s">
        <v>129</v>
      </c>
      <c r="B176" s="14">
        <v>3700</v>
      </c>
      <c r="C176" s="53">
        <v>2</v>
      </c>
      <c r="D176" s="54">
        <v>10</v>
      </c>
      <c r="E176" s="32">
        <v>12</v>
      </c>
      <c r="F176" s="54">
        <v>1</v>
      </c>
      <c r="G176" s="54">
        <v>1</v>
      </c>
      <c r="H176" s="13">
        <v>2</v>
      </c>
      <c r="I176" s="53"/>
      <c r="J176" s="54"/>
      <c r="K176" s="32"/>
      <c r="L176" s="31"/>
      <c r="M176" s="13"/>
      <c r="N176" s="13"/>
      <c r="O176" s="53">
        <v>1</v>
      </c>
      <c r="P176" s="54">
        <v>1</v>
      </c>
      <c r="Q176" s="13">
        <v>2</v>
      </c>
      <c r="R176" s="31"/>
      <c r="S176" s="13"/>
      <c r="T176" s="32"/>
      <c r="U176" s="54"/>
      <c r="V176" s="54"/>
      <c r="W176" s="13"/>
      <c r="X176" s="53"/>
      <c r="Y176" s="54">
        <v>1</v>
      </c>
      <c r="Z176" s="32">
        <v>1</v>
      </c>
      <c r="AA176" s="31">
        <f>C176+F176+I176+L176+O176+R176+U176+X176</f>
        <v>4</v>
      </c>
      <c r="AB176" s="13">
        <f t="shared" ref="AB176:AC176" si="140">D176+G176+J176+M176+P176+S176+V176+Y176</f>
        <v>13</v>
      </c>
      <c r="AC176" s="32">
        <f t="shared" si="140"/>
        <v>17</v>
      </c>
      <c r="AE176" s="195"/>
    </row>
    <row r="177" spans="1:31" x14ac:dyDescent="0.2">
      <c r="C177" s="37"/>
      <c r="D177" s="38"/>
      <c r="E177" s="39" t="str">
        <f>IF(C177+D177=0," ",C177+D177)</f>
        <v xml:space="preserve"> </v>
      </c>
      <c r="F177" s="40"/>
      <c r="G177" s="40"/>
      <c r="H177" s="40" t="str">
        <f>IF(F177+G177=0," ",F177+G177)</f>
        <v xml:space="preserve"> </v>
      </c>
      <c r="I177" s="37"/>
      <c r="J177" s="38"/>
      <c r="K177" s="39" t="str">
        <f>IF(I177+J177=0," ",I177+J177)</f>
        <v xml:space="preserve"> </v>
      </c>
      <c r="L177" s="37"/>
      <c r="M177" s="40"/>
      <c r="N177" s="40" t="str">
        <f>IF(L177+M177=0," ",L177+M177)</f>
        <v xml:space="preserve"> </v>
      </c>
      <c r="O177" s="37"/>
      <c r="P177" s="38"/>
      <c r="Q177" s="38" t="str">
        <f>IF(O177+P177=0," ",O177+P177)</f>
        <v xml:space="preserve"> </v>
      </c>
      <c r="R177" s="37"/>
      <c r="S177" s="38"/>
      <c r="T177" s="39"/>
      <c r="U177" s="40"/>
      <c r="V177" s="40"/>
      <c r="W177" s="40" t="str">
        <f>IF(U177+V177=0," ",U177+V177)</f>
        <v xml:space="preserve"> </v>
      </c>
      <c r="X177" s="37"/>
      <c r="Y177" s="38"/>
      <c r="Z177" s="39"/>
      <c r="AA177" s="37"/>
      <c r="AB177" s="45"/>
      <c r="AC177" s="46"/>
      <c r="AE177" s="195"/>
    </row>
    <row r="178" spans="1:31" x14ac:dyDescent="0.2">
      <c r="A178" s="25" t="s">
        <v>130</v>
      </c>
      <c r="B178" s="36">
        <v>1005</v>
      </c>
      <c r="C178" s="22">
        <v>2</v>
      </c>
      <c r="D178" s="23"/>
      <c r="E178" s="24">
        <v>2</v>
      </c>
      <c r="F178" s="47"/>
      <c r="G178" s="47"/>
      <c r="H178" s="24"/>
      <c r="I178" s="22"/>
      <c r="J178" s="23"/>
      <c r="K178" s="24"/>
      <c r="N178" s="24"/>
      <c r="O178" s="22"/>
      <c r="P178" s="23"/>
      <c r="Q178" s="26"/>
      <c r="R178" s="27"/>
      <c r="S178" s="26"/>
      <c r="T178" s="24"/>
      <c r="U178" s="47"/>
      <c r="V178" s="47"/>
      <c r="W178" s="24"/>
      <c r="X178" s="22"/>
      <c r="Y178" s="23"/>
      <c r="Z178" s="24"/>
      <c r="AA178" s="20">
        <f t="shared" ref="AA178:AC185" si="141">C178+F178+I178+L178+O178+R178+U178+X178</f>
        <v>2</v>
      </c>
      <c r="AB178" s="25">
        <f t="shared" si="141"/>
        <v>0</v>
      </c>
      <c r="AC178" s="24">
        <f t="shared" si="141"/>
        <v>2</v>
      </c>
      <c r="AE178" s="195"/>
    </row>
    <row r="179" spans="1:31" x14ac:dyDescent="0.2">
      <c r="A179" s="25" t="s">
        <v>131</v>
      </c>
      <c r="B179" s="36">
        <v>1010</v>
      </c>
      <c r="C179" s="22">
        <v>30</v>
      </c>
      <c r="D179" s="23">
        <v>24</v>
      </c>
      <c r="E179" s="24">
        <v>54</v>
      </c>
      <c r="F179" s="47">
        <v>20</v>
      </c>
      <c r="G179" s="47">
        <v>6</v>
      </c>
      <c r="H179" s="65">
        <v>26</v>
      </c>
      <c r="I179" s="22">
        <v>1</v>
      </c>
      <c r="J179" s="23">
        <v>2</v>
      </c>
      <c r="K179" s="24">
        <v>3</v>
      </c>
      <c r="M179" s="35">
        <v>1</v>
      </c>
      <c r="N179" s="65">
        <v>1</v>
      </c>
      <c r="O179" s="22">
        <v>1</v>
      </c>
      <c r="P179" s="23">
        <v>2</v>
      </c>
      <c r="Q179" s="26">
        <v>3</v>
      </c>
      <c r="R179" s="27"/>
      <c r="S179" s="26">
        <v>1</v>
      </c>
      <c r="T179" s="24">
        <v>1</v>
      </c>
      <c r="U179" s="47">
        <v>1</v>
      </c>
      <c r="V179" s="47"/>
      <c r="W179" s="65">
        <v>1</v>
      </c>
      <c r="X179" s="22">
        <v>3</v>
      </c>
      <c r="Y179" s="23">
        <v>2</v>
      </c>
      <c r="Z179" s="24">
        <v>5</v>
      </c>
      <c r="AA179" s="20">
        <f t="shared" si="141"/>
        <v>56</v>
      </c>
      <c r="AB179" s="25">
        <f t="shared" si="141"/>
        <v>38</v>
      </c>
      <c r="AC179" s="24">
        <f t="shared" si="141"/>
        <v>94</v>
      </c>
      <c r="AE179" s="195"/>
    </row>
    <row r="180" spans="1:31" x14ac:dyDescent="0.2">
      <c r="A180" s="25" t="s">
        <v>132</v>
      </c>
      <c r="B180" s="36">
        <v>1015</v>
      </c>
      <c r="C180" s="22">
        <v>116</v>
      </c>
      <c r="D180" s="23">
        <v>71</v>
      </c>
      <c r="E180" s="24">
        <v>187</v>
      </c>
      <c r="F180" s="47">
        <v>29</v>
      </c>
      <c r="G180" s="47">
        <v>8</v>
      </c>
      <c r="H180" s="65">
        <v>37</v>
      </c>
      <c r="I180" s="22">
        <v>1</v>
      </c>
      <c r="J180" s="23"/>
      <c r="K180" s="65">
        <v>1</v>
      </c>
      <c r="L180" s="20">
        <v>15</v>
      </c>
      <c r="M180" s="35">
        <v>6</v>
      </c>
      <c r="N180" s="65">
        <v>21</v>
      </c>
      <c r="O180" s="22">
        <v>4</v>
      </c>
      <c r="P180" s="23">
        <v>2</v>
      </c>
      <c r="Q180" s="26">
        <v>6</v>
      </c>
      <c r="R180" s="27"/>
      <c r="S180" s="26"/>
      <c r="T180" s="24"/>
      <c r="U180" s="47"/>
      <c r="V180" s="47">
        <v>4</v>
      </c>
      <c r="W180" s="24">
        <v>4</v>
      </c>
      <c r="X180" s="22">
        <v>6</v>
      </c>
      <c r="Y180" s="23">
        <v>11</v>
      </c>
      <c r="Z180" s="24">
        <v>17</v>
      </c>
      <c r="AA180" s="20">
        <f t="shared" si="141"/>
        <v>171</v>
      </c>
      <c r="AB180" s="25">
        <f t="shared" si="141"/>
        <v>102</v>
      </c>
      <c r="AC180" s="24">
        <f t="shared" si="141"/>
        <v>273</v>
      </c>
      <c r="AE180" s="195"/>
    </row>
    <row r="181" spans="1:31" x14ac:dyDescent="0.2">
      <c r="A181" s="25" t="s">
        <v>133</v>
      </c>
      <c r="B181" s="36">
        <v>1025</v>
      </c>
      <c r="C181" s="22">
        <v>18</v>
      </c>
      <c r="D181" s="23">
        <v>8</v>
      </c>
      <c r="E181" s="24">
        <v>26</v>
      </c>
      <c r="F181" s="47">
        <v>2</v>
      </c>
      <c r="G181" s="47"/>
      <c r="H181" s="24">
        <v>2</v>
      </c>
      <c r="I181" s="22"/>
      <c r="J181" s="23">
        <v>1</v>
      </c>
      <c r="K181" s="24">
        <v>1</v>
      </c>
      <c r="N181" s="65"/>
      <c r="O181" s="22"/>
      <c r="P181" s="23"/>
      <c r="Q181" s="26"/>
      <c r="R181" s="27"/>
      <c r="S181" s="26"/>
      <c r="T181" s="24"/>
      <c r="U181" s="47">
        <v>1</v>
      </c>
      <c r="V181" s="47"/>
      <c r="W181" s="24">
        <v>1</v>
      </c>
      <c r="X181" s="22">
        <v>3</v>
      </c>
      <c r="Y181" s="23">
        <v>1</v>
      </c>
      <c r="Z181" s="24">
        <v>4</v>
      </c>
      <c r="AA181" s="20">
        <f t="shared" si="141"/>
        <v>24</v>
      </c>
      <c r="AB181" s="25">
        <f t="shared" si="141"/>
        <v>10</v>
      </c>
      <c r="AC181" s="24">
        <f t="shared" si="141"/>
        <v>34</v>
      </c>
      <c r="AE181" s="195"/>
    </row>
    <row r="182" spans="1:31" x14ac:dyDescent="0.2">
      <c r="A182" s="25" t="s">
        <v>134</v>
      </c>
      <c r="B182" s="36">
        <v>1030</v>
      </c>
      <c r="C182" s="22">
        <v>7</v>
      </c>
      <c r="D182" s="23">
        <v>3</v>
      </c>
      <c r="E182" s="24">
        <v>10</v>
      </c>
      <c r="F182" s="47"/>
      <c r="G182" s="47">
        <v>1</v>
      </c>
      <c r="H182" s="65">
        <v>1</v>
      </c>
      <c r="I182" s="22"/>
      <c r="J182" s="23"/>
      <c r="K182" s="24"/>
      <c r="N182" s="65"/>
      <c r="O182" s="22"/>
      <c r="P182" s="23"/>
      <c r="Q182" s="26"/>
      <c r="R182" s="27"/>
      <c r="S182" s="26"/>
      <c r="T182" s="24"/>
      <c r="U182" s="47"/>
      <c r="V182" s="47"/>
      <c r="W182" s="65"/>
      <c r="X182" s="22"/>
      <c r="Y182" s="23"/>
      <c r="Z182" s="24"/>
      <c r="AA182" s="20">
        <f t="shared" si="141"/>
        <v>7</v>
      </c>
      <c r="AB182" s="25">
        <f t="shared" si="141"/>
        <v>4</v>
      </c>
      <c r="AC182" s="24">
        <f t="shared" si="141"/>
        <v>11</v>
      </c>
      <c r="AE182" s="195"/>
    </row>
    <row r="183" spans="1:31" x14ac:dyDescent="0.2">
      <c r="A183" s="25" t="s">
        <v>135</v>
      </c>
      <c r="B183" s="36">
        <v>1035</v>
      </c>
      <c r="C183" s="22">
        <v>5</v>
      </c>
      <c r="D183" s="23">
        <v>4</v>
      </c>
      <c r="E183" s="24">
        <v>9</v>
      </c>
      <c r="F183" s="47"/>
      <c r="G183" s="47"/>
      <c r="H183" s="65"/>
      <c r="I183" s="22"/>
      <c r="J183" s="23"/>
      <c r="K183" s="24"/>
      <c r="N183" s="65"/>
      <c r="O183" s="22"/>
      <c r="P183" s="23">
        <v>2</v>
      </c>
      <c r="Q183" s="65">
        <v>2</v>
      </c>
      <c r="R183" s="27"/>
      <c r="S183" s="26"/>
      <c r="T183" s="24"/>
      <c r="U183" s="23">
        <v>1</v>
      </c>
      <c r="V183" s="47">
        <v>1</v>
      </c>
      <c r="W183" s="65">
        <v>2</v>
      </c>
      <c r="X183" s="22">
        <v>2</v>
      </c>
      <c r="Y183" s="23">
        <v>1</v>
      </c>
      <c r="Z183" s="24">
        <v>3</v>
      </c>
      <c r="AA183" s="20">
        <f t="shared" si="141"/>
        <v>8</v>
      </c>
      <c r="AB183" s="25">
        <f t="shared" si="141"/>
        <v>8</v>
      </c>
      <c r="AC183" s="24">
        <f t="shared" si="141"/>
        <v>16</v>
      </c>
      <c r="AD183" s="75"/>
      <c r="AE183" s="195"/>
    </row>
    <row r="184" spans="1:31" x14ac:dyDescent="0.2">
      <c r="A184" s="25" t="s">
        <v>136</v>
      </c>
      <c r="B184" s="36">
        <v>1040</v>
      </c>
      <c r="C184" s="22">
        <v>19</v>
      </c>
      <c r="D184" s="23">
        <v>18</v>
      </c>
      <c r="E184" s="24">
        <v>37</v>
      </c>
      <c r="F184" s="47">
        <v>1</v>
      </c>
      <c r="G184" s="47">
        <v>2</v>
      </c>
      <c r="H184" s="65">
        <v>3</v>
      </c>
      <c r="I184" s="22"/>
      <c r="J184" s="23"/>
      <c r="K184" s="24"/>
      <c r="M184" s="35">
        <v>2</v>
      </c>
      <c r="N184" s="65">
        <v>2</v>
      </c>
      <c r="O184" s="22"/>
      <c r="P184" s="23"/>
      <c r="Q184" s="26"/>
      <c r="R184" s="27"/>
      <c r="S184" s="26"/>
      <c r="T184" s="24"/>
      <c r="U184" s="47"/>
      <c r="V184" s="47"/>
      <c r="W184" s="65"/>
      <c r="X184" s="22">
        <v>2</v>
      </c>
      <c r="Y184" s="23">
        <v>2</v>
      </c>
      <c r="Z184" s="24">
        <v>4</v>
      </c>
      <c r="AA184" s="20">
        <f t="shared" si="141"/>
        <v>22</v>
      </c>
      <c r="AB184" s="25">
        <f t="shared" si="141"/>
        <v>24</v>
      </c>
      <c r="AC184" s="24">
        <f t="shared" si="141"/>
        <v>46</v>
      </c>
      <c r="AE184" s="195"/>
    </row>
    <row r="185" spans="1:31" ht="13.5" thickBot="1" x14ac:dyDescent="0.25">
      <c r="A185" s="25" t="s">
        <v>137</v>
      </c>
      <c r="B185" s="36">
        <v>1045</v>
      </c>
      <c r="C185" s="22">
        <v>2</v>
      </c>
      <c r="D185" s="23">
        <v>1</v>
      </c>
      <c r="E185" s="24">
        <v>3</v>
      </c>
      <c r="F185" s="47"/>
      <c r="G185" s="47"/>
      <c r="H185" s="65"/>
      <c r="I185" s="22"/>
      <c r="J185" s="23"/>
      <c r="K185" s="24"/>
      <c r="N185" s="65"/>
      <c r="O185" s="22"/>
      <c r="P185" s="23"/>
      <c r="Q185" s="26"/>
      <c r="R185" s="27"/>
      <c r="S185" s="26"/>
      <c r="T185" s="24"/>
      <c r="U185" s="47"/>
      <c r="V185" s="47"/>
      <c r="W185" s="65"/>
      <c r="X185" s="22"/>
      <c r="Y185" s="23"/>
      <c r="Z185" s="24"/>
      <c r="AA185" s="20">
        <f t="shared" si="141"/>
        <v>2</v>
      </c>
      <c r="AB185" s="25">
        <f t="shared" si="141"/>
        <v>1</v>
      </c>
      <c r="AC185" s="24">
        <f t="shared" si="141"/>
        <v>3</v>
      </c>
      <c r="AE185" s="195"/>
    </row>
    <row r="186" spans="1:31" ht="13.5" thickBot="1" x14ac:dyDescent="0.25">
      <c r="A186" s="31" t="s">
        <v>138</v>
      </c>
      <c r="B186" s="93"/>
      <c r="C186" s="31">
        <f t="shared" ref="C186:Z186" si="142">SUBTOTAL(9,C178:C185)</f>
        <v>199</v>
      </c>
      <c r="D186" s="13">
        <f t="shared" si="142"/>
        <v>129</v>
      </c>
      <c r="E186" s="32">
        <f t="shared" si="142"/>
        <v>328</v>
      </c>
      <c r="F186" s="31">
        <f t="shared" si="142"/>
        <v>52</v>
      </c>
      <c r="G186" s="13">
        <f t="shared" si="142"/>
        <v>17</v>
      </c>
      <c r="H186" s="32">
        <f t="shared" si="142"/>
        <v>69</v>
      </c>
      <c r="I186" s="31">
        <f t="shared" si="142"/>
        <v>2</v>
      </c>
      <c r="J186" s="13">
        <f t="shared" si="142"/>
        <v>3</v>
      </c>
      <c r="K186" s="32">
        <f t="shared" si="142"/>
        <v>5</v>
      </c>
      <c r="L186" s="31">
        <f t="shared" si="142"/>
        <v>15</v>
      </c>
      <c r="M186" s="13">
        <f t="shared" si="142"/>
        <v>9</v>
      </c>
      <c r="N186" s="32">
        <f t="shared" si="142"/>
        <v>24</v>
      </c>
      <c r="O186" s="31">
        <f t="shared" si="142"/>
        <v>5</v>
      </c>
      <c r="P186" s="13">
        <f t="shared" si="142"/>
        <v>6</v>
      </c>
      <c r="Q186" s="13">
        <f t="shared" si="142"/>
        <v>11</v>
      </c>
      <c r="R186" s="31">
        <f t="shared" si="142"/>
        <v>0</v>
      </c>
      <c r="S186" s="13">
        <f t="shared" si="142"/>
        <v>1</v>
      </c>
      <c r="T186" s="32">
        <f>R186+S186</f>
        <v>1</v>
      </c>
      <c r="U186" s="13">
        <f t="shared" si="142"/>
        <v>3</v>
      </c>
      <c r="V186" s="13">
        <f t="shared" si="142"/>
        <v>5</v>
      </c>
      <c r="W186" s="32">
        <f t="shared" si="142"/>
        <v>8</v>
      </c>
      <c r="X186" s="31">
        <f t="shared" si="142"/>
        <v>16</v>
      </c>
      <c r="Y186" s="13">
        <f t="shared" si="142"/>
        <v>17</v>
      </c>
      <c r="Z186" s="32">
        <f t="shared" si="142"/>
        <v>33</v>
      </c>
      <c r="AA186" s="31">
        <f>C186+F186+I186+L186+O186+R186+U186+X186</f>
        <v>292</v>
      </c>
      <c r="AB186" s="33">
        <f>D186+G186+J186+M186+P186+S186+V186+Y186</f>
        <v>187</v>
      </c>
      <c r="AC186" s="34">
        <f>E186+H186+K186+N186+Q186+T186+W186+Z186</f>
        <v>479</v>
      </c>
      <c r="AE186" s="195"/>
    </row>
    <row r="187" spans="1:31" ht="13.5" thickBot="1" x14ac:dyDescent="0.25">
      <c r="C187" s="37"/>
      <c r="D187" s="38"/>
      <c r="E187" s="39"/>
      <c r="F187" s="40"/>
      <c r="G187" s="40"/>
      <c r="H187" s="40"/>
      <c r="I187" s="37"/>
      <c r="J187" s="38"/>
      <c r="K187" s="39" t="str">
        <f>IF(I187+J187=0," ",I187+J187)</f>
        <v xml:space="preserve"> </v>
      </c>
      <c r="L187" s="37"/>
      <c r="M187" s="40"/>
      <c r="N187" s="40" t="str">
        <f>IF(L187+M187=0," ",L187+M187)</f>
        <v xml:space="preserve"> </v>
      </c>
      <c r="O187" s="37"/>
      <c r="P187" s="38"/>
      <c r="Q187" s="38" t="str">
        <f>IF(O187+P187=0," ",O187+P187)</f>
        <v xml:space="preserve"> </v>
      </c>
      <c r="R187" s="37"/>
      <c r="S187" s="38"/>
      <c r="T187" s="39"/>
      <c r="U187" s="40"/>
      <c r="V187" s="40"/>
      <c r="W187" s="40" t="str">
        <f>IF(U187+V187=0," ",U187+V187)</f>
        <v xml:space="preserve"> </v>
      </c>
      <c r="X187" s="37"/>
      <c r="Y187" s="38"/>
      <c r="Z187" s="39" t="str">
        <f>IF(X187+Y187=0," ",X187+Y187)</f>
        <v xml:space="preserve"> </v>
      </c>
      <c r="AA187" s="37"/>
      <c r="AB187" s="45"/>
      <c r="AC187" s="46"/>
    </row>
    <row r="188" spans="1:31" ht="13.5" thickBot="1" x14ac:dyDescent="0.25">
      <c r="A188" s="94" t="s">
        <v>139</v>
      </c>
      <c r="B188" s="95"/>
      <c r="C188" s="96">
        <f>C21+C29+C31+C40+C46+C53+C58+C67+C71+C78+C98+C137+C144+C149+C157+C161+C170+C172+C174+C176+C186</f>
        <v>2528</v>
      </c>
      <c r="D188" s="96">
        <f>D21+D29+D31+D40+D46+D53+D58+D67+D71+D78+D98+D137+D144+D149+D157+D161+D170+D172+D174+D176+D186</f>
        <v>1779</v>
      </c>
      <c r="E188" s="96">
        <f>E21+E29+E31+E40+E46+E53+E58+E67+E71+E78+E98+E137+E144+E149+E157+E161+E170+E172+E174+E176+E186</f>
        <v>4307</v>
      </c>
      <c r="F188" s="97">
        <f>F186+F176+F174+F172+F170+F46+F161+F157+F149+F142+F137+F98+F78+F71+F67+F58+F53+F40+F31+F29+F21</f>
        <v>422</v>
      </c>
      <c r="G188" s="96">
        <f>G186+G176+G174+G172+G170+G46+G161+G157+G149+G142+G137+G98+G78+G71+G67+G58+G53+G40+G31+G29+G21</f>
        <v>173</v>
      </c>
      <c r="H188" s="98">
        <f>H186+H176+H174+H172+H170+H46+H161+H157+H149+H142+H137+H98+H78+H71+H67+H58+H53+H40+H31+H29+H21</f>
        <v>595</v>
      </c>
      <c r="I188" s="96">
        <f>I21+I29+I31+I40+I46+I53+I58+I67+I71+I78+I98+I137+I144+I149+I157+I161+I170+I172+I174+I176+I186</f>
        <v>20</v>
      </c>
      <c r="J188" s="96">
        <f>J21+J29+J31+J40+J46+J53+J58+J67+J71+J78+J98+J137+J144+J149+J157+J161+J170+J172+J174+J176+J186</f>
        <v>11</v>
      </c>
      <c r="K188" s="96">
        <f>K21+K29+K31+K40+K46+K53+K58+K67+K71+K78+K98+K137+K144+K149+K157+K161+K170+K172+K174+K176+K186</f>
        <v>31</v>
      </c>
      <c r="L188" s="97">
        <f t="shared" ref="L188:T188" si="143">L186+L176+L174+L172+L170+L46+L161+L157+L149+L142+L137+L98+L78+L71+L67+L58+L53+L40+L31+L29+L21</f>
        <v>81</v>
      </c>
      <c r="M188" s="96">
        <f t="shared" si="143"/>
        <v>82</v>
      </c>
      <c r="N188" s="98">
        <f t="shared" si="143"/>
        <v>163</v>
      </c>
      <c r="O188" s="97">
        <f t="shared" si="143"/>
        <v>96</v>
      </c>
      <c r="P188" s="96">
        <f t="shared" si="143"/>
        <v>63</v>
      </c>
      <c r="Q188" s="96">
        <f t="shared" si="143"/>
        <v>159</v>
      </c>
      <c r="R188" s="97">
        <f t="shared" si="143"/>
        <v>2</v>
      </c>
      <c r="S188" s="96">
        <f t="shared" si="143"/>
        <v>2</v>
      </c>
      <c r="T188" s="96">
        <f t="shared" si="143"/>
        <v>4</v>
      </c>
      <c r="U188" s="96">
        <f>U21+U29+U31+U40+U46+U53+U58+U67+U71+U78+U98+U137+U144+U149+U157+U161+U170+U172+U174+U176+U186</f>
        <v>21</v>
      </c>
      <c r="V188" s="96">
        <f>V21+V29+V31+V40+V46+V53+V58+V67+V71+V78+V98+V137+V144+V149+V157+V161+V170+V172+V174+V176+V186</f>
        <v>19</v>
      </c>
      <c r="W188" s="96">
        <f>W21+W29+W31+W40+W46+W53+W58+W67+W71+W78+W98+W137+W144+W149+W157+W161+W170+W172+W174+W176+W186</f>
        <v>40</v>
      </c>
      <c r="X188" s="97">
        <f>X186+X176+X174+X172+X170+X46+X161+X157+X149+X142+X137+X98+X78+X71+X67+X58+X53+X40+X31+X29+X21</f>
        <v>239</v>
      </c>
      <c r="Y188" s="96">
        <f>Y186+Y176+Y174+Y172+Y170+Y46+Y161+Y157+Y149+Y142+Y137+Y98+Y78+Y71+Y67+Y58+Y53+Y40+Y31+Y29+Y21</f>
        <v>173</v>
      </c>
      <c r="Z188" s="98">
        <f>Z186+Z176+Z174+Z172+Z170+Z46+Z161+Z157+Z149+Z142+Z137+Z98+Z78+Z71+Z67+Z58+Z53+Z40+Z31+Z29+Z21</f>
        <v>412</v>
      </c>
      <c r="AA188" s="97">
        <f>AA186+AA176+AA174+AA172+AA170+AA46+AA161+AA157+AA149+AA142+AA137+AA98+AA78+AA71+AA67+AA58+AA53+AA40+AA31+AA29+AA21</f>
        <v>3409</v>
      </c>
      <c r="AB188" s="96">
        <f>AB186+AB176+AB174+AB172+AB170+AB46+AB161+AB157+AB149+AB144+AB137+AB98+AB78+AB71+AB67+AB58+AB53+AB40+AB31+AB29+AB21</f>
        <v>2302</v>
      </c>
      <c r="AC188" s="98">
        <f>AC186+AC176+AC174+AC172+AC170+AC46+AC161+AC157+AC149+AC144+AC137+AC98+AC78+AC71+AC67+AC58+AC53+AC40+AC31+AC29+AC21</f>
        <v>5711</v>
      </c>
      <c r="AD188" s="75"/>
      <c r="AE188" s="195"/>
    </row>
    <row r="189" spans="1:31" ht="12" customHeight="1" x14ac:dyDescent="0.2">
      <c r="A189" s="1"/>
      <c r="B189" s="558" t="s">
        <v>307</v>
      </c>
      <c r="C189" s="548" t="s">
        <v>1</v>
      </c>
      <c r="D189" s="549"/>
      <c r="E189" s="550"/>
      <c r="F189" s="551" t="s">
        <v>2</v>
      </c>
      <c r="G189" s="551"/>
      <c r="H189" s="551"/>
      <c r="I189" s="548" t="s">
        <v>308</v>
      </c>
      <c r="J189" s="549"/>
      <c r="K189" s="550"/>
      <c r="L189" s="551" t="s">
        <v>4</v>
      </c>
      <c r="M189" s="551"/>
      <c r="N189" s="551"/>
      <c r="O189" s="548" t="s">
        <v>5</v>
      </c>
      <c r="P189" s="549"/>
      <c r="Q189" s="549"/>
      <c r="R189" s="548" t="s">
        <v>6</v>
      </c>
      <c r="S189" s="549"/>
      <c r="T189" s="550"/>
      <c r="U189" s="551" t="s">
        <v>7</v>
      </c>
      <c r="V189" s="551"/>
      <c r="W189" s="551"/>
      <c r="X189" s="548" t="s">
        <v>8</v>
      </c>
      <c r="Y189" s="549"/>
      <c r="Z189" s="550"/>
      <c r="AA189" s="548" t="s">
        <v>9</v>
      </c>
      <c r="AB189" s="549"/>
      <c r="AC189" s="550"/>
    </row>
    <row r="190" spans="1:31" ht="13.5" thickBot="1" x14ac:dyDescent="0.25">
      <c r="A190" s="1"/>
      <c r="B190" s="559"/>
      <c r="C190" s="189" t="s">
        <v>10</v>
      </c>
      <c r="D190" s="190" t="s">
        <v>11</v>
      </c>
      <c r="E190" s="191" t="s">
        <v>9</v>
      </c>
      <c r="F190" s="6" t="s">
        <v>10</v>
      </c>
      <c r="G190" s="6" t="s">
        <v>12</v>
      </c>
      <c r="H190" s="6" t="s">
        <v>9</v>
      </c>
      <c r="I190" s="7" t="s">
        <v>10</v>
      </c>
      <c r="J190" s="8" t="s">
        <v>12</v>
      </c>
      <c r="K190" s="193" t="s">
        <v>9</v>
      </c>
      <c r="L190" s="189" t="s">
        <v>10</v>
      </c>
      <c r="M190" s="192" t="s">
        <v>12</v>
      </c>
      <c r="N190" s="192" t="s">
        <v>9</v>
      </c>
      <c r="O190" s="189" t="s">
        <v>10</v>
      </c>
      <c r="P190" s="190" t="s">
        <v>12</v>
      </c>
      <c r="Q190" s="190" t="s">
        <v>9</v>
      </c>
      <c r="R190" s="189" t="s">
        <v>10</v>
      </c>
      <c r="S190" s="190" t="s">
        <v>12</v>
      </c>
      <c r="T190" s="191" t="s">
        <v>9</v>
      </c>
      <c r="U190" s="192" t="s">
        <v>10</v>
      </c>
      <c r="V190" s="192" t="s">
        <v>12</v>
      </c>
      <c r="W190" s="192" t="s">
        <v>9</v>
      </c>
      <c r="X190" s="7" t="s">
        <v>10</v>
      </c>
      <c r="Y190" s="8" t="s">
        <v>12</v>
      </c>
      <c r="Z190" s="193" t="s">
        <v>9</v>
      </c>
      <c r="AA190" s="189" t="s">
        <v>10</v>
      </c>
      <c r="AB190" s="197" t="s">
        <v>12</v>
      </c>
      <c r="AC190" s="12" t="s">
        <v>9</v>
      </c>
    </row>
    <row r="191" spans="1:31" ht="13.5" thickBot="1" x14ac:dyDescent="0.25">
      <c r="A191" s="99" t="s">
        <v>140</v>
      </c>
      <c r="B191" s="100"/>
      <c r="C191" s="198"/>
      <c r="D191" s="101"/>
      <c r="E191" s="199"/>
      <c r="F191" s="101"/>
      <c r="G191" s="101"/>
      <c r="H191" s="199"/>
      <c r="I191" s="198"/>
      <c r="J191" s="101"/>
      <c r="K191" s="199"/>
      <c r="L191" s="198"/>
      <c r="M191" s="101"/>
      <c r="N191" s="199"/>
      <c r="O191" s="198"/>
      <c r="P191" s="101"/>
      <c r="Q191" s="101"/>
      <c r="R191" s="198"/>
      <c r="S191" s="101"/>
      <c r="T191" s="199"/>
      <c r="U191" s="101"/>
      <c r="V191" s="101"/>
      <c r="W191" s="199"/>
      <c r="X191" s="198"/>
      <c r="Y191" s="101"/>
      <c r="Z191" s="199"/>
      <c r="AA191" s="198"/>
      <c r="AB191" s="102"/>
      <c r="AC191" s="103"/>
    </row>
    <row r="192" spans="1:31" x14ac:dyDescent="0.2">
      <c r="C192" s="37"/>
      <c r="D192" s="38"/>
      <c r="E192" s="39"/>
      <c r="F192" s="40"/>
      <c r="G192" s="40"/>
      <c r="H192" s="40"/>
      <c r="I192" s="37"/>
      <c r="J192" s="38"/>
      <c r="K192" s="39" t="str">
        <f>IF(I192+J192=0," ",I192+J192)</f>
        <v xml:space="preserve"> </v>
      </c>
      <c r="L192" s="37"/>
      <c r="M192" s="40"/>
      <c r="N192" s="40" t="str">
        <f>IF(L192+M192=0," ",L192+M192)</f>
        <v xml:space="preserve"> </v>
      </c>
      <c r="O192" s="37"/>
      <c r="P192" s="38"/>
      <c r="Q192" s="38"/>
      <c r="R192" s="37"/>
      <c r="S192" s="38"/>
      <c r="T192" s="39"/>
      <c r="U192" s="40"/>
      <c r="V192" s="40"/>
      <c r="W192" s="40" t="str">
        <f>IF(U192+V192=0," ",U192+V192)</f>
        <v xml:space="preserve"> </v>
      </c>
      <c r="X192" s="37"/>
      <c r="Y192" s="38"/>
      <c r="Z192" s="38" t="str">
        <f>IF(X192+Y192=0," ",X192+Y192)</f>
        <v xml:space="preserve"> </v>
      </c>
      <c r="AA192" s="42"/>
      <c r="AB192" s="68"/>
      <c r="AC192" s="69"/>
    </row>
    <row r="193" spans="1:30" x14ac:dyDescent="0.2">
      <c r="A193" s="20" t="s">
        <v>141</v>
      </c>
      <c r="B193" s="49">
        <v>3100</v>
      </c>
      <c r="C193" s="22">
        <v>66</v>
      </c>
      <c r="D193" s="23">
        <v>109</v>
      </c>
      <c r="E193" s="24">
        <v>175</v>
      </c>
      <c r="F193" s="22">
        <v>8</v>
      </c>
      <c r="G193" s="23">
        <v>5</v>
      </c>
      <c r="H193" s="24">
        <v>13</v>
      </c>
      <c r="I193" s="22"/>
      <c r="J193" s="23"/>
      <c r="K193" s="24"/>
      <c r="L193" s="20">
        <v>12</v>
      </c>
      <c r="M193" s="25">
        <v>3</v>
      </c>
      <c r="N193" s="24">
        <v>15</v>
      </c>
      <c r="O193" s="22"/>
      <c r="P193" s="23">
        <v>1</v>
      </c>
      <c r="Q193" s="26">
        <v>1</v>
      </c>
      <c r="R193" s="27"/>
      <c r="S193" s="26"/>
      <c r="T193" s="24"/>
      <c r="U193" s="23">
        <v>2</v>
      </c>
      <c r="V193" s="23">
        <v>1</v>
      </c>
      <c r="W193" s="24">
        <v>3</v>
      </c>
      <c r="X193" s="22">
        <v>12</v>
      </c>
      <c r="Y193" s="23">
        <v>11</v>
      </c>
      <c r="Z193" s="26">
        <v>23</v>
      </c>
      <c r="AA193" s="20">
        <f t="shared" ref="AA193:AC194" si="144">C193+F193+I193+L193+O193+R193+U193+X193</f>
        <v>100</v>
      </c>
      <c r="AB193" s="25">
        <f t="shared" si="144"/>
        <v>130</v>
      </c>
      <c r="AC193" s="24">
        <f t="shared" si="144"/>
        <v>230</v>
      </c>
    </row>
    <row r="194" spans="1:30" ht="13.5" thickBot="1" x14ac:dyDescent="0.25">
      <c r="A194" s="25" t="s">
        <v>314</v>
      </c>
      <c r="B194" s="21">
        <v>3150</v>
      </c>
      <c r="C194" s="22"/>
      <c r="D194" s="23"/>
      <c r="E194" s="24">
        <f>C194+D194</f>
        <v>0</v>
      </c>
      <c r="F194" s="23"/>
      <c r="G194" s="23"/>
      <c r="H194" s="26">
        <f>F194+G194</f>
        <v>0</v>
      </c>
      <c r="I194" s="22"/>
      <c r="J194" s="23"/>
      <c r="K194" s="24">
        <f>I194+J194</f>
        <v>0</v>
      </c>
      <c r="M194" s="25"/>
      <c r="N194" s="26">
        <f>L194+M194</f>
        <v>0</v>
      </c>
      <c r="O194" s="22"/>
      <c r="P194" s="23"/>
      <c r="Q194" s="26">
        <f>O194+P194</f>
        <v>0</v>
      </c>
      <c r="R194" s="27"/>
      <c r="S194" s="26"/>
      <c r="T194" s="24">
        <f t="shared" ref="T194" si="145">R194+S194</f>
        <v>0</v>
      </c>
      <c r="U194" s="23"/>
      <c r="V194" s="23"/>
      <c r="W194" s="26">
        <f>U194+V194</f>
        <v>0</v>
      </c>
      <c r="X194" s="22"/>
      <c r="Y194" s="23"/>
      <c r="Z194" s="26">
        <f>X194+Y194</f>
        <v>0</v>
      </c>
      <c r="AA194" s="20">
        <f t="shared" si="144"/>
        <v>0</v>
      </c>
      <c r="AB194" s="25">
        <f t="shared" si="144"/>
        <v>0</v>
      </c>
      <c r="AC194" s="24">
        <f t="shared" si="144"/>
        <v>0</v>
      </c>
    </row>
    <row r="195" spans="1:30" s="75" customFormat="1" ht="13.5" thickBot="1" x14ac:dyDescent="0.25">
      <c r="A195" s="31" t="s">
        <v>142</v>
      </c>
      <c r="B195" s="14"/>
      <c r="C195" s="31">
        <f>SUBTOTAL(9,C193:C194)</f>
        <v>66</v>
      </c>
      <c r="D195" s="13">
        <f t="shared" ref="D195:Z195" si="146">SUBTOTAL(9,D193:D194)</f>
        <v>109</v>
      </c>
      <c r="E195" s="13">
        <f t="shared" si="146"/>
        <v>175</v>
      </c>
      <c r="F195" s="31">
        <f t="shared" si="146"/>
        <v>8</v>
      </c>
      <c r="G195" s="13">
        <f t="shared" si="146"/>
        <v>5</v>
      </c>
      <c r="H195" s="32">
        <f t="shared" si="146"/>
        <v>13</v>
      </c>
      <c r="I195" s="13">
        <f t="shared" si="146"/>
        <v>0</v>
      </c>
      <c r="J195" s="13">
        <f t="shared" si="146"/>
        <v>0</v>
      </c>
      <c r="K195" s="13">
        <f t="shared" si="146"/>
        <v>0</v>
      </c>
      <c r="L195" s="31">
        <f t="shared" si="146"/>
        <v>12</v>
      </c>
      <c r="M195" s="13">
        <f t="shared" si="146"/>
        <v>3</v>
      </c>
      <c r="N195" s="32">
        <f t="shared" si="146"/>
        <v>15</v>
      </c>
      <c r="O195" s="13">
        <f t="shared" si="146"/>
        <v>0</v>
      </c>
      <c r="P195" s="13">
        <f t="shared" si="146"/>
        <v>1</v>
      </c>
      <c r="Q195" s="13">
        <f t="shared" si="146"/>
        <v>1</v>
      </c>
      <c r="R195" s="31"/>
      <c r="S195" s="13"/>
      <c r="T195" s="32">
        <f>R195+S195</f>
        <v>0</v>
      </c>
      <c r="U195" s="13">
        <f t="shared" si="146"/>
        <v>2</v>
      </c>
      <c r="V195" s="13">
        <f t="shared" si="146"/>
        <v>1</v>
      </c>
      <c r="W195" s="32">
        <f t="shared" si="146"/>
        <v>3</v>
      </c>
      <c r="X195" s="13">
        <f t="shared" si="146"/>
        <v>12</v>
      </c>
      <c r="Y195" s="13">
        <f t="shared" si="146"/>
        <v>11</v>
      </c>
      <c r="Z195" s="13">
        <f t="shared" si="146"/>
        <v>23</v>
      </c>
      <c r="AA195" s="31">
        <f>C195+F195+I195+L195+O195+R195+U195+X195</f>
        <v>100</v>
      </c>
      <c r="AB195" s="13">
        <f>D195+G195+J195+M195+P195+S195+V195+Y195</f>
        <v>130</v>
      </c>
      <c r="AC195" s="32">
        <f>E195+H195+K195+N195+Q195+T195+W195+Z195</f>
        <v>230</v>
      </c>
    </row>
    <row r="196" spans="1:30" x14ac:dyDescent="0.2">
      <c r="A196" s="25"/>
      <c r="B196" s="104"/>
      <c r="C196" s="37"/>
      <c r="D196" s="38"/>
      <c r="E196" s="39" t="str">
        <f>IF(C196+D196=0," ",C196+D196)</f>
        <v xml:space="preserve"> </v>
      </c>
      <c r="F196" s="38"/>
      <c r="G196" s="38"/>
      <c r="H196" s="38" t="str">
        <f>IF(F196+G196=0," ",F196+G196)</f>
        <v xml:space="preserve"> </v>
      </c>
      <c r="I196" s="37"/>
      <c r="J196" s="38"/>
      <c r="K196" s="39" t="str">
        <f>IF(I196+J196=0," ",I196+J196)</f>
        <v xml:space="preserve"> </v>
      </c>
      <c r="L196" s="37"/>
      <c r="M196" s="38"/>
      <c r="N196" s="38" t="str">
        <f>IF(L196+M196=0," ",L196+M196)</f>
        <v xml:space="preserve"> </v>
      </c>
      <c r="O196" s="37"/>
      <c r="P196" s="38"/>
      <c r="Q196" s="38" t="str">
        <f>IF(O196+P196=0," ",O196+P196)</f>
        <v xml:space="preserve"> </v>
      </c>
      <c r="R196" s="37"/>
      <c r="S196" s="38"/>
      <c r="T196" s="39"/>
      <c r="U196" s="38"/>
      <c r="V196" s="38"/>
      <c r="W196" s="38" t="str">
        <f>IF(U196+V196=0," ",U196+V196)</f>
        <v xml:space="preserve"> </v>
      </c>
      <c r="X196" s="37"/>
      <c r="Y196" s="38"/>
      <c r="Z196" s="38" t="str">
        <f>IF(X196+Y196=0," ",X196+Y196)</f>
        <v xml:space="preserve"> </v>
      </c>
      <c r="AA196" s="37"/>
      <c r="AB196" s="45"/>
      <c r="AC196" s="46"/>
    </row>
    <row r="197" spans="1:30" s="105" customFormat="1" x14ac:dyDescent="0.2">
      <c r="A197" s="27" t="s">
        <v>129</v>
      </c>
      <c r="B197" s="21">
        <v>3700</v>
      </c>
      <c r="C197" s="22">
        <v>3</v>
      </c>
      <c r="D197" s="23">
        <v>9</v>
      </c>
      <c r="E197" s="24">
        <v>12</v>
      </c>
      <c r="F197" s="23"/>
      <c r="G197" s="23">
        <v>1</v>
      </c>
      <c r="H197" s="26">
        <v>1</v>
      </c>
      <c r="I197" s="22"/>
      <c r="J197" s="23"/>
      <c r="K197" s="26"/>
      <c r="L197" s="20"/>
      <c r="M197" s="25"/>
      <c r="N197" s="26"/>
      <c r="O197" s="22"/>
      <c r="P197" s="23"/>
      <c r="Q197" s="26"/>
      <c r="R197" s="27"/>
      <c r="S197" s="26"/>
      <c r="T197" s="24"/>
      <c r="U197" s="23"/>
      <c r="V197" s="23"/>
      <c r="W197" s="26"/>
      <c r="X197" s="22"/>
      <c r="Y197" s="23">
        <v>3</v>
      </c>
      <c r="Z197" s="26">
        <v>3</v>
      </c>
      <c r="AA197" s="20">
        <f t="shared" ref="AA197:AC198" si="147">C197+F197+I197+L197+O197+R197+U197+X197</f>
        <v>3</v>
      </c>
      <c r="AB197" s="25">
        <f t="shared" si="147"/>
        <v>13</v>
      </c>
      <c r="AC197" s="24">
        <f t="shared" si="147"/>
        <v>16</v>
      </c>
    </row>
    <row r="198" spans="1:30" s="105" customFormat="1" ht="13.5" thickBot="1" x14ac:dyDescent="0.25">
      <c r="A198" s="51" t="s">
        <v>143</v>
      </c>
      <c r="B198" s="106">
        <v>3705</v>
      </c>
      <c r="C198" s="71">
        <v>2</v>
      </c>
      <c r="D198" s="70">
        <v>9</v>
      </c>
      <c r="E198" s="52">
        <v>11</v>
      </c>
      <c r="F198" s="70"/>
      <c r="G198" s="70"/>
      <c r="H198" s="51"/>
      <c r="I198" s="71"/>
      <c r="J198" s="70"/>
      <c r="K198" s="52"/>
      <c r="L198" s="71"/>
      <c r="M198" s="70"/>
      <c r="N198" s="51"/>
      <c r="O198" s="71"/>
      <c r="P198" s="70"/>
      <c r="Q198" s="51"/>
      <c r="R198" s="50"/>
      <c r="S198" s="51"/>
      <c r="T198" s="24"/>
      <c r="U198" s="70">
        <v>1</v>
      </c>
      <c r="V198" s="70"/>
      <c r="W198" s="51">
        <v>1</v>
      </c>
      <c r="X198" s="71">
        <v>1</v>
      </c>
      <c r="Y198" s="70">
        <v>1</v>
      </c>
      <c r="Z198" s="51">
        <v>2</v>
      </c>
      <c r="AA198" s="20">
        <f t="shared" si="147"/>
        <v>4</v>
      </c>
      <c r="AB198" s="25">
        <f t="shared" si="147"/>
        <v>10</v>
      </c>
      <c r="AC198" s="24">
        <f t="shared" si="147"/>
        <v>14</v>
      </c>
    </row>
    <row r="199" spans="1:30" ht="13.5" thickBot="1" x14ac:dyDescent="0.25">
      <c r="A199" s="13" t="s">
        <v>144</v>
      </c>
      <c r="B199" s="14"/>
      <c r="C199" s="31">
        <f t="shared" ref="C199:Z199" si="148">SUBTOTAL(9,C197:C198)</f>
        <v>5</v>
      </c>
      <c r="D199" s="13">
        <f t="shared" si="148"/>
        <v>18</v>
      </c>
      <c r="E199" s="32">
        <f t="shared" si="148"/>
        <v>23</v>
      </c>
      <c r="F199" s="13">
        <f t="shared" si="148"/>
        <v>0</v>
      </c>
      <c r="G199" s="13">
        <f t="shared" si="148"/>
        <v>1</v>
      </c>
      <c r="H199" s="13">
        <f t="shared" si="148"/>
        <v>1</v>
      </c>
      <c r="I199" s="31">
        <f t="shared" si="148"/>
        <v>0</v>
      </c>
      <c r="J199" s="13">
        <f t="shared" si="148"/>
        <v>0</v>
      </c>
      <c r="K199" s="32">
        <f t="shared" si="148"/>
        <v>0</v>
      </c>
      <c r="L199" s="31">
        <f t="shared" si="148"/>
        <v>0</v>
      </c>
      <c r="M199" s="13">
        <f t="shared" si="148"/>
        <v>0</v>
      </c>
      <c r="N199" s="13">
        <f t="shared" si="148"/>
        <v>0</v>
      </c>
      <c r="O199" s="31">
        <f t="shared" si="148"/>
        <v>0</v>
      </c>
      <c r="P199" s="13">
        <f t="shared" si="148"/>
        <v>0</v>
      </c>
      <c r="Q199" s="13">
        <f t="shared" si="148"/>
        <v>0</v>
      </c>
      <c r="R199" s="31"/>
      <c r="S199" s="13"/>
      <c r="T199" s="32">
        <f>R199+S199</f>
        <v>0</v>
      </c>
      <c r="U199" s="13">
        <f t="shared" si="148"/>
        <v>1</v>
      </c>
      <c r="V199" s="13">
        <f t="shared" si="148"/>
        <v>0</v>
      </c>
      <c r="W199" s="13">
        <f t="shared" si="148"/>
        <v>1</v>
      </c>
      <c r="X199" s="31">
        <f t="shared" si="148"/>
        <v>1</v>
      </c>
      <c r="Y199" s="13">
        <f t="shared" si="148"/>
        <v>4</v>
      </c>
      <c r="Z199" s="13">
        <f t="shared" si="148"/>
        <v>5</v>
      </c>
      <c r="AA199" s="31">
        <f>C199+F199+I199+L199+O199+R199+U199+X199</f>
        <v>7</v>
      </c>
      <c r="AB199" s="13">
        <f>D199+G199+J199+M199+P199+S199+V199+Y199</f>
        <v>23</v>
      </c>
      <c r="AC199" s="32">
        <f>E199+H199+K199+N199+Q199+T199+W199+Z199</f>
        <v>30</v>
      </c>
      <c r="AD199" s="105"/>
    </row>
    <row r="200" spans="1:30" ht="13.5" thickBot="1" x14ac:dyDescent="0.25">
      <c r="C200" s="37"/>
      <c r="D200" s="38"/>
      <c r="E200" s="39"/>
      <c r="F200" s="40"/>
      <c r="G200" s="40"/>
      <c r="H200" s="40"/>
      <c r="I200" s="37"/>
      <c r="J200" s="38"/>
      <c r="K200" s="39"/>
      <c r="L200" s="37"/>
      <c r="M200" s="40"/>
      <c r="N200" s="40"/>
      <c r="O200" s="37"/>
      <c r="P200" s="38"/>
      <c r="Q200" s="38"/>
      <c r="R200" s="37"/>
      <c r="S200" s="38"/>
      <c r="T200" s="39"/>
      <c r="U200" s="40"/>
      <c r="V200" s="40"/>
      <c r="W200" s="40"/>
      <c r="X200" s="37"/>
      <c r="Y200" s="38"/>
      <c r="Z200" s="38"/>
      <c r="AA200" s="37"/>
      <c r="AB200" s="45"/>
      <c r="AC200" s="46"/>
    </row>
    <row r="201" spans="1:30" ht="13.5" thickBot="1" x14ac:dyDescent="0.25">
      <c r="A201" s="31" t="s">
        <v>145</v>
      </c>
      <c r="B201" s="14">
        <v>3200</v>
      </c>
      <c r="C201" s="53">
        <v>28</v>
      </c>
      <c r="D201" s="54">
        <v>89</v>
      </c>
      <c r="E201" s="32">
        <v>117</v>
      </c>
      <c r="F201" s="54">
        <v>2</v>
      </c>
      <c r="G201" s="54">
        <v>2</v>
      </c>
      <c r="H201" s="13">
        <v>4</v>
      </c>
      <c r="I201" s="53"/>
      <c r="J201" s="54"/>
      <c r="K201" s="32"/>
      <c r="L201" s="31">
        <v>3</v>
      </c>
      <c r="M201" s="13">
        <v>3</v>
      </c>
      <c r="N201" s="13">
        <v>6</v>
      </c>
      <c r="O201" s="53"/>
      <c r="P201" s="54">
        <v>1</v>
      </c>
      <c r="Q201" s="13">
        <v>1</v>
      </c>
      <c r="R201" s="31"/>
      <c r="S201" s="13"/>
      <c r="T201" s="32"/>
      <c r="U201" s="54">
        <v>1</v>
      </c>
      <c r="V201" s="54">
        <v>2</v>
      </c>
      <c r="W201" s="13">
        <v>3</v>
      </c>
      <c r="X201" s="53">
        <v>1</v>
      </c>
      <c r="Y201" s="54">
        <v>11</v>
      </c>
      <c r="Z201" s="13">
        <v>12</v>
      </c>
      <c r="AA201" s="31">
        <f>C201+F201+I201+L201+O201+R201+U201+X201</f>
        <v>35</v>
      </c>
      <c r="AB201" s="13">
        <f>D201+G201+J201+M201+P201+S201+V201+Y201</f>
        <v>108</v>
      </c>
      <c r="AC201" s="32">
        <f>E201+H201+K201+N201+Q201+T201+W201+Z201</f>
        <v>143</v>
      </c>
    </row>
    <row r="202" spans="1:30" ht="13.5" thickBot="1" x14ac:dyDescent="0.25">
      <c r="C202" s="37"/>
      <c r="D202" s="38"/>
      <c r="E202" s="39" t="str">
        <f>IF(C202+D202=0," ",C202+D202)</f>
        <v xml:space="preserve"> </v>
      </c>
      <c r="F202" s="40"/>
      <c r="G202" s="40"/>
      <c r="H202" s="40" t="str">
        <f>IF(F202+G202=0," ",F202+G202)</f>
        <v xml:space="preserve"> </v>
      </c>
      <c r="I202" s="37"/>
      <c r="J202" s="38"/>
      <c r="K202" s="39" t="str">
        <f>IF(I202+J202=0," ",I202+J202)</f>
        <v xml:space="preserve"> </v>
      </c>
      <c r="L202" s="37"/>
      <c r="M202" s="40"/>
      <c r="N202" s="40" t="str">
        <f>IF(L202+M202=0," ",L202+M202)</f>
        <v xml:space="preserve"> </v>
      </c>
      <c r="O202" s="37"/>
      <c r="P202" s="38"/>
      <c r="Q202" s="38" t="str">
        <f>IF(O202+P202=0," ",O202+P202)</f>
        <v xml:space="preserve"> </v>
      </c>
      <c r="R202" s="37"/>
      <c r="S202" s="38"/>
      <c r="T202" s="39"/>
      <c r="U202" s="40"/>
      <c r="V202" s="40"/>
      <c r="W202" s="40" t="str">
        <f>IF(U202+V202=0," ",U202+V202)</f>
        <v xml:space="preserve"> </v>
      </c>
      <c r="X202" s="37"/>
      <c r="Y202" s="38"/>
      <c r="Z202" s="38" t="str">
        <f>IF(X202+Y202=0," ",X202+Y202)</f>
        <v xml:space="preserve"> </v>
      </c>
      <c r="AA202" s="37"/>
      <c r="AB202" s="45"/>
      <c r="AC202" s="46"/>
    </row>
    <row r="203" spans="1:30" s="75" customFormat="1" ht="13.5" thickBot="1" x14ac:dyDescent="0.25">
      <c r="A203" s="31" t="s">
        <v>146</v>
      </c>
      <c r="B203" s="14">
        <v>3300</v>
      </c>
      <c r="C203" s="53">
        <v>42</v>
      </c>
      <c r="D203" s="54">
        <v>47</v>
      </c>
      <c r="E203" s="32">
        <v>89</v>
      </c>
      <c r="F203" s="54">
        <v>2</v>
      </c>
      <c r="G203" s="54">
        <v>3</v>
      </c>
      <c r="H203" s="13">
        <v>5</v>
      </c>
      <c r="I203" s="53"/>
      <c r="J203" s="54"/>
      <c r="K203" s="32"/>
      <c r="L203" s="31">
        <v>2</v>
      </c>
      <c r="M203" s="13">
        <v>1</v>
      </c>
      <c r="N203" s="13">
        <v>3</v>
      </c>
      <c r="O203" s="53"/>
      <c r="P203" s="54"/>
      <c r="Q203" s="13"/>
      <c r="R203" s="31"/>
      <c r="S203" s="13"/>
      <c r="T203" s="32"/>
      <c r="U203" s="54"/>
      <c r="V203" s="54"/>
      <c r="W203" s="13"/>
      <c r="X203" s="53">
        <v>5</v>
      </c>
      <c r="Y203" s="54">
        <v>5</v>
      </c>
      <c r="Z203" s="13">
        <v>10</v>
      </c>
      <c r="AA203" s="31">
        <f>C203+F203+I203+L203+O203+R203+U203+X203</f>
        <v>51</v>
      </c>
      <c r="AB203" s="13">
        <f>D203+G203+J203+M203+P203+S203+V203+Y203</f>
        <v>56</v>
      </c>
      <c r="AC203" s="32">
        <f>E203+H203+K203+N203+Q203+T203+W203+Z203</f>
        <v>107</v>
      </c>
    </row>
    <row r="204" spans="1:30" ht="13.5" thickBot="1" x14ac:dyDescent="0.25">
      <c r="C204" s="37"/>
      <c r="D204" s="38"/>
      <c r="E204" s="39" t="str">
        <f>IF(C204+D204=0," ",C204+D204)</f>
        <v xml:space="preserve"> </v>
      </c>
      <c r="F204" s="40"/>
      <c r="G204" s="40"/>
      <c r="H204" s="40" t="str">
        <f>IF(F204+G204=0," ",F204+G204)</f>
        <v xml:space="preserve"> </v>
      </c>
      <c r="I204" s="37"/>
      <c r="J204" s="38"/>
      <c r="K204" s="39" t="str">
        <f>IF(I204+J204=0," ",I204+J204)</f>
        <v xml:space="preserve"> </v>
      </c>
      <c r="L204" s="37"/>
      <c r="M204" s="40"/>
      <c r="N204" s="40" t="str">
        <f>IF(L204+M204=0," ",L204+M204)</f>
        <v xml:space="preserve"> </v>
      </c>
      <c r="O204" s="37"/>
      <c r="P204" s="38"/>
      <c r="Q204" s="38" t="str">
        <f>IF(O204+P204=0," ",O204+P204)</f>
        <v xml:space="preserve"> </v>
      </c>
      <c r="R204" s="37"/>
      <c r="S204" s="38"/>
      <c r="T204" s="39"/>
      <c r="U204" s="40"/>
      <c r="V204" s="40"/>
      <c r="W204" s="40" t="str">
        <f>IF(U204+V204=0," ",U204+V204)</f>
        <v xml:space="preserve"> </v>
      </c>
      <c r="X204" s="37"/>
      <c r="Y204" s="38"/>
      <c r="Z204" s="38" t="str">
        <f>IF(X204+Y204=0," ",X204+Y204)</f>
        <v xml:space="preserve"> </v>
      </c>
      <c r="AA204" s="37"/>
      <c r="AB204" s="45"/>
      <c r="AC204" s="46"/>
    </row>
    <row r="205" spans="1:30" ht="13.5" thickBot="1" x14ac:dyDescent="0.25">
      <c r="A205" s="31" t="s">
        <v>147</v>
      </c>
      <c r="B205" s="14">
        <v>3400</v>
      </c>
      <c r="C205" s="53">
        <v>33</v>
      </c>
      <c r="D205" s="54">
        <v>6</v>
      </c>
      <c r="E205" s="32">
        <v>39</v>
      </c>
      <c r="F205" s="54"/>
      <c r="G205" s="54"/>
      <c r="H205" s="13"/>
      <c r="I205" s="53"/>
      <c r="J205" s="54"/>
      <c r="K205" s="32"/>
      <c r="L205" s="31">
        <v>1</v>
      </c>
      <c r="M205" s="13">
        <v>1</v>
      </c>
      <c r="N205" s="13">
        <v>2</v>
      </c>
      <c r="O205" s="53">
        <v>1</v>
      </c>
      <c r="P205" s="54"/>
      <c r="Q205" s="13">
        <v>1</v>
      </c>
      <c r="R205" s="31"/>
      <c r="S205" s="13"/>
      <c r="T205" s="32"/>
      <c r="U205" s="54"/>
      <c r="V205" s="54"/>
      <c r="W205" s="13"/>
      <c r="X205" s="53">
        <v>2</v>
      </c>
      <c r="Y205" s="54">
        <v>1</v>
      </c>
      <c r="Z205" s="13">
        <v>3</v>
      </c>
      <c r="AA205" s="31">
        <f>C205+F205+I205+L205+O205+R205+U205+X205</f>
        <v>37</v>
      </c>
      <c r="AB205" s="13">
        <f>D205+G205+J205+M205+P205+S205+V205+Y205</f>
        <v>8</v>
      </c>
      <c r="AC205" s="32">
        <f>E205+H205+K205+N205+Q205+T205+W205+Z205</f>
        <v>45</v>
      </c>
    </row>
    <row r="206" spans="1:30" ht="13.5" thickBot="1" x14ac:dyDescent="0.25">
      <c r="A206" s="26"/>
      <c r="B206" s="21"/>
      <c r="C206" s="62"/>
      <c r="D206" s="59"/>
      <c r="E206" s="41" t="str">
        <f>IF(C206+D206=0," ",C206+D206)</f>
        <v xml:space="preserve"> </v>
      </c>
      <c r="F206" s="59"/>
      <c r="G206" s="59"/>
      <c r="H206" s="59" t="str">
        <f>IF(F206+G206=0," ",F206+G206)</f>
        <v xml:space="preserve"> </v>
      </c>
      <c r="I206" s="62"/>
      <c r="J206" s="59"/>
      <c r="K206" s="41" t="str">
        <f>IF(I206+J206=0," ",I206+J206)</f>
        <v xml:space="preserve"> </v>
      </c>
      <c r="L206" s="62"/>
      <c r="M206" s="59"/>
      <c r="N206" s="59" t="str">
        <f>IF(L206+M206=0," ",L206+M206)</f>
        <v xml:space="preserve"> </v>
      </c>
      <c r="O206" s="62"/>
      <c r="P206" s="59"/>
      <c r="Q206" s="59" t="str">
        <f>IF(O206+P206=0," ",O206+P206)</f>
        <v xml:space="preserve"> </v>
      </c>
      <c r="R206" s="62"/>
      <c r="S206" s="59"/>
      <c r="T206" s="41"/>
      <c r="U206" s="59"/>
      <c r="V206" s="59"/>
      <c r="W206" s="59" t="str">
        <f>IF(U206+V206=0," ",U206+V206)</f>
        <v xml:space="preserve"> </v>
      </c>
      <c r="X206" s="62"/>
      <c r="Y206" s="59"/>
      <c r="Z206" s="59" t="str">
        <f>IF(X206+Y206=0," ",X206+Y206)</f>
        <v xml:space="preserve"> </v>
      </c>
      <c r="AA206" s="62"/>
      <c r="AB206" s="79"/>
      <c r="AC206" s="64"/>
    </row>
    <row r="207" spans="1:30" ht="13.5" thickBot="1" x14ac:dyDescent="0.25">
      <c r="A207" s="31" t="s">
        <v>148</v>
      </c>
      <c r="B207" s="14">
        <v>3600</v>
      </c>
      <c r="C207" s="53">
        <v>64</v>
      </c>
      <c r="D207" s="54">
        <v>63</v>
      </c>
      <c r="E207" s="32">
        <v>127</v>
      </c>
      <c r="F207" s="54">
        <v>4</v>
      </c>
      <c r="G207" s="54"/>
      <c r="H207" s="13">
        <v>4</v>
      </c>
      <c r="I207" s="53"/>
      <c r="J207" s="54"/>
      <c r="K207" s="32"/>
      <c r="L207" s="31">
        <v>2</v>
      </c>
      <c r="M207" s="13">
        <v>3</v>
      </c>
      <c r="N207" s="13">
        <v>5</v>
      </c>
      <c r="O207" s="53"/>
      <c r="P207" s="54">
        <v>2</v>
      </c>
      <c r="Q207" s="13">
        <v>2</v>
      </c>
      <c r="R207" s="31"/>
      <c r="S207" s="13"/>
      <c r="T207" s="32"/>
      <c r="U207" s="54">
        <v>1</v>
      </c>
      <c r="V207" s="54">
        <v>2</v>
      </c>
      <c r="W207" s="13">
        <v>3</v>
      </c>
      <c r="X207" s="53">
        <v>1</v>
      </c>
      <c r="Y207" s="54">
        <v>4</v>
      </c>
      <c r="Z207" s="13">
        <v>5</v>
      </c>
      <c r="AA207" s="31">
        <f>C207+F207+I207+L207+O207+R207+U207+X207</f>
        <v>72</v>
      </c>
      <c r="AB207" s="13">
        <f>D207+G207+J207+M207+P207+S207+V207+Y207</f>
        <v>74</v>
      </c>
      <c r="AC207" s="32">
        <f>E207+H207+K207+N207+Q207+T207+W207+Z207</f>
        <v>146</v>
      </c>
    </row>
    <row r="208" spans="1:30" ht="13.5" thickBot="1" x14ac:dyDescent="0.25">
      <c r="C208" s="37"/>
      <c r="D208" s="38"/>
      <c r="E208" s="39" t="str">
        <f>IF(C208+D208=0," ",C208+D208)</f>
        <v xml:space="preserve"> </v>
      </c>
      <c r="F208" s="40"/>
      <c r="G208" s="40"/>
      <c r="H208" s="40" t="str">
        <f>IF(F208+G208=0," ",F208+G208)</f>
        <v xml:space="preserve"> </v>
      </c>
      <c r="I208" s="37"/>
      <c r="J208" s="38"/>
      <c r="K208" s="39" t="str">
        <f>IF(I208+J208=0," ",I208+J208)</f>
        <v xml:space="preserve"> </v>
      </c>
      <c r="L208" s="37"/>
      <c r="M208" s="40"/>
      <c r="N208" s="40" t="str">
        <f>IF(L208+M208=0," ",L208+M208)</f>
        <v xml:space="preserve"> </v>
      </c>
      <c r="O208" s="37"/>
      <c r="P208" s="38"/>
      <c r="Q208" s="38" t="str">
        <f>IF(O208+P208=0," ",O208+P208)</f>
        <v xml:space="preserve"> </v>
      </c>
      <c r="R208" s="37"/>
      <c r="S208" s="38"/>
      <c r="T208" s="39"/>
      <c r="U208" s="40"/>
      <c r="V208" s="40"/>
      <c r="W208" s="40" t="str">
        <f>IF(U208+V208=0," ",U208+V208)</f>
        <v xml:space="preserve"> </v>
      </c>
      <c r="X208" s="37"/>
      <c r="Y208" s="38"/>
      <c r="Z208" s="38" t="str">
        <f>IF(X208+Y208=0," ",X208+Y208)</f>
        <v xml:space="preserve"> </v>
      </c>
      <c r="AA208" s="37"/>
      <c r="AB208" s="45"/>
      <c r="AC208" s="46"/>
    </row>
    <row r="209" spans="1:29" ht="12" customHeight="1" thickBot="1" x14ac:dyDescent="0.25">
      <c r="A209" s="31" t="s">
        <v>149</v>
      </c>
      <c r="B209" s="14">
        <v>3500</v>
      </c>
      <c r="C209" s="53">
        <v>12</v>
      </c>
      <c r="D209" s="54">
        <v>34</v>
      </c>
      <c r="E209" s="32">
        <v>46</v>
      </c>
      <c r="F209" s="54">
        <v>1</v>
      </c>
      <c r="G209" s="54">
        <v>3</v>
      </c>
      <c r="H209" s="13">
        <v>4</v>
      </c>
      <c r="I209" s="53"/>
      <c r="J209" s="54"/>
      <c r="K209" s="32"/>
      <c r="L209" s="31"/>
      <c r="M209" s="13"/>
      <c r="N209" s="13"/>
      <c r="O209" s="53">
        <v>1</v>
      </c>
      <c r="P209" s="54">
        <v>1</v>
      </c>
      <c r="Q209" s="13">
        <v>2</v>
      </c>
      <c r="R209" s="31"/>
      <c r="S209" s="13"/>
      <c r="T209" s="32"/>
      <c r="U209" s="54"/>
      <c r="V209" s="54"/>
      <c r="W209" s="13"/>
      <c r="X209" s="53">
        <v>2</v>
      </c>
      <c r="Y209" s="54">
        <v>4</v>
      </c>
      <c r="Z209" s="13">
        <v>6</v>
      </c>
      <c r="AA209" s="31">
        <f>C209+F209+I209+L209+O209+R209+U209+X209</f>
        <v>16</v>
      </c>
      <c r="AB209" s="13">
        <f>D209+G209+J209+M209+P209+S209+V209+Y209</f>
        <v>42</v>
      </c>
      <c r="AC209" s="32">
        <f>E209+H209+K209+N209+Q209+T209+W209+Z209</f>
        <v>58</v>
      </c>
    </row>
    <row r="210" spans="1:29" ht="12" customHeight="1" thickBot="1" x14ac:dyDescent="0.25">
      <c r="C210" s="37"/>
      <c r="D210" s="38"/>
      <c r="E210" s="39" t="str">
        <f>IF(C210+D210=0," ",C210+D210)</f>
        <v xml:space="preserve"> </v>
      </c>
      <c r="F210" s="40"/>
      <c r="G210" s="40"/>
      <c r="H210" s="40" t="str">
        <f>IF(F210+G210=0," ",F210+G210)</f>
        <v xml:space="preserve"> </v>
      </c>
      <c r="I210" s="37"/>
      <c r="J210" s="38"/>
      <c r="K210" s="39" t="str">
        <f>IF(I210+J210=0," ",I210+J210)</f>
        <v xml:space="preserve"> </v>
      </c>
      <c r="L210" s="37"/>
      <c r="M210" s="40"/>
      <c r="N210" s="40" t="str">
        <f>IF(L210+M210=0," ",L210+M210)</f>
        <v xml:space="preserve"> </v>
      </c>
      <c r="O210" s="37"/>
      <c r="P210" s="38"/>
      <c r="Q210" s="38" t="str">
        <f>IF(O210+P210=0," ",O210+P210)</f>
        <v xml:space="preserve"> </v>
      </c>
      <c r="R210" s="37"/>
      <c r="S210" s="38"/>
      <c r="T210" s="39"/>
      <c r="U210" s="40"/>
      <c r="V210" s="40"/>
      <c r="W210" s="40" t="str">
        <f>IF(U210+V210=0," ",U210+V210)</f>
        <v xml:space="preserve"> </v>
      </c>
      <c r="X210" s="37"/>
      <c r="Y210" s="38"/>
      <c r="Z210" s="38" t="str">
        <f>IF(X210+Y210=0," ",X210+Y210)</f>
        <v xml:space="preserve"> </v>
      </c>
      <c r="AA210" s="37"/>
      <c r="AB210" s="45"/>
      <c r="AC210" s="46"/>
    </row>
    <row r="211" spans="1:29" ht="12" customHeight="1" thickBot="1" x14ac:dyDescent="0.25">
      <c r="A211" s="31" t="s">
        <v>150</v>
      </c>
      <c r="B211" s="14">
        <v>3806</v>
      </c>
      <c r="C211" s="31">
        <v>2</v>
      </c>
      <c r="D211" s="13">
        <v>10</v>
      </c>
      <c r="E211" s="32">
        <v>12</v>
      </c>
      <c r="F211" s="13"/>
      <c r="G211" s="13"/>
      <c r="H211" s="13"/>
      <c r="I211" s="31"/>
      <c r="J211" s="13">
        <v>1</v>
      </c>
      <c r="K211" s="32">
        <v>1</v>
      </c>
      <c r="L211" s="31"/>
      <c r="M211" s="13"/>
      <c r="N211" s="13"/>
      <c r="O211" s="31"/>
      <c r="P211" s="13"/>
      <c r="Q211" s="13"/>
      <c r="R211" s="31"/>
      <c r="S211" s="13"/>
      <c r="T211" s="32"/>
      <c r="U211" s="13"/>
      <c r="V211" s="13"/>
      <c r="W211" s="13"/>
      <c r="X211" s="31"/>
      <c r="Y211" s="13">
        <v>1</v>
      </c>
      <c r="Z211" s="13">
        <v>1</v>
      </c>
      <c r="AA211" s="31">
        <f>C211+F211+I211+L211+O211+R211+U211+X211</f>
        <v>2</v>
      </c>
      <c r="AB211" s="13">
        <f>D211+G211+J211+M211+P211+S211+V211+Y211</f>
        <v>12</v>
      </c>
      <c r="AC211" s="32">
        <f>E211+H211+K211+N211+Q211+T211+W211+Z211</f>
        <v>14</v>
      </c>
    </row>
    <row r="212" spans="1:29" ht="12" customHeight="1" thickBot="1" x14ac:dyDescent="0.25">
      <c r="C212" s="37"/>
      <c r="D212" s="38"/>
      <c r="E212" s="39"/>
      <c r="F212" s="40"/>
      <c r="G212" s="40"/>
      <c r="H212" s="40"/>
      <c r="I212" s="37"/>
      <c r="J212" s="38"/>
      <c r="K212" s="39"/>
      <c r="L212" s="37"/>
      <c r="M212" s="40"/>
      <c r="N212" s="40"/>
      <c r="O212" s="37"/>
      <c r="P212" s="38"/>
      <c r="Q212" s="38"/>
      <c r="R212" s="37"/>
      <c r="S212" s="38"/>
      <c r="T212" s="39"/>
      <c r="U212" s="40"/>
      <c r="V212" s="40"/>
      <c r="W212" s="40"/>
      <c r="X212" s="37"/>
      <c r="Y212" s="38"/>
      <c r="Z212" s="38"/>
      <c r="AA212" s="37"/>
      <c r="AB212" s="45"/>
      <c r="AC212" s="46"/>
    </row>
    <row r="213" spans="1:29" s="75" customFormat="1" ht="13.5" thickBot="1" x14ac:dyDescent="0.25">
      <c r="A213" s="31" t="s">
        <v>151</v>
      </c>
      <c r="B213" s="14">
        <v>3020</v>
      </c>
      <c r="C213" s="53">
        <v>288</v>
      </c>
      <c r="D213" s="54">
        <v>422</v>
      </c>
      <c r="E213" s="32">
        <v>710</v>
      </c>
      <c r="F213" s="54">
        <v>64</v>
      </c>
      <c r="G213" s="54">
        <v>40</v>
      </c>
      <c r="H213" s="13">
        <v>104</v>
      </c>
      <c r="I213" s="53">
        <v>3</v>
      </c>
      <c r="J213" s="54">
        <v>1</v>
      </c>
      <c r="K213" s="32">
        <v>4</v>
      </c>
      <c r="L213" s="31">
        <v>17</v>
      </c>
      <c r="M213" s="13">
        <v>21</v>
      </c>
      <c r="N213" s="13">
        <v>38</v>
      </c>
      <c r="O213" s="53">
        <v>12</v>
      </c>
      <c r="P213" s="54">
        <v>11</v>
      </c>
      <c r="Q213" s="13">
        <v>23</v>
      </c>
      <c r="R213" s="31"/>
      <c r="S213" s="13">
        <v>1</v>
      </c>
      <c r="T213" s="32">
        <v>1</v>
      </c>
      <c r="U213" s="54">
        <v>10</v>
      </c>
      <c r="V213" s="54">
        <v>7</v>
      </c>
      <c r="W213" s="13">
        <v>17</v>
      </c>
      <c r="X213" s="53">
        <v>28</v>
      </c>
      <c r="Y213" s="54">
        <v>28</v>
      </c>
      <c r="Z213" s="13">
        <v>56</v>
      </c>
      <c r="AA213" s="31">
        <f>C213+F213+I213+L213+O213+R213+U213+X213</f>
        <v>422</v>
      </c>
      <c r="AB213" s="13">
        <f>D213+G213+J213+M213+P213+S213+V213+Y213</f>
        <v>531</v>
      </c>
      <c r="AC213" s="32">
        <f>E213+H213+K213+N213+Q213+T213+W213+Z213</f>
        <v>953</v>
      </c>
    </row>
    <row r="214" spans="1:29" ht="13.5" thickBot="1" x14ac:dyDescent="0.25">
      <c r="C214" s="37"/>
      <c r="D214" s="38"/>
      <c r="E214" s="39" t="str">
        <f>IF(C214+D214=0," ",C214+D214)</f>
        <v xml:space="preserve"> </v>
      </c>
      <c r="F214" s="40"/>
      <c r="G214" s="40"/>
      <c r="H214" s="40" t="str">
        <f>IF(F214+G214=0," ",F214+G214)</f>
        <v xml:space="preserve"> </v>
      </c>
      <c r="I214" s="37"/>
      <c r="J214" s="38"/>
      <c r="K214" s="39" t="str">
        <f>IF(I214+J214=0," ",I214+J214)</f>
        <v xml:space="preserve"> </v>
      </c>
      <c r="L214" s="37"/>
      <c r="M214" s="40"/>
      <c r="N214" s="40" t="str">
        <f>IF(L214+M214=0," ",L214+M214)</f>
        <v xml:space="preserve"> </v>
      </c>
      <c r="O214" s="37"/>
      <c r="P214" s="38"/>
      <c r="Q214" s="38" t="str">
        <f>IF(O214+P214=0," ",O214+P214)</f>
        <v xml:space="preserve"> </v>
      </c>
      <c r="R214" s="37"/>
      <c r="S214" s="38"/>
      <c r="T214" s="39"/>
      <c r="U214" s="40"/>
      <c r="V214" s="40"/>
      <c r="W214" s="40" t="str">
        <f>IF(U214+V214=0," ",U214+V214)</f>
        <v xml:space="preserve"> </v>
      </c>
      <c r="X214" s="37"/>
      <c r="Y214" s="38"/>
      <c r="Z214" s="38" t="str">
        <f>IF(X214+Y214=0," ",X214+Y214)</f>
        <v xml:space="preserve"> </v>
      </c>
      <c r="AA214" s="37"/>
      <c r="AB214" s="45"/>
      <c r="AC214" s="46"/>
    </row>
    <row r="215" spans="1:29" ht="13.5" thickBot="1" x14ac:dyDescent="0.25">
      <c r="A215" s="31" t="s">
        <v>152</v>
      </c>
      <c r="B215" s="14">
        <v>3010</v>
      </c>
      <c r="C215" s="53">
        <v>66</v>
      </c>
      <c r="D215" s="54">
        <v>172</v>
      </c>
      <c r="E215" s="32">
        <v>238</v>
      </c>
      <c r="F215" s="54">
        <v>31</v>
      </c>
      <c r="G215" s="54">
        <v>25</v>
      </c>
      <c r="H215" s="13">
        <v>56</v>
      </c>
      <c r="I215" s="53"/>
      <c r="J215" s="54">
        <v>1</v>
      </c>
      <c r="K215" s="32">
        <v>1</v>
      </c>
      <c r="L215" s="31">
        <v>7</v>
      </c>
      <c r="M215" s="13">
        <v>15</v>
      </c>
      <c r="N215" s="13">
        <v>22</v>
      </c>
      <c r="O215" s="53">
        <v>4</v>
      </c>
      <c r="P215" s="54">
        <v>2</v>
      </c>
      <c r="Q215" s="13">
        <v>6</v>
      </c>
      <c r="R215" s="31"/>
      <c r="S215" s="13"/>
      <c r="T215" s="32"/>
      <c r="U215" s="54">
        <v>1</v>
      </c>
      <c r="V215" s="54">
        <v>2</v>
      </c>
      <c r="W215" s="13">
        <v>3</v>
      </c>
      <c r="X215" s="53">
        <v>3</v>
      </c>
      <c r="Y215" s="54">
        <v>12</v>
      </c>
      <c r="Z215" s="13">
        <v>15</v>
      </c>
      <c r="AA215" s="31">
        <f>C215+F215+I215+L215+O215+R215+U215+X215</f>
        <v>112</v>
      </c>
      <c r="AB215" s="13">
        <f>D215+G215+J215+M215+P215+S215+V215+Y215</f>
        <v>229</v>
      </c>
      <c r="AC215" s="32">
        <f>E215+H215+K215+N215+Q215+T215+W215+Z215</f>
        <v>341</v>
      </c>
    </row>
    <row r="216" spans="1:29" ht="13.5" thickBot="1" x14ac:dyDescent="0.25">
      <c r="A216" s="26"/>
      <c r="B216" s="21"/>
      <c r="C216" s="62"/>
      <c r="D216" s="59"/>
      <c r="E216" s="41" t="str">
        <f>IF(C216+D216=0," ",C216+D216)</f>
        <v xml:space="preserve"> </v>
      </c>
      <c r="F216" s="59"/>
      <c r="G216" s="59"/>
      <c r="H216" s="59" t="str">
        <f>IF(F216+G216=0," ",F216+G216)</f>
        <v xml:space="preserve"> </v>
      </c>
      <c r="I216" s="62"/>
      <c r="J216" s="59"/>
      <c r="K216" s="41" t="str">
        <f>IF(I216+J216=0," ",I216+J216)</f>
        <v xml:space="preserve"> </v>
      </c>
      <c r="L216" s="62"/>
      <c r="M216" s="59"/>
      <c r="N216" s="59" t="str">
        <f>IF(L216+M216=0," ",L216+M216)</f>
        <v xml:space="preserve"> </v>
      </c>
      <c r="O216" s="62"/>
      <c r="P216" s="59"/>
      <c r="Q216" s="59" t="str">
        <f>IF(O216+P216=0," ",O216+P216)</f>
        <v xml:space="preserve"> </v>
      </c>
      <c r="R216" s="62"/>
      <c r="S216" s="59"/>
      <c r="T216" s="41"/>
      <c r="U216" s="59"/>
      <c r="V216" s="59"/>
      <c r="W216" s="59" t="str">
        <f>IF(U216+V216=0," ",U216+V216)</f>
        <v xml:space="preserve"> </v>
      </c>
      <c r="X216" s="62"/>
      <c r="Y216" s="59"/>
      <c r="Z216" s="59" t="str">
        <f>IF(X216+Y216=0," ",X216+Y216)</f>
        <v xml:space="preserve"> </v>
      </c>
      <c r="AA216" s="62"/>
      <c r="AB216" s="79"/>
      <c r="AC216" s="64"/>
    </row>
    <row r="217" spans="1:29" ht="13.5" thickBot="1" x14ac:dyDescent="0.25">
      <c r="A217" s="13" t="s">
        <v>315</v>
      </c>
      <c r="B217" s="14">
        <v>3550</v>
      </c>
      <c r="C217" s="31"/>
      <c r="D217" s="13"/>
      <c r="E217" s="32">
        <f>C217+D217</f>
        <v>0</v>
      </c>
      <c r="F217" s="13"/>
      <c r="G217" s="13"/>
      <c r="H217" s="32">
        <f>F217+G217</f>
        <v>0</v>
      </c>
      <c r="I217" s="31"/>
      <c r="J217" s="13"/>
      <c r="K217" s="32">
        <f>I217+J217</f>
        <v>0</v>
      </c>
      <c r="L217" s="31"/>
      <c r="M217" s="13"/>
      <c r="N217" s="32">
        <f>L217+M217</f>
        <v>0</v>
      </c>
      <c r="O217" s="31"/>
      <c r="P217" s="13"/>
      <c r="Q217" s="13">
        <f>O217+P217</f>
        <v>0</v>
      </c>
      <c r="R217" s="31"/>
      <c r="S217" s="13"/>
      <c r="T217" s="32">
        <f>R217+S217</f>
        <v>0</v>
      </c>
      <c r="U217" s="13"/>
      <c r="V217" s="13"/>
      <c r="W217" s="32">
        <f>U217+V217</f>
        <v>0</v>
      </c>
      <c r="X217" s="31"/>
      <c r="Y217" s="13"/>
      <c r="Z217" s="13">
        <f>X217+Y217</f>
        <v>0</v>
      </c>
      <c r="AA217" s="31">
        <f>C217+F217+I217+L217+O217+R217+U217+X217</f>
        <v>0</v>
      </c>
      <c r="AB217" s="13">
        <f>D217+G217+J217+M217+P217+S217+V217+Y217</f>
        <v>0</v>
      </c>
      <c r="AC217" s="32">
        <f>E217+H217+K217+N217+Q217+T217+W217+Z217</f>
        <v>0</v>
      </c>
    </row>
    <row r="218" spans="1:29" ht="13.5" thickBot="1" x14ac:dyDescent="0.25">
      <c r="A218" s="26"/>
      <c r="B218" s="21"/>
      <c r="C218" s="27"/>
      <c r="D218" s="26"/>
      <c r="E218" s="24"/>
      <c r="F218" s="26"/>
      <c r="G218" s="26"/>
      <c r="H218" s="26"/>
      <c r="I218" s="27"/>
      <c r="J218" s="26"/>
      <c r="K218" s="24"/>
      <c r="L218" s="27"/>
      <c r="M218" s="26"/>
      <c r="N218" s="26"/>
      <c r="O218" s="27"/>
      <c r="P218" s="26"/>
      <c r="Q218" s="26"/>
      <c r="R218" s="27"/>
      <c r="S218" s="26"/>
      <c r="T218" s="24"/>
      <c r="U218" s="26"/>
      <c r="V218" s="26"/>
      <c r="W218" s="26"/>
      <c r="X218" s="27"/>
      <c r="Y218" s="26"/>
      <c r="Z218" s="26"/>
      <c r="AA218" s="27"/>
      <c r="AB218" s="107"/>
      <c r="AC218" s="81"/>
    </row>
    <row r="219" spans="1:29" s="75" customFormat="1" ht="13.5" thickBot="1" x14ac:dyDescent="0.25">
      <c r="A219" s="31" t="s">
        <v>316</v>
      </c>
      <c r="B219" s="14">
        <v>3900</v>
      </c>
      <c r="C219" s="53">
        <v>1</v>
      </c>
      <c r="D219" s="54"/>
      <c r="E219" s="32">
        <v>1</v>
      </c>
      <c r="F219" s="54"/>
      <c r="G219" s="54"/>
      <c r="H219" s="13"/>
      <c r="I219" s="53"/>
      <c r="J219" s="54"/>
      <c r="K219" s="32"/>
      <c r="L219" s="31"/>
      <c r="M219" s="13"/>
      <c r="N219" s="13"/>
      <c r="O219" s="53"/>
      <c r="P219" s="54"/>
      <c r="Q219" s="13"/>
      <c r="R219" s="31"/>
      <c r="S219" s="13"/>
      <c r="T219" s="32"/>
      <c r="U219" s="54"/>
      <c r="V219" s="54"/>
      <c r="W219" s="13"/>
      <c r="X219" s="53"/>
      <c r="Y219" s="54"/>
      <c r="Z219" s="13"/>
      <c r="AA219" s="31">
        <f>C219+F219+I219+L219+O219+R219+U219+X219</f>
        <v>1</v>
      </c>
      <c r="AB219" s="13">
        <f>D219+G219+J219+M219+P219+S219+V219+Y219</f>
        <v>0</v>
      </c>
      <c r="AC219" s="32">
        <f>E219+H219+K219+N219+Q219+T219+W219+Z219</f>
        <v>1</v>
      </c>
    </row>
    <row r="220" spans="1:29" ht="13.5" thickBot="1" x14ac:dyDescent="0.25">
      <c r="C220" s="37"/>
      <c r="D220" s="38"/>
      <c r="E220" s="39" t="str">
        <f>IF(C220+D220=0," ",C220+D220)</f>
        <v xml:space="preserve"> </v>
      </c>
      <c r="F220" s="40"/>
      <c r="G220" s="40"/>
      <c r="H220" s="40" t="str">
        <f>IF(F220+G220=0," ",F220+G220)</f>
        <v xml:space="preserve"> </v>
      </c>
      <c r="I220" s="37"/>
      <c r="J220" s="38"/>
      <c r="K220" s="39" t="str">
        <f>IF(I220+J220=0," ",I220+J220)</f>
        <v xml:space="preserve"> </v>
      </c>
      <c r="L220" s="37"/>
      <c r="M220" s="40"/>
      <c r="N220" s="40" t="str">
        <f>IF(L220+M220=0," ",L220+M220)</f>
        <v xml:space="preserve"> </v>
      </c>
      <c r="O220" s="37"/>
      <c r="P220" s="38"/>
      <c r="Q220" s="38" t="str">
        <f>IF(O220+P220=0," ",O220+P220)</f>
        <v xml:space="preserve"> </v>
      </c>
      <c r="R220" s="37"/>
      <c r="S220" s="38"/>
      <c r="T220" s="39"/>
      <c r="U220" s="40"/>
      <c r="V220" s="40"/>
      <c r="W220" s="40" t="str">
        <f>IF(U220+V220=0," ",U220+V220)</f>
        <v xml:space="preserve"> </v>
      </c>
      <c r="X220" s="37"/>
      <c r="Y220" s="38"/>
      <c r="Z220" s="38" t="str">
        <f>IF(X220+Y220=0," ",X220+Y220)</f>
        <v xml:space="preserve"> </v>
      </c>
      <c r="AA220" s="37"/>
      <c r="AB220" s="45"/>
      <c r="AC220" s="46"/>
    </row>
    <row r="221" spans="1:29" ht="13.5" thickBot="1" x14ac:dyDescent="0.25">
      <c r="A221" s="99" t="s">
        <v>153</v>
      </c>
      <c r="B221" s="100"/>
      <c r="C221" s="99">
        <f>SUBTOTAL(9,C192:C220)</f>
        <v>607</v>
      </c>
      <c r="D221" s="108">
        <f t="shared" ref="D221:Z221" si="149">SUBTOTAL(9,D192:D220)</f>
        <v>970</v>
      </c>
      <c r="E221" s="108">
        <f t="shared" si="149"/>
        <v>1577</v>
      </c>
      <c r="F221" s="99">
        <f t="shared" si="149"/>
        <v>112</v>
      </c>
      <c r="G221" s="108">
        <f t="shared" si="149"/>
        <v>79</v>
      </c>
      <c r="H221" s="108">
        <f t="shared" si="149"/>
        <v>191</v>
      </c>
      <c r="I221" s="99">
        <f t="shared" si="149"/>
        <v>3</v>
      </c>
      <c r="J221" s="108">
        <f t="shared" si="149"/>
        <v>3</v>
      </c>
      <c r="K221" s="108">
        <f t="shared" si="149"/>
        <v>6</v>
      </c>
      <c r="L221" s="99">
        <f t="shared" si="149"/>
        <v>44</v>
      </c>
      <c r="M221" s="108">
        <f t="shared" si="149"/>
        <v>47</v>
      </c>
      <c r="N221" s="108">
        <f t="shared" si="149"/>
        <v>91</v>
      </c>
      <c r="O221" s="99">
        <f t="shared" si="149"/>
        <v>18</v>
      </c>
      <c r="P221" s="108">
        <f t="shared" si="149"/>
        <v>18</v>
      </c>
      <c r="Q221" s="108">
        <f t="shared" si="149"/>
        <v>36</v>
      </c>
      <c r="R221" s="99">
        <f t="shared" si="149"/>
        <v>0</v>
      </c>
      <c r="S221" s="108">
        <f t="shared" si="149"/>
        <v>1</v>
      </c>
      <c r="T221" s="108">
        <f t="shared" si="149"/>
        <v>1</v>
      </c>
      <c r="U221" s="108">
        <f t="shared" si="149"/>
        <v>16</v>
      </c>
      <c r="V221" s="108">
        <f t="shared" si="149"/>
        <v>14</v>
      </c>
      <c r="W221" s="108">
        <f t="shared" si="149"/>
        <v>30</v>
      </c>
      <c r="X221" s="99">
        <f t="shared" si="149"/>
        <v>55</v>
      </c>
      <c r="Y221" s="108">
        <f t="shared" si="149"/>
        <v>81</v>
      </c>
      <c r="Z221" s="108">
        <f t="shared" si="149"/>
        <v>136</v>
      </c>
      <c r="AA221" s="99">
        <f>C221+F221+I221+L221+O221+U221+X221</f>
        <v>855</v>
      </c>
      <c r="AB221" s="109">
        <f>D221+G221+J221+M221+P221+T221+V221+Y221</f>
        <v>1213</v>
      </c>
      <c r="AC221" s="110">
        <f>AC195+AC199+AC201+AC203+AC205+AC207+AC209+AC211+AC213+AC215+AC217+AC219</f>
        <v>2068</v>
      </c>
    </row>
    <row r="222" spans="1:29" ht="11.25" customHeight="1" x14ac:dyDescent="0.2">
      <c r="A222" s="1"/>
      <c r="B222" s="558" t="s">
        <v>307</v>
      </c>
      <c r="C222" s="548" t="s">
        <v>1</v>
      </c>
      <c r="D222" s="549"/>
      <c r="E222" s="550"/>
      <c r="F222" s="551" t="s">
        <v>2</v>
      </c>
      <c r="G222" s="551"/>
      <c r="H222" s="551"/>
      <c r="I222" s="548" t="s">
        <v>308</v>
      </c>
      <c r="J222" s="549"/>
      <c r="K222" s="550"/>
      <c r="L222" s="551" t="s">
        <v>4</v>
      </c>
      <c r="M222" s="551"/>
      <c r="N222" s="551"/>
      <c r="O222" s="548" t="s">
        <v>5</v>
      </c>
      <c r="P222" s="549"/>
      <c r="Q222" s="550"/>
      <c r="R222" s="548" t="s">
        <v>6</v>
      </c>
      <c r="S222" s="549"/>
      <c r="T222" s="550"/>
      <c r="U222" s="551" t="s">
        <v>7</v>
      </c>
      <c r="V222" s="551"/>
      <c r="W222" s="551"/>
      <c r="X222" s="548" t="s">
        <v>8</v>
      </c>
      <c r="Y222" s="549"/>
      <c r="Z222" s="550"/>
      <c r="AA222" s="548" t="s">
        <v>9</v>
      </c>
      <c r="AB222" s="549"/>
      <c r="AC222" s="550"/>
    </row>
    <row r="223" spans="1:29" ht="13.5" thickBot="1" x14ac:dyDescent="0.25">
      <c r="A223" s="1"/>
      <c r="B223" s="559"/>
      <c r="C223" s="189" t="s">
        <v>10</v>
      </c>
      <c r="D223" s="190" t="s">
        <v>11</v>
      </c>
      <c r="E223" s="191" t="s">
        <v>9</v>
      </c>
      <c r="F223" s="6" t="s">
        <v>10</v>
      </c>
      <c r="G223" s="6" t="s">
        <v>12</v>
      </c>
      <c r="H223" s="6" t="s">
        <v>9</v>
      </c>
      <c r="I223" s="7" t="s">
        <v>10</v>
      </c>
      <c r="J223" s="8" t="s">
        <v>12</v>
      </c>
      <c r="K223" s="193" t="s">
        <v>9</v>
      </c>
      <c r="L223" s="189" t="s">
        <v>10</v>
      </c>
      <c r="M223" s="192" t="s">
        <v>12</v>
      </c>
      <c r="N223" s="192" t="s">
        <v>9</v>
      </c>
      <c r="O223" s="189" t="s">
        <v>10</v>
      </c>
      <c r="P223" s="190" t="s">
        <v>12</v>
      </c>
      <c r="Q223" s="191" t="s">
        <v>9</v>
      </c>
      <c r="R223" s="189" t="s">
        <v>10</v>
      </c>
      <c r="S223" s="190" t="s">
        <v>12</v>
      </c>
      <c r="T223" s="191" t="s">
        <v>9</v>
      </c>
      <c r="U223" s="192" t="s">
        <v>10</v>
      </c>
      <c r="V223" s="192" t="s">
        <v>12</v>
      </c>
      <c r="W223" s="192" t="s">
        <v>9</v>
      </c>
      <c r="X223" s="7" t="s">
        <v>10</v>
      </c>
      <c r="Y223" s="8" t="s">
        <v>12</v>
      </c>
      <c r="Z223" s="193" t="s">
        <v>9</v>
      </c>
      <c r="AA223" s="192" t="s">
        <v>10</v>
      </c>
      <c r="AB223" s="11" t="s">
        <v>12</v>
      </c>
      <c r="AC223" s="12" t="s">
        <v>9</v>
      </c>
    </row>
    <row r="224" spans="1:29" ht="13.5" thickBot="1" x14ac:dyDescent="0.25">
      <c r="A224" s="555" t="s">
        <v>154</v>
      </c>
      <c r="B224" s="556"/>
      <c r="C224" s="556"/>
      <c r="D224" s="556"/>
      <c r="E224" s="556"/>
      <c r="F224" s="556"/>
      <c r="G224" s="556"/>
      <c r="H224" s="556"/>
      <c r="I224" s="556"/>
      <c r="J224" s="556"/>
      <c r="K224" s="556"/>
      <c r="L224" s="556"/>
      <c r="M224" s="556"/>
      <c r="N224" s="556"/>
      <c r="O224" s="556"/>
      <c r="P224" s="556"/>
      <c r="Q224" s="556"/>
      <c r="R224" s="556"/>
      <c r="S224" s="556"/>
      <c r="T224" s="556"/>
      <c r="U224" s="556"/>
      <c r="V224" s="556"/>
      <c r="W224" s="556"/>
      <c r="X224" s="556"/>
      <c r="Y224" s="556"/>
      <c r="Z224" s="556"/>
      <c r="AA224" s="556"/>
      <c r="AB224" s="556"/>
      <c r="AC224" s="557"/>
    </row>
    <row r="225" spans="1:29" x14ac:dyDescent="0.2">
      <c r="C225" s="37"/>
      <c r="D225" s="38"/>
      <c r="E225" s="39" t="str">
        <f>IF(C225+D225=0," ",C225+D225)</f>
        <v xml:space="preserve"> </v>
      </c>
      <c r="F225" s="40"/>
      <c r="G225" s="40"/>
      <c r="H225" s="40" t="str">
        <f>IF(F225+G225=0," ",F225+G225)</f>
        <v xml:space="preserve"> </v>
      </c>
      <c r="I225" s="37"/>
      <c r="J225" s="38"/>
      <c r="K225" s="39" t="str">
        <f>IF(I225+J225=0," ",I225+J225)</f>
        <v xml:space="preserve"> </v>
      </c>
      <c r="L225" s="37"/>
      <c r="M225" s="40"/>
      <c r="N225" s="40" t="str">
        <f>IF(L225+M225=0," ",L225+M225)</f>
        <v xml:space="preserve"> </v>
      </c>
      <c r="O225" s="37"/>
      <c r="P225" s="38"/>
      <c r="Q225" s="38" t="str">
        <f>IF(O225+P225=0," ",O225+P225)</f>
        <v xml:space="preserve"> </v>
      </c>
      <c r="R225" s="42"/>
      <c r="S225" s="43"/>
      <c r="T225" s="44"/>
      <c r="U225" s="40"/>
      <c r="V225" s="40"/>
      <c r="W225" s="40" t="str">
        <f>IF(U225+V225=0," ",U225+V225)</f>
        <v xml:space="preserve"> </v>
      </c>
      <c r="X225" s="37"/>
      <c r="Y225" s="38"/>
      <c r="Z225" s="39" t="str">
        <f>IF(X225+Y225=0," ",X225+Y225)</f>
        <v xml:space="preserve"> </v>
      </c>
      <c r="AA225" s="40"/>
      <c r="AB225" s="111"/>
      <c r="AC225" s="46"/>
    </row>
    <row r="226" spans="1:29" x14ac:dyDescent="0.2">
      <c r="A226" s="35" t="s">
        <v>155</v>
      </c>
      <c r="B226" s="36">
        <v>4100</v>
      </c>
      <c r="C226" s="22">
        <v>39</v>
      </c>
      <c r="D226" s="23">
        <v>4</v>
      </c>
      <c r="E226" s="24">
        <v>43</v>
      </c>
      <c r="F226" s="47"/>
      <c r="G226" s="47"/>
      <c r="H226" s="65"/>
      <c r="I226" s="22"/>
      <c r="J226" s="23"/>
      <c r="K226" s="24"/>
      <c r="L226" s="20">
        <v>1</v>
      </c>
      <c r="N226" s="65">
        <v>1</v>
      </c>
      <c r="O226" s="22"/>
      <c r="P226" s="23"/>
      <c r="Q226" s="26"/>
      <c r="R226" s="27"/>
      <c r="S226" s="26"/>
      <c r="T226" s="24"/>
      <c r="U226" s="47"/>
      <c r="V226" s="47"/>
      <c r="W226" s="65"/>
      <c r="X226" s="22">
        <v>4</v>
      </c>
      <c r="Y226" s="23"/>
      <c r="Z226" s="24">
        <v>4</v>
      </c>
      <c r="AA226" s="20">
        <f t="shared" ref="AA226:AC228" si="150">C226+F226+I226+L226+O226+R226+U226+X226</f>
        <v>44</v>
      </c>
      <c r="AB226" s="25">
        <f t="shared" si="150"/>
        <v>4</v>
      </c>
      <c r="AC226" s="24">
        <f t="shared" si="150"/>
        <v>48</v>
      </c>
    </row>
    <row r="227" spans="1:29" x14ac:dyDescent="0.2">
      <c r="A227" s="35" t="s">
        <v>156</v>
      </c>
      <c r="B227" s="36">
        <v>4110</v>
      </c>
      <c r="C227" s="22">
        <v>478</v>
      </c>
      <c r="D227" s="23">
        <v>53</v>
      </c>
      <c r="E227" s="24">
        <v>531</v>
      </c>
      <c r="F227" s="47">
        <v>40</v>
      </c>
      <c r="G227" s="47">
        <v>4</v>
      </c>
      <c r="H227" s="65">
        <v>44</v>
      </c>
      <c r="I227" s="22">
        <v>1</v>
      </c>
      <c r="J227" s="23"/>
      <c r="K227" s="24">
        <v>1</v>
      </c>
      <c r="L227" s="20">
        <v>8</v>
      </c>
      <c r="M227" s="35">
        <v>4</v>
      </c>
      <c r="N227" s="65">
        <v>12</v>
      </c>
      <c r="O227" s="22">
        <v>9</v>
      </c>
      <c r="P227" s="23">
        <v>3</v>
      </c>
      <c r="Q227" s="26">
        <v>12</v>
      </c>
      <c r="R227" s="27"/>
      <c r="S227" s="26"/>
      <c r="T227" s="24"/>
      <c r="U227" s="47"/>
      <c r="V227" s="47">
        <v>1</v>
      </c>
      <c r="W227" s="65">
        <v>1</v>
      </c>
      <c r="X227" s="22">
        <v>27</v>
      </c>
      <c r="Y227" s="23">
        <v>1</v>
      </c>
      <c r="Z227" s="24">
        <v>28</v>
      </c>
      <c r="AA227" s="20">
        <f t="shared" si="150"/>
        <v>563</v>
      </c>
      <c r="AB227" s="25">
        <f t="shared" si="150"/>
        <v>66</v>
      </c>
      <c r="AC227" s="24">
        <f t="shared" si="150"/>
        <v>629</v>
      </c>
    </row>
    <row r="228" spans="1:29" ht="13.5" thickBot="1" x14ac:dyDescent="0.25">
      <c r="A228" s="35" t="s">
        <v>157</v>
      </c>
      <c r="B228" s="36">
        <v>4120</v>
      </c>
      <c r="C228" s="22">
        <v>338</v>
      </c>
      <c r="D228" s="23">
        <v>35</v>
      </c>
      <c r="E228" s="24">
        <v>373</v>
      </c>
      <c r="F228" s="47">
        <v>11</v>
      </c>
      <c r="G228" s="47"/>
      <c r="H228" s="65">
        <v>11</v>
      </c>
      <c r="I228" s="22"/>
      <c r="J228" s="23"/>
      <c r="K228" s="24"/>
      <c r="L228" s="20">
        <v>6</v>
      </c>
      <c r="N228" s="65">
        <v>6</v>
      </c>
      <c r="O228" s="22">
        <v>2</v>
      </c>
      <c r="P228" s="23"/>
      <c r="Q228" s="26">
        <v>2</v>
      </c>
      <c r="R228" s="27"/>
      <c r="S228" s="26"/>
      <c r="T228" s="24"/>
      <c r="U228" s="47">
        <v>1</v>
      </c>
      <c r="V228" s="47"/>
      <c r="W228" s="65">
        <v>1</v>
      </c>
      <c r="X228" s="22">
        <v>17</v>
      </c>
      <c r="Y228" s="23">
        <v>1</v>
      </c>
      <c r="Z228" s="24">
        <v>18</v>
      </c>
      <c r="AA228" s="20">
        <f t="shared" si="150"/>
        <v>375</v>
      </c>
      <c r="AB228" s="25">
        <f t="shared" si="150"/>
        <v>36</v>
      </c>
      <c r="AC228" s="24">
        <f t="shared" si="150"/>
        <v>411</v>
      </c>
    </row>
    <row r="229" spans="1:29" ht="13.5" thickBot="1" x14ac:dyDescent="0.25">
      <c r="A229" s="31" t="s">
        <v>158</v>
      </c>
      <c r="B229" s="14"/>
      <c r="C229" s="33">
        <f>SUBTOTAL(9,C226:C228)</f>
        <v>855</v>
      </c>
      <c r="D229" s="33">
        <f>SUBTOTAL(9,D226:D228)</f>
        <v>92</v>
      </c>
      <c r="E229" s="34">
        <f t="shared" ref="E229:Z229" si="151">SUBTOTAL(9,E226:E228)</f>
        <v>947</v>
      </c>
      <c r="F229" s="33">
        <f t="shared" si="151"/>
        <v>51</v>
      </c>
      <c r="G229" s="33">
        <f t="shared" si="151"/>
        <v>4</v>
      </c>
      <c r="H229" s="34">
        <f t="shared" si="151"/>
        <v>55</v>
      </c>
      <c r="I229" s="33">
        <f t="shared" si="151"/>
        <v>1</v>
      </c>
      <c r="J229" s="33">
        <f t="shared" si="151"/>
        <v>0</v>
      </c>
      <c r="K229" s="34">
        <f t="shared" si="151"/>
        <v>1</v>
      </c>
      <c r="L229" s="33">
        <f t="shared" si="151"/>
        <v>15</v>
      </c>
      <c r="M229" s="33">
        <f t="shared" si="151"/>
        <v>4</v>
      </c>
      <c r="N229" s="34">
        <f t="shared" si="151"/>
        <v>19</v>
      </c>
      <c r="O229" s="33">
        <f t="shared" si="151"/>
        <v>11</v>
      </c>
      <c r="P229" s="33">
        <f t="shared" si="151"/>
        <v>3</v>
      </c>
      <c r="Q229" s="33">
        <f t="shared" si="151"/>
        <v>14</v>
      </c>
      <c r="R229" s="33">
        <f t="shared" si="151"/>
        <v>0</v>
      </c>
      <c r="S229" s="33">
        <f t="shared" si="151"/>
        <v>0</v>
      </c>
      <c r="T229" s="33">
        <f t="shared" si="151"/>
        <v>0</v>
      </c>
      <c r="U229" s="33">
        <f t="shared" si="151"/>
        <v>1</v>
      </c>
      <c r="V229" s="33">
        <f t="shared" si="151"/>
        <v>1</v>
      </c>
      <c r="W229" s="34">
        <f t="shared" si="151"/>
        <v>2</v>
      </c>
      <c r="X229" s="33">
        <f t="shared" si="151"/>
        <v>48</v>
      </c>
      <c r="Y229" s="33">
        <f t="shared" si="151"/>
        <v>2</v>
      </c>
      <c r="Z229" s="34">
        <f t="shared" si="151"/>
        <v>50</v>
      </c>
      <c r="AA229" s="33">
        <f>C229+F229+I229+L229+O229+U229+X229</f>
        <v>982</v>
      </c>
      <c r="AB229" s="33">
        <f>D229+G229+J229+M229+P229+V229+Y229</f>
        <v>106</v>
      </c>
      <c r="AC229" s="34">
        <f>SUBTOTAL(9,AC226:AC228)</f>
        <v>1088</v>
      </c>
    </row>
    <row r="230" spans="1:29" x14ac:dyDescent="0.2">
      <c r="C230" s="37"/>
      <c r="D230" s="38"/>
      <c r="E230" s="39" t="str">
        <f>IF(C230+D230=0," ",C230+D230)</f>
        <v xml:space="preserve"> </v>
      </c>
      <c r="F230" s="40"/>
      <c r="G230" s="40"/>
      <c r="H230" s="40" t="str">
        <f>IF(F230+G230=0," ",F230+G230)</f>
        <v xml:space="preserve"> </v>
      </c>
      <c r="I230" s="37"/>
      <c r="J230" s="38"/>
      <c r="K230" s="39" t="str">
        <f>IF(I230+J230=0," ",I230+J230)</f>
        <v xml:space="preserve"> </v>
      </c>
      <c r="L230" s="37"/>
      <c r="M230" s="40"/>
      <c r="N230" s="40" t="str">
        <f>IF(L230+M230=0," ",L230+M230)</f>
        <v xml:space="preserve"> </v>
      </c>
      <c r="O230" s="37"/>
      <c r="P230" s="38"/>
      <c r="Q230" s="38" t="str">
        <f>IF(O230+P230=0," ",O230+P230)</f>
        <v xml:space="preserve"> </v>
      </c>
      <c r="R230" s="37"/>
      <c r="S230" s="38"/>
      <c r="T230" s="39"/>
      <c r="U230" s="40"/>
      <c r="V230" s="40"/>
      <c r="W230" s="40" t="str">
        <f>IF(U230+V230=0," ",U230+V230)</f>
        <v xml:space="preserve"> </v>
      </c>
      <c r="X230" s="37"/>
      <c r="Y230" s="38"/>
      <c r="Z230" s="39" t="str">
        <f>IF(X230+Y230=0," ",X230+Y230)</f>
        <v xml:space="preserve"> </v>
      </c>
      <c r="AA230" s="40"/>
      <c r="AB230" s="111"/>
      <c r="AC230" s="46"/>
    </row>
    <row r="231" spans="1:29" x14ac:dyDescent="0.2">
      <c r="A231" s="35" t="s">
        <v>159</v>
      </c>
      <c r="B231" s="36">
        <v>4300</v>
      </c>
      <c r="C231" s="22">
        <v>5</v>
      </c>
      <c r="D231" s="23">
        <v>5</v>
      </c>
      <c r="E231" s="24">
        <v>10</v>
      </c>
      <c r="F231" s="47">
        <v>5</v>
      </c>
      <c r="G231" s="47"/>
      <c r="H231" s="65">
        <v>5</v>
      </c>
      <c r="I231" s="22"/>
      <c r="J231" s="23"/>
      <c r="K231" s="24"/>
      <c r="N231" s="65"/>
      <c r="O231" s="22"/>
      <c r="P231" s="23"/>
      <c r="Q231" s="26"/>
      <c r="R231" s="27"/>
      <c r="S231" s="26"/>
      <c r="T231" s="24"/>
      <c r="U231" s="47"/>
      <c r="V231" s="47"/>
      <c r="W231" s="65"/>
      <c r="X231" s="22"/>
      <c r="Y231" s="23"/>
      <c r="Z231" s="24"/>
      <c r="AA231" s="20">
        <f t="shared" ref="AA231:AC235" si="152">C231+F231+I231+L231+O231+R231+U231+X231</f>
        <v>10</v>
      </c>
      <c r="AB231" s="25">
        <f t="shared" si="152"/>
        <v>5</v>
      </c>
      <c r="AC231" s="24">
        <f t="shared" si="152"/>
        <v>15</v>
      </c>
    </row>
    <row r="232" spans="1:29" x14ac:dyDescent="0.2">
      <c r="A232" s="35" t="s">
        <v>160</v>
      </c>
      <c r="B232" s="36">
        <v>4310</v>
      </c>
      <c r="C232" s="22">
        <v>72</v>
      </c>
      <c r="D232" s="23">
        <v>25</v>
      </c>
      <c r="E232" s="24">
        <v>97</v>
      </c>
      <c r="F232" s="47">
        <v>11</v>
      </c>
      <c r="G232" s="47">
        <v>6</v>
      </c>
      <c r="H232" s="65">
        <v>17</v>
      </c>
      <c r="I232" s="22">
        <v>1</v>
      </c>
      <c r="J232" s="23"/>
      <c r="K232" s="24">
        <v>1</v>
      </c>
      <c r="L232" s="20">
        <v>2</v>
      </c>
      <c r="M232" s="35">
        <v>3</v>
      </c>
      <c r="N232" s="65">
        <v>5</v>
      </c>
      <c r="O232" s="22">
        <v>3</v>
      </c>
      <c r="P232" s="23"/>
      <c r="Q232" s="26">
        <v>3</v>
      </c>
      <c r="R232" s="27"/>
      <c r="S232" s="26"/>
      <c r="T232" s="24"/>
      <c r="U232" s="47">
        <v>1</v>
      </c>
      <c r="V232" s="47"/>
      <c r="W232" s="65">
        <v>1</v>
      </c>
      <c r="X232" s="22">
        <v>6</v>
      </c>
      <c r="Y232" s="23"/>
      <c r="Z232" s="24">
        <v>6</v>
      </c>
      <c r="AA232" s="20">
        <f t="shared" si="152"/>
        <v>96</v>
      </c>
      <c r="AB232" s="25">
        <f t="shared" si="152"/>
        <v>34</v>
      </c>
      <c r="AC232" s="24">
        <f t="shared" si="152"/>
        <v>130</v>
      </c>
    </row>
    <row r="233" spans="1:29" x14ac:dyDescent="0.2">
      <c r="A233" s="35" t="s">
        <v>161</v>
      </c>
      <c r="B233" s="36">
        <v>4320</v>
      </c>
      <c r="C233" s="22">
        <v>67</v>
      </c>
      <c r="D233" s="23">
        <v>13</v>
      </c>
      <c r="E233" s="24">
        <v>80</v>
      </c>
      <c r="F233" s="47">
        <v>16</v>
      </c>
      <c r="G233" s="47">
        <v>6</v>
      </c>
      <c r="H233" s="65">
        <v>22</v>
      </c>
      <c r="I233" s="22"/>
      <c r="J233" s="23"/>
      <c r="K233" s="24"/>
      <c r="L233" s="20">
        <v>1</v>
      </c>
      <c r="M233" s="35">
        <v>3</v>
      </c>
      <c r="N233" s="65">
        <v>4</v>
      </c>
      <c r="O233" s="22">
        <v>2</v>
      </c>
      <c r="P233" s="23"/>
      <c r="Q233" s="26">
        <v>2</v>
      </c>
      <c r="R233" s="27"/>
      <c r="S233" s="26"/>
      <c r="T233" s="24"/>
      <c r="U233" s="47"/>
      <c r="V233" s="47"/>
      <c r="W233" s="65"/>
      <c r="X233" s="22">
        <v>6</v>
      </c>
      <c r="Y233" s="23">
        <v>1</v>
      </c>
      <c r="Z233" s="24">
        <v>7</v>
      </c>
      <c r="AA233" s="20">
        <f t="shared" si="152"/>
        <v>92</v>
      </c>
      <c r="AB233" s="25">
        <f t="shared" si="152"/>
        <v>23</v>
      </c>
      <c r="AC233" s="24">
        <f t="shared" si="152"/>
        <v>115</v>
      </c>
    </row>
    <row r="234" spans="1:29" x14ac:dyDescent="0.2">
      <c r="A234" s="35" t="s">
        <v>317</v>
      </c>
      <c r="B234" s="36">
        <v>4330</v>
      </c>
      <c r="C234" s="22"/>
      <c r="D234" s="23"/>
      <c r="E234" s="24">
        <f>C234+D234</f>
        <v>0</v>
      </c>
      <c r="F234" s="47"/>
      <c r="G234" s="47"/>
      <c r="H234" s="65">
        <f>F234+G234</f>
        <v>0</v>
      </c>
      <c r="I234" s="22"/>
      <c r="J234" s="23"/>
      <c r="K234" s="24">
        <f>I234+J234</f>
        <v>0</v>
      </c>
      <c r="N234" s="65">
        <f>L234+M234</f>
        <v>0</v>
      </c>
      <c r="O234" s="22"/>
      <c r="P234" s="23"/>
      <c r="Q234" s="26">
        <f>O234+P234</f>
        <v>0</v>
      </c>
      <c r="R234" s="27"/>
      <c r="S234" s="26"/>
      <c r="T234" s="24">
        <f t="shared" ref="T234:T235" si="153">R234+S234</f>
        <v>0</v>
      </c>
      <c r="U234" s="47"/>
      <c r="V234" s="47"/>
      <c r="W234" s="65">
        <f>U234+V234</f>
        <v>0</v>
      </c>
      <c r="X234" s="22"/>
      <c r="Y234" s="23"/>
      <c r="Z234" s="24">
        <f>X234+Y234</f>
        <v>0</v>
      </c>
      <c r="AA234" s="20">
        <f t="shared" si="152"/>
        <v>0</v>
      </c>
      <c r="AB234" s="25">
        <f t="shared" si="152"/>
        <v>0</v>
      </c>
      <c r="AC234" s="24">
        <f t="shared" si="152"/>
        <v>0</v>
      </c>
    </row>
    <row r="235" spans="1:29" ht="13.5" thickBot="1" x14ac:dyDescent="0.25">
      <c r="A235" s="35" t="s">
        <v>318</v>
      </c>
      <c r="B235" s="36">
        <v>4340</v>
      </c>
      <c r="C235" s="22"/>
      <c r="D235" s="23"/>
      <c r="E235" s="24">
        <f>C235+D235</f>
        <v>0</v>
      </c>
      <c r="F235" s="47"/>
      <c r="G235" s="47"/>
      <c r="H235" s="65">
        <f>F235+G235</f>
        <v>0</v>
      </c>
      <c r="I235" s="22"/>
      <c r="J235" s="23"/>
      <c r="K235" s="24">
        <f>I235+J235</f>
        <v>0</v>
      </c>
      <c r="N235" s="65">
        <f>L235+M235</f>
        <v>0</v>
      </c>
      <c r="O235" s="22"/>
      <c r="P235" s="23"/>
      <c r="Q235" s="26">
        <f>O235+P235</f>
        <v>0</v>
      </c>
      <c r="R235" s="27"/>
      <c r="S235" s="26"/>
      <c r="T235" s="24">
        <f t="shared" si="153"/>
        <v>0</v>
      </c>
      <c r="U235" s="47"/>
      <c r="V235" s="47"/>
      <c r="W235" s="65">
        <f>U235+V235</f>
        <v>0</v>
      </c>
      <c r="X235" s="22"/>
      <c r="Y235" s="23"/>
      <c r="Z235" s="24">
        <f>X235+Y235</f>
        <v>0</v>
      </c>
      <c r="AA235" s="20">
        <f t="shared" si="152"/>
        <v>0</v>
      </c>
      <c r="AB235" s="25">
        <f t="shared" si="152"/>
        <v>0</v>
      </c>
      <c r="AC235" s="24">
        <f t="shared" si="152"/>
        <v>0</v>
      </c>
    </row>
    <row r="236" spans="1:29" ht="13.5" thickBot="1" x14ac:dyDescent="0.25">
      <c r="A236" s="31" t="s">
        <v>162</v>
      </c>
      <c r="B236" s="14"/>
      <c r="C236" s="33">
        <f>SUBTOTAL(9,C231:C235)</f>
        <v>144</v>
      </c>
      <c r="D236" s="33">
        <f t="shared" ref="D236:Z236" si="154">SUBTOTAL(9,D231:D235)</f>
        <v>43</v>
      </c>
      <c r="E236" s="34">
        <f t="shared" si="154"/>
        <v>187</v>
      </c>
      <c r="F236" s="33">
        <f t="shared" si="154"/>
        <v>32</v>
      </c>
      <c r="G236" s="33">
        <f t="shared" si="154"/>
        <v>12</v>
      </c>
      <c r="H236" s="34">
        <f t="shared" si="154"/>
        <v>44</v>
      </c>
      <c r="I236" s="33">
        <f t="shared" si="154"/>
        <v>1</v>
      </c>
      <c r="J236" s="33">
        <f t="shared" si="154"/>
        <v>0</v>
      </c>
      <c r="K236" s="34">
        <f t="shared" si="154"/>
        <v>1</v>
      </c>
      <c r="L236" s="33">
        <f t="shared" si="154"/>
        <v>3</v>
      </c>
      <c r="M236" s="33">
        <f t="shared" si="154"/>
        <v>6</v>
      </c>
      <c r="N236" s="34">
        <f t="shared" si="154"/>
        <v>9</v>
      </c>
      <c r="O236" s="33">
        <f t="shared" si="154"/>
        <v>5</v>
      </c>
      <c r="P236" s="33">
        <f t="shared" si="154"/>
        <v>0</v>
      </c>
      <c r="Q236" s="33">
        <f t="shared" si="154"/>
        <v>5</v>
      </c>
      <c r="R236" s="33">
        <f t="shared" si="154"/>
        <v>0</v>
      </c>
      <c r="S236" s="33">
        <f t="shared" si="154"/>
        <v>0</v>
      </c>
      <c r="T236" s="33">
        <f t="shared" si="154"/>
        <v>0</v>
      </c>
      <c r="U236" s="33">
        <f t="shared" si="154"/>
        <v>1</v>
      </c>
      <c r="V236" s="33">
        <f t="shared" si="154"/>
        <v>0</v>
      </c>
      <c r="W236" s="34">
        <f t="shared" si="154"/>
        <v>1</v>
      </c>
      <c r="X236" s="33">
        <f t="shared" si="154"/>
        <v>12</v>
      </c>
      <c r="Y236" s="33">
        <f t="shared" si="154"/>
        <v>1</v>
      </c>
      <c r="Z236" s="34">
        <f t="shared" si="154"/>
        <v>13</v>
      </c>
      <c r="AA236" s="33">
        <f t="shared" ref="AA236:AB236" si="155">C236+F236+I236+L236+O236+U236+X236</f>
        <v>198</v>
      </c>
      <c r="AB236" s="33">
        <f t="shared" si="155"/>
        <v>62</v>
      </c>
      <c r="AC236" s="34">
        <f>SUBTOTAL(9,AC231:AC235)</f>
        <v>260</v>
      </c>
    </row>
    <row r="237" spans="1:29" x14ac:dyDescent="0.2">
      <c r="C237" s="37"/>
      <c r="D237" s="38"/>
      <c r="E237" s="39" t="str">
        <f>IF(C237+D237=0," ",C237+D237)</f>
        <v xml:space="preserve"> </v>
      </c>
      <c r="F237" s="40"/>
      <c r="G237" s="40"/>
      <c r="H237" s="40" t="str">
        <f>IF(F237+G237=0," ",F237+G237)</f>
        <v xml:space="preserve"> </v>
      </c>
      <c r="I237" s="37"/>
      <c r="J237" s="38"/>
      <c r="K237" s="39" t="str">
        <f>IF(I237+J237=0," ",I237+J237)</f>
        <v xml:space="preserve"> </v>
      </c>
      <c r="L237" s="37"/>
      <c r="M237" s="40"/>
      <c r="N237" s="40" t="str">
        <f>IF(L237+M237=0," ",L237+M237)</f>
        <v xml:space="preserve"> </v>
      </c>
      <c r="O237" s="37"/>
      <c r="P237" s="38"/>
      <c r="Q237" s="38" t="str">
        <f>IF(O237+P237=0," ",O237+P237)</f>
        <v xml:space="preserve"> </v>
      </c>
      <c r="R237" s="37"/>
      <c r="S237" s="38"/>
      <c r="T237" s="39"/>
      <c r="U237" s="40"/>
      <c r="V237" s="40"/>
      <c r="W237" s="40" t="str">
        <f>IF(U237+V237=0," ",U237+V237)</f>
        <v xml:space="preserve"> </v>
      </c>
      <c r="X237" s="37"/>
      <c r="Y237" s="38"/>
      <c r="Z237" s="39" t="str">
        <f>IF(X237+Y237=0," ",X237+Y237)</f>
        <v xml:space="preserve"> </v>
      </c>
      <c r="AA237" s="40"/>
      <c r="AB237" s="111"/>
      <c r="AC237" s="46"/>
    </row>
    <row r="238" spans="1:29" s="75" customFormat="1" hidden="1" x14ac:dyDescent="0.2">
      <c r="A238" s="112" t="s">
        <v>163</v>
      </c>
      <c r="B238" s="67">
        <v>4400</v>
      </c>
      <c r="C238" s="112"/>
      <c r="D238" s="113"/>
      <c r="E238" s="29">
        <f>C238+D238</f>
        <v>0</v>
      </c>
      <c r="F238" s="113"/>
      <c r="G238" s="113"/>
      <c r="H238" s="113">
        <f>F238+G238</f>
        <v>0</v>
      </c>
      <c r="I238" s="112"/>
      <c r="J238" s="113"/>
      <c r="K238" s="29">
        <f>I238+J238</f>
        <v>0</v>
      </c>
      <c r="L238" s="112"/>
      <c r="M238" s="113"/>
      <c r="N238" s="113">
        <f>L238+M238</f>
        <v>0</v>
      </c>
      <c r="O238" s="112"/>
      <c r="P238" s="113"/>
      <c r="Q238" s="113">
        <f>O238+P238</f>
        <v>0</v>
      </c>
      <c r="R238" s="112"/>
      <c r="S238" s="113"/>
      <c r="T238" s="29">
        <f t="shared" ref="T238:T239" si="156">R238+S238</f>
        <v>0</v>
      </c>
      <c r="U238" s="113"/>
      <c r="V238" s="113"/>
      <c r="W238" s="113">
        <f>U238+V238</f>
        <v>0</v>
      </c>
      <c r="X238" s="112"/>
      <c r="Y238" s="113"/>
      <c r="Z238" s="29">
        <f>X238+Y238</f>
        <v>0</v>
      </c>
      <c r="AA238" s="113">
        <f t="shared" ref="AA238:AC239" si="157">C238+F238+I238+L238+O238+U238+X238</f>
        <v>0</v>
      </c>
      <c r="AB238" s="114">
        <f t="shared" si="157"/>
        <v>0</v>
      </c>
      <c r="AC238" s="115">
        <f t="shared" si="157"/>
        <v>0</v>
      </c>
    </row>
    <row r="239" spans="1:29" s="75" customFormat="1" ht="13.5" hidden="1" thickBot="1" x14ac:dyDescent="0.25">
      <c r="A239" s="50" t="s">
        <v>163</v>
      </c>
      <c r="B239" s="106">
        <v>4800</v>
      </c>
      <c r="C239" s="50"/>
      <c r="D239" s="51"/>
      <c r="E239" s="52">
        <f>C239+D239</f>
        <v>0</v>
      </c>
      <c r="F239" s="51"/>
      <c r="G239" s="51"/>
      <c r="H239" s="51">
        <f>F239+G239</f>
        <v>0</v>
      </c>
      <c r="I239" s="50"/>
      <c r="J239" s="51"/>
      <c r="K239" s="52">
        <f>I239+J239</f>
        <v>0</v>
      </c>
      <c r="L239" s="50"/>
      <c r="M239" s="51"/>
      <c r="N239" s="51">
        <f>L239+M239</f>
        <v>0</v>
      </c>
      <c r="O239" s="50"/>
      <c r="P239" s="51"/>
      <c r="Q239" s="51">
        <f>O239+P239</f>
        <v>0</v>
      </c>
      <c r="R239" s="50"/>
      <c r="S239" s="51"/>
      <c r="T239" s="52">
        <f t="shared" si="156"/>
        <v>0</v>
      </c>
      <c r="U239" s="51"/>
      <c r="V239" s="51"/>
      <c r="W239" s="51">
        <f>U239+V239</f>
        <v>0</v>
      </c>
      <c r="X239" s="50"/>
      <c r="Y239" s="51"/>
      <c r="Z239" s="52">
        <f>X239+Y239</f>
        <v>0</v>
      </c>
      <c r="AA239" s="51">
        <f t="shared" si="157"/>
        <v>0</v>
      </c>
      <c r="AB239" s="116">
        <f t="shared" si="157"/>
        <v>0</v>
      </c>
      <c r="AC239" s="117">
        <f t="shared" si="157"/>
        <v>0</v>
      </c>
    </row>
    <row r="240" spans="1:29" hidden="1" x14ac:dyDescent="0.2">
      <c r="C240" s="37"/>
      <c r="D240" s="38"/>
      <c r="E240" s="39"/>
      <c r="F240" s="40"/>
      <c r="G240" s="40"/>
      <c r="H240" s="40"/>
      <c r="I240" s="37"/>
      <c r="J240" s="38"/>
      <c r="K240" s="39"/>
      <c r="L240" s="37"/>
      <c r="M240" s="40"/>
      <c r="N240" s="40"/>
      <c r="O240" s="37"/>
      <c r="P240" s="38"/>
      <c r="Q240" s="38"/>
      <c r="R240" s="37"/>
      <c r="S240" s="38"/>
      <c r="T240" s="39"/>
      <c r="U240" s="40"/>
      <c r="V240" s="40"/>
      <c r="W240" s="40"/>
      <c r="X240" s="37"/>
      <c r="Y240" s="38"/>
      <c r="Z240" s="39"/>
      <c r="AA240" s="40"/>
      <c r="AB240" s="111"/>
      <c r="AC240" s="46"/>
    </row>
    <row r="241" spans="1:29" x14ac:dyDescent="0.2">
      <c r="A241" s="65" t="s">
        <v>164</v>
      </c>
      <c r="B241" s="36">
        <v>4010</v>
      </c>
      <c r="C241" s="22">
        <v>5</v>
      </c>
      <c r="D241" s="23">
        <v>1</v>
      </c>
      <c r="E241" s="24">
        <v>6</v>
      </c>
      <c r="F241" s="47"/>
      <c r="G241" s="47"/>
      <c r="H241" s="65"/>
      <c r="I241" s="22"/>
      <c r="J241" s="23"/>
      <c r="K241" s="24"/>
      <c r="N241" s="65"/>
      <c r="O241" s="22"/>
      <c r="P241" s="23"/>
      <c r="Q241" s="26"/>
      <c r="R241" s="27"/>
      <c r="S241" s="26"/>
      <c r="T241" s="24"/>
      <c r="U241" s="47"/>
      <c r="V241" s="47"/>
      <c r="W241" s="65"/>
      <c r="X241" s="22">
        <v>2</v>
      </c>
      <c r="Y241" s="23"/>
      <c r="Z241" s="24">
        <v>2</v>
      </c>
      <c r="AA241" s="20">
        <f t="shared" ref="AA241:AC242" si="158">C241+F241+I241+L241+O241+R241+U241+X241</f>
        <v>7</v>
      </c>
      <c r="AB241" s="25">
        <f t="shared" si="158"/>
        <v>1</v>
      </c>
      <c r="AC241" s="24">
        <f t="shared" si="158"/>
        <v>8</v>
      </c>
    </row>
    <row r="242" spans="1:29" ht="13.5" thickBot="1" x14ac:dyDescent="0.25">
      <c r="A242" s="65" t="s">
        <v>319</v>
      </c>
      <c r="B242" s="36">
        <v>4220</v>
      </c>
      <c r="C242" s="22">
        <v>7</v>
      </c>
      <c r="D242" s="23">
        <v>1</v>
      </c>
      <c r="E242" s="24">
        <v>8</v>
      </c>
      <c r="F242" s="47">
        <v>1</v>
      </c>
      <c r="G242" s="47">
        <v>1</v>
      </c>
      <c r="H242" s="65">
        <v>2</v>
      </c>
      <c r="I242" s="22"/>
      <c r="J242" s="23"/>
      <c r="K242" s="24"/>
      <c r="N242" s="65"/>
      <c r="O242" s="22"/>
      <c r="P242" s="23"/>
      <c r="Q242" s="26"/>
      <c r="R242" s="27"/>
      <c r="S242" s="26"/>
      <c r="T242" s="24"/>
      <c r="U242" s="47"/>
      <c r="V242" s="47"/>
      <c r="W242" s="65"/>
      <c r="X242" s="22">
        <v>1</v>
      </c>
      <c r="Y242" s="23">
        <v>1</v>
      </c>
      <c r="Z242" s="24">
        <v>2</v>
      </c>
      <c r="AA242" s="20">
        <f t="shared" si="158"/>
        <v>9</v>
      </c>
      <c r="AB242" s="25">
        <f t="shared" si="158"/>
        <v>3</v>
      </c>
      <c r="AC242" s="24">
        <f t="shared" si="158"/>
        <v>12</v>
      </c>
    </row>
    <row r="243" spans="1:29" ht="13.5" thickBot="1" x14ac:dyDescent="0.25">
      <c r="A243" s="118" t="s">
        <v>153</v>
      </c>
      <c r="B243" s="119"/>
      <c r="C243" s="120">
        <f>SUBTOTAL(9,C226:C242)</f>
        <v>1011</v>
      </c>
      <c r="D243" s="121">
        <f t="shared" ref="D243:Z243" si="159">SUBTOTAL(9,D226:D242)</f>
        <v>137</v>
      </c>
      <c r="E243" s="121">
        <f t="shared" si="159"/>
        <v>1148</v>
      </c>
      <c r="F243" s="120">
        <f t="shared" si="159"/>
        <v>84</v>
      </c>
      <c r="G243" s="121">
        <f t="shared" si="159"/>
        <v>17</v>
      </c>
      <c r="H243" s="121">
        <f t="shared" si="159"/>
        <v>101</v>
      </c>
      <c r="I243" s="120">
        <f t="shared" si="159"/>
        <v>2</v>
      </c>
      <c r="J243" s="121">
        <f t="shared" si="159"/>
        <v>0</v>
      </c>
      <c r="K243" s="121">
        <f t="shared" si="159"/>
        <v>2</v>
      </c>
      <c r="L243" s="120">
        <f t="shared" si="159"/>
        <v>18</v>
      </c>
      <c r="M243" s="121">
        <f t="shared" si="159"/>
        <v>10</v>
      </c>
      <c r="N243" s="121">
        <f t="shared" si="159"/>
        <v>28</v>
      </c>
      <c r="O243" s="120">
        <f t="shared" si="159"/>
        <v>16</v>
      </c>
      <c r="P243" s="121">
        <f t="shared" si="159"/>
        <v>3</v>
      </c>
      <c r="Q243" s="121">
        <f t="shared" si="159"/>
        <v>19</v>
      </c>
      <c r="R243" s="120">
        <f t="shared" si="159"/>
        <v>0</v>
      </c>
      <c r="S243" s="121">
        <f t="shared" si="159"/>
        <v>0</v>
      </c>
      <c r="T243" s="121">
        <f t="shared" si="159"/>
        <v>0</v>
      </c>
      <c r="U243" s="121">
        <f t="shared" si="159"/>
        <v>2</v>
      </c>
      <c r="V243" s="121">
        <f t="shared" si="159"/>
        <v>1</v>
      </c>
      <c r="W243" s="121">
        <f t="shared" si="159"/>
        <v>3</v>
      </c>
      <c r="X243" s="120">
        <f t="shared" si="159"/>
        <v>63</v>
      </c>
      <c r="Y243" s="121">
        <f t="shared" si="159"/>
        <v>4</v>
      </c>
      <c r="Z243" s="121">
        <f t="shared" si="159"/>
        <v>67</v>
      </c>
      <c r="AA243" s="120">
        <f>C243+F243+I243+L243+O243+U243+X243</f>
        <v>1196</v>
      </c>
      <c r="AB243" s="121">
        <f>D243+G243+J243+M243+P243+V243+Y243</f>
        <v>172</v>
      </c>
      <c r="AC243" s="122">
        <f>SUBTOTAL(9,AC225:AC242)</f>
        <v>1368</v>
      </c>
    </row>
    <row r="244" spans="1:29" ht="13.5" thickBot="1" x14ac:dyDescent="0.25">
      <c r="C244" s="37"/>
      <c r="D244" s="38"/>
      <c r="E244" s="39" t="str">
        <f>IF(C244+D244=0," ",C244+D244)</f>
        <v xml:space="preserve"> </v>
      </c>
      <c r="F244" s="40"/>
      <c r="G244" s="40"/>
      <c r="H244" s="40" t="str">
        <f>IF(F244+G244=0," ",F244+G244)</f>
        <v xml:space="preserve"> </v>
      </c>
      <c r="I244" s="37"/>
      <c r="J244" s="38"/>
      <c r="K244" s="39" t="str">
        <f>IF(I244+J244=0," ",I244+J244)</f>
        <v xml:space="preserve"> </v>
      </c>
      <c r="L244" s="37"/>
      <c r="M244" s="40"/>
      <c r="N244" s="40" t="str">
        <f>IF(L244+M244=0," ",L244+M244)</f>
        <v xml:space="preserve"> </v>
      </c>
      <c r="O244" s="37"/>
      <c r="P244" s="38"/>
      <c r="Q244" s="38" t="str">
        <f>IF(O244+P244=0," ",O244+P244)</f>
        <v xml:space="preserve"> </v>
      </c>
      <c r="R244" s="37"/>
      <c r="S244" s="38"/>
      <c r="T244" s="39"/>
      <c r="U244" s="40"/>
      <c r="V244" s="40"/>
      <c r="W244" s="40" t="str">
        <f>IF(U244+V244=0," ",U244+V244)</f>
        <v xml:space="preserve"> </v>
      </c>
      <c r="X244" s="37"/>
      <c r="Y244" s="38"/>
      <c r="Z244" s="39" t="str">
        <f>IF(X244+Y244=0," ",X244+Y244)</f>
        <v xml:space="preserve"> </v>
      </c>
      <c r="AA244" s="40"/>
      <c r="AB244" s="111"/>
      <c r="AC244" s="46"/>
    </row>
    <row r="245" spans="1:29" ht="13.5" thickBot="1" x14ac:dyDescent="0.25">
      <c r="A245" s="118" t="s">
        <v>165</v>
      </c>
      <c r="B245" s="119"/>
      <c r="C245" s="200"/>
      <c r="D245" s="201"/>
      <c r="E245" s="202" t="str">
        <f>IF(C245+D245=0," ",C245+D245)</f>
        <v xml:space="preserve"> </v>
      </c>
      <c r="F245" s="201"/>
      <c r="G245" s="201"/>
      <c r="H245" s="201" t="str">
        <f>IF(F245+G245=0," ",F245+G245)</f>
        <v xml:space="preserve"> </v>
      </c>
      <c r="I245" s="200"/>
      <c r="J245" s="201"/>
      <c r="K245" s="202" t="str">
        <f>IF(I245+J245=0," ",I245+J245)</f>
        <v xml:space="preserve"> </v>
      </c>
      <c r="L245" s="200"/>
      <c r="M245" s="201"/>
      <c r="N245" s="201" t="str">
        <f>IF(L245+M245=0," ",L245+M245)</f>
        <v xml:space="preserve"> </v>
      </c>
      <c r="O245" s="200"/>
      <c r="P245" s="201"/>
      <c r="Q245" s="201" t="str">
        <f>IF(O245+P245=0," ",O245+P245)</f>
        <v xml:space="preserve"> </v>
      </c>
      <c r="R245" s="200"/>
      <c r="S245" s="201"/>
      <c r="T245" s="202"/>
      <c r="U245" s="201"/>
      <c r="V245" s="201"/>
      <c r="W245" s="201" t="str">
        <f>IF(U245+V245=0," ",U245+V245)</f>
        <v xml:space="preserve"> </v>
      </c>
      <c r="X245" s="200"/>
      <c r="Y245" s="201"/>
      <c r="Z245" s="202" t="str">
        <f>IF(X245+Y245=0," ",X245+Y245)</f>
        <v xml:space="preserve"> </v>
      </c>
      <c r="AA245" s="201"/>
      <c r="AB245" s="203"/>
      <c r="AC245" s="204"/>
    </row>
    <row r="246" spans="1:29" x14ac:dyDescent="0.2">
      <c r="C246" s="37"/>
      <c r="D246" s="38"/>
      <c r="E246" s="39" t="str">
        <f>IF(C246+D246=0," ",C246+D246)</f>
        <v xml:space="preserve"> </v>
      </c>
      <c r="F246" s="40"/>
      <c r="G246" s="40"/>
      <c r="H246" s="40" t="str">
        <f>IF(F246+G246=0," ",F246+G246)</f>
        <v xml:space="preserve"> </v>
      </c>
      <c r="I246" s="37"/>
      <c r="J246" s="38"/>
      <c r="K246" s="39" t="str">
        <f>IF(I246+J246=0," ",I246+J246)</f>
        <v xml:space="preserve"> </v>
      </c>
      <c r="L246" s="37"/>
      <c r="M246" s="40"/>
      <c r="N246" s="40" t="str">
        <f>IF(L246+M246=0," ",L246+M246)</f>
        <v xml:space="preserve"> </v>
      </c>
      <c r="O246" s="37"/>
      <c r="P246" s="38"/>
      <c r="Q246" s="38" t="str">
        <f>IF(O246+P246=0," ",O246+P246)</f>
        <v xml:space="preserve"> </v>
      </c>
      <c r="R246" s="37"/>
      <c r="S246" s="38"/>
      <c r="T246" s="39"/>
      <c r="U246" s="40"/>
      <c r="V246" s="40"/>
      <c r="W246" s="40" t="str">
        <f>IF(U246+V246=0," ",U246+V246)</f>
        <v xml:space="preserve"> </v>
      </c>
      <c r="X246" s="37"/>
      <c r="Y246" s="38"/>
      <c r="Z246" s="39" t="str">
        <f>IF(X246+Y246=0," ",X246+Y246)</f>
        <v xml:space="preserve"> </v>
      </c>
      <c r="AA246" s="42"/>
      <c r="AB246" s="68"/>
      <c r="AC246" s="69"/>
    </row>
    <row r="247" spans="1:29" x14ac:dyDescent="0.2">
      <c r="A247" s="35" t="s">
        <v>166</v>
      </c>
      <c r="B247" s="36">
        <v>5020</v>
      </c>
      <c r="C247" s="22">
        <v>8</v>
      </c>
      <c r="D247" s="23">
        <v>95</v>
      </c>
      <c r="E247" s="24">
        <v>103</v>
      </c>
      <c r="F247" s="47">
        <v>2</v>
      </c>
      <c r="G247" s="47">
        <v>2</v>
      </c>
      <c r="H247" s="65">
        <v>4</v>
      </c>
      <c r="I247" s="22"/>
      <c r="J247" s="23"/>
      <c r="K247" s="24"/>
      <c r="L247" s="20">
        <v>2</v>
      </c>
      <c r="M247" s="35">
        <v>5</v>
      </c>
      <c r="N247" s="65">
        <v>7</v>
      </c>
      <c r="O247" s="22"/>
      <c r="P247" s="23">
        <v>2</v>
      </c>
      <c r="Q247" s="26">
        <v>2</v>
      </c>
      <c r="R247" s="27"/>
      <c r="S247" s="26"/>
      <c r="T247" s="24"/>
      <c r="U247" s="47">
        <v>3</v>
      </c>
      <c r="V247" s="47">
        <v>3</v>
      </c>
      <c r="W247" s="65">
        <v>6</v>
      </c>
      <c r="X247" s="22">
        <v>1</v>
      </c>
      <c r="Y247" s="23">
        <v>7</v>
      </c>
      <c r="Z247" s="24">
        <v>8</v>
      </c>
      <c r="AA247" s="20">
        <f t="shared" ref="AA247:AC261" si="160">C247+F247+I247+L247+O247+R247+U247+X247</f>
        <v>16</v>
      </c>
      <c r="AB247" s="25">
        <f t="shared" si="160"/>
        <v>114</v>
      </c>
      <c r="AC247" s="24">
        <f t="shared" si="160"/>
        <v>130</v>
      </c>
    </row>
    <row r="248" spans="1:29" ht="13.5" thickBot="1" x14ac:dyDescent="0.25">
      <c r="A248" s="35" t="s">
        <v>167</v>
      </c>
      <c r="B248" s="36">
        <v>5070</v>
      </c>
      <c r="C248" s="22">
        <v>5</v>
      </c>
      <c r="D248" s="23">
        <v>68</v>
      </c>
      <c r="E248" s="24">
        <v>73</v>
      </c>
      <c r="F248" s="47">
        <v>8</v>
      </c>
      <c r="G248" s="47">
        <v>5</v>
      </c>
      <c r="H248" s="65">
        <v>13</v>
      </c>
      <c r="I248" s="22"/>
      <c r="J248" s="23"/>
      <c r="K248" s="24"/>
      <c r="L248" s="20">
        <v>1</v>
      </c>
      <c r="M248" s="35">
        <v>9</v>
      </c>
      <c r="N248" s="65">
        <v>10</v>
      </c>
      <c r="O248" s="22">
        <v>1</v>
      </c>
      <c r="P248" s="23"/>
      <c r="Q248" s="26">
        <v>1</v>
      </c>
      <c r="R248" s="27"/>
      <c r="S248" s="26"/>
      <c r="T248" s="24"/>
      <c r="U248" s="47">
        <v>1</v>
      </c>
      <c r="V248" s="47"/>
      <c r="W248" s="65">
        <v>1</v>
      </c>
      <c r="X248" s="22"/>
      <c r="Y248" s="23">
        <v>11</v>
      </c>
      <c r="Z248" s="24">
        <v>11</v>
      </c>
      <c r="AA248" s="20">
        <f t="shared" si="160"/>
        <v>16</v>
      </c>
      <c r="AB248" s="25">
        <f t="shared" si="160"/>
        <v>93</v>
      </c>
      <c r="AC248" s="24">
        <f t="shared" si="160"/>
        <v>109</v>
      </c>
    </row>
    <row r="249" spans="1:29" ht="13.5" thickBot="1" x14ac:dyDescent="0.25">
      <c r="A249" s="31" t="s">
        <v>168</v>
      </c>
      <c r="B249" s="14"/>
      <c r="C249" s="31">
        <f t="shared" ref="C249:Z249" si="161">SUM(C247:C248)</f>
        <v>13</v>
      </c>
      <c r="D249" s="13">
        <f t="shared" si="161"/>
        <v>163</v>
      </c>
      <c r="E249" s="32">
        <f t="shared" si="161"/>
        <v>176</v>
      </c>
      <c r="F249" s="31">
        <f t="shared" si="161"/>
        <v>10</v>
      </c>
      <c r="G249" s="13">
        <f t="shared" si="161"/>
        <v>7</v>
      </c>
      <c r="H249" s="32">
        <f t="shared" si="161"/>
        <v>17</v>
      </c>
      <c r="I249" s="31">
        <f t="shared" si="161"/>
        <v>0</v>
      </c>
      <c r="J249" s="13">
        <f t="shared" si="161"/>
        <v>0</v>
      </c>
      <c r="K249" s="32">
        <f t="shared" si="161"/>
        <v>0</v>
      </c>
      <c r="L249" s="31">
        <f t="shared" si="161"/>
        <v>3</v>
      </c>
      <c r="M249" s="13">
        <f t="shared" si="161"/>
        <v>14</v>
      </c>
      <c r="N249" s="32">
        <f t="shared" si="161"/>
        <v>17</v>
      </c>
      <c r="O249" s="31">
        <f t="shared" si="161"/>
        <v>1</v>
      </c>
      <c r="P249" s="13">
        <f t="shared" si="161"/>
        <v>2</v>
      </c>
      <c r="Q249" s="13">
        <f t="shared" si="161"/>
        <v>3</v>
      </c>
      <c r="R249" s="31"/>
      <c r="S249" s="13"/>
      <c r="T249" s="32"/>
      <c r="U249" s="13">
        <f t="shared" si="161"/>
        <v>4</v>
      </c>
      <c r="V249" s="13">
        <f t="shared" si="161"/>
        <v>3</v>
      </c>
      <c r="W249" s="32">
        <f t="shared" si="161"/>
        <v>7</v>
      </c>
      <c r="X249" s="31">
        <f t="shared" si="161"/>
        <v>1</v>
      </c>
      <c r="Y249" s="13">
        <f t="shared" si="161"/>
        <v>18</v>
      </c>
      <c r="Z249" s="32">
        <f t="shared" si="161"/>
        <v>19</v>
      </c>
      <c r="AA249" s="128">
        <f t="shared" si="160"/>
        <v>32</v>
      </c>
      <c r="AB249" s="33">
        <f t="shared" si="160"/>
        <v>207</v>
      </c>
      <c r="AC249" s="34">
        <f t="shared" si="160"/>
        <v>239</v>
      </c>
    </row>
    <row r="250" spans="1:29" x14ac:dyDescent="0.2">
      <c r="C250" s="37"/>
      <c r="D250" s="38"/>
      <c r="E250" s="39" t="str">
        <f>IF(C250+D250=0," ",C250+D250)</f>
        <v xml:space="preserve"> </v>
      </c>
      <c r="F250" s="40"/>
      <c r="G250" s="40"/>
      <c r="H250" s="40" t="str">
        <f>IF(F250+G250=0," ",F250+G250)</f>
        <v xml:space="preserve"> </v>
      </c>
      <c r="I250" s="37"/>
      <c r="J250" s="38"/>
      <c r="K250" s="39" t="str">
        <f>IF(I250+J250=0," ",I250+J250)</f>
        <v xml:space="preserve"> </v>
      </c>
      <c r="L250" s="37"/>
      <c r="M250" s="40"/>
      <c r="N250" s="40" t="str">
        <f>IF(L250+M250=0," ",L250+M250)</f>
        <v xml:space="preserve"> </v>
      </c>
      <c r="O250" s="37"/>
      <c r="P250" s="38"/>
      <c r="Q250" s="38" t="str">
        <f>IF(O250+P250=0," ",O250+P250)</f>
        <v xml:space="preserve"> </v>
      </c>
      <c r="R250" s="37"/>
      <c r="S250" s="38"/>
      <c r="T250" s="39"/>
      <c r="U250" s="40"/>
      <c r="V250" s="40"/>
      <c r="W250" s="40" t="str">
        <f>IF(U250+V250=0," ",U250+V250)</f>
        <v xml:space="preserve"> </v>
      </c>
      <c r="X250" s="37"/>
      <c r="Y250" s="38"/>
      <c r="Z250" s="39" t="str">
        <f>IF(X250+Y250=0," ",X250+Y250)</f>
        <v xml:space="preserve"> </v>
      </c>
      <c r="AA250" s="129"/>
      <c r="AB250" s="45"/>
      <c r="AC250" s="46"/>
    </row>
    <row r="251" spans="1:29" x14ac:dyDescent="0.2">
      <c r="A251" s="27" t="s">
        <v>169</v>
      </c>
      <c r="B251" s="21">
        <v>5140</v>
      </c>
      <c r="C251" s="91">
        <v>12</v>
      </c>
      <c r="D251" s="92">
        <v>103</v>
      </c>
      <c r="E251" s="24">
        <v>115</v>
      </c>
      <c r="F251" s="92">
        <v>1</v>
      </c>
      <c r="G251" s="92">
        <v>4</v>
      </c>
      <c r="H251" s="26">
        <v>5</v>
      </c>
      <c r="I251" s="91"/>
      <c r="J251" s="92">
        <v>2</v>
      </c>
      <c r="K251" s="24">
        <v>2</v>
      </c>
      <c r="L251" s="27">
        <v>2</v>
      </c>
      <c r="M251" s="26">
        <v>10</v>
      </c>
      <c r="N251" s="26">
        <v>12</v>
      </c>
      <c r="O251" s="91"/>
      <c r="P251" s="92">
        <v>2</v>
      </c>
      <c r="Q251" s="26">
        <v>2</v>
      </c>
      <c r="R251" s="27"/>
      <c r="S251" s="26"/>
      <c r="T251" s="24"/>
      <c r="U251" s="92">
        <v>1</v>
      </c>
      <c r="V251" s="92">
        <v>5</v>
      </c>
      <c r="W251" s="26">
        <v>6</v>
      </c>
      <c r="X251" s="91">
        <v>1</v>
      </c>
      <c r="Y251" s="92">
        <v>13</v>
      </c>
      <c r="Z251" s="24">
        <v>14</v>
      </c>
      <c r="AA251" s="20">
        <f t="shared" ref="AA251:AC252" si="162">C251+F251+I251+L251+O251+R251+U251+X251</f>
        <v>17</v>
      </c>
      <c r="AB251" s="25">
        <f t="shared" si="162"/>
        <v>139</v>
      </c>
      <c r="AC251" s="24">
        <f t="shared" si="162"/>
        <v>156</v>
      </c>
    </row>
    <row r="252" spans="1:29" ht="13.5" thickBot="1" x14ac:dyDescent="0.25">
      <c r="A252" s="35" t="s">
        <v>170</v>
      </c>
      <c r="B252" s="36">
        <v>5120</v>
      </c>
      <c r="C252" s="22">
        <v>2</v>
      </c>
      <c r="D252" s="23">
        <v>49</v>
      </c>
      <c r="E252" s="24">
        <v>51</v>
      </c>
      <c r="F252" s="47">
        <v>5</v>
      </c>
      <c r="G252" s="47">
        <v>8</v>
      </c>
      <c r="H252" s="65">
        <v>13</v>
      </c>
      <c r="I252" s="22"/>
      <c r="J252" s="23"/>
      <c r="K252" s="24"/>
      <c r="M252" s="35">
        <v>10</v>
      </c>
      <c r="N252" s="65">
        <v>10</v>
      </c>
      <c r="O252" s="22"/>
      <c r="P252" s="23"/>
      <c r="Q252" s="26"/>
      <c r="R252" s="27"/>
      <c r="S252" s="26"/>
      <c r="T252" s="24"/>
      <c r="U252" s="47"/>
      <c r="V252" s="47">
        <v>1</v>
      </c>
      <c r="W252" s="65">
        <v>1</v>
      </c>
      <c r="X252" s="22"/>
      <c r="Y252" s="23">
        <v>4</v>
      </c>
      <c r="Z252" s="24">
        <v>4</v>
      </c>
      <c r="AA252" s="20">
        <f t="shared" si="162"/>
        <v>7</v>
      </c>
      <c r="AB252" s="25">
        <f t="shared" si="162"/>
        <v>72</v>
      </c>
      <c r="AC252" s="24">
        <f t="shared" si="162"/>
        <v>79</v>
      </c>
    </row>
    <row r="253" spans="1:29" ht="13.5" thickBot="1" x14ac:dyDescent="0.25">
      <c r="A253" s="13" t="s">
        <v>171</v>
      </c>
      <c r="B253" s="14"/>
      <c r="C253" s="53">
        <f t="shared" ref="C253:Z253" si="163">SUM(C251:C252)</f>
        <v>14</v>
      </c>
      <c r="D253" s="54">
        <f t="shared" si="163"/>
        <v>152</v>
      </c>
      <c r="E253" s="32">
        <f t="shared" si="163"/>
        <v>166</v>
      </c>
      <c r="F253" s="53">
        <f t="shared" si="163"/>
        <v>6</v>
      </c>
      <c r="G253" s="54">
        <f t="shared" si="163"/>
        <v>12</v>
      </c>
      <c r="H253" s="32">
        <f t="shared" si="163"/>
        <v>18</v>
      </c>
      <c r="I253" s="53">
        <f t="shared" si="163"/>
        <v>0</v>
      </c>
      <c r="J253" s="54">
        <f t="shared" si="163"/>
        <v>2</v>
      </c>
      <c r="K253" s="32">
        <f t="shared" si="163"/>
        <v>2</v>
      </c>
      <c r="L253" s="53">
        <f t="shared" si="163"/>
        <v>2</v>
      </c>
      <c r="M253" s="54">
        <f t="shared" si="163"/>
        <v>20</v>
      </c>
      <c r="N253" s="32">
        <f t="shared" si="163"/>
        <v>22</v>
      </c>
      <c r="O253" s="53">
        <f t="shared" si="163"/>
        <v>0</v>
      </c>
      <c r="P253" s="54">
        <f t="shared" si="163"/>
        <v>2</v>
      </c>
      <c r="Q253" s="13">
        <f t="shared" si="163"/>
        <v>2</v>
      </c>
      <c r="R253" s="31"/>
      <c r="S253" s="13"/>
      <c r="T253" s="32"/>
      <c r="U253" s="54">
        <f t="shared" si="163"/>
        <v>1</v>
      </c>
      <c r="V253" s="54">
        <f t="shared" si="163"/>
        <v>6</v>
      </c>
      <c r="W253" s="32">
        <f t="shared" si="163"/>
        <v>7</v>
      </c>
      <c r="X253" s="53">
        <f t="shared" si="163"/>
        <v>1</v>
      </c>
      <c r="Y253" s="54">
        <f t="shared" si="163"/>
        <v>17</v>
      </c>
      <c r="Z253" s="32">
        <f t="shared" si="163"/>
        <v>18</v>
      </c>
      <c r="AA253" s="128">
        <f t="shared" si="160"/>
        <v>24</v>
      </c>
      <c r="AB253" s="33">
        <f t="shared" si="160"/>
        <v>211</v>
      </c>
      <c r="AC253" s="34">
        <f t="shared" si="160"/>
        <v>235</v>
      </c>
    </row>
    <row r="254" spans="1:29" x14ac:dyDescent="0.2">
      <c r="C254" s="37"/>
      <c r="D254" s="38"/>
      <c r="E254" s="39" t="str">
        <f>IF(C254+D254=0," ",C254+D254)</f>
        <v xml:space="preserve"> </v>
      </c>
      <c r="F254" s="40"/>
      <c r="G254" s="40"/>
      <c r="H254" s="40" t="str">
        <f>IF(F254+G254=0," ",F254+G254)</f>
        <v xml:space="preserve"> </v>
      </c>
      <c r="I254" s="37"/>
      <c r="J254" s="38"/>
      <c r="K254" s="39" t="str">
        <f>IF(I254+J254=0," ",I254+J254)</f>
        <v xml:space="preserve"> </v>
      </c>
      <c r="L254" s="37"/>
      <c r="M254" s="40"/>
      <c r="N254" s="40" t="str">
        <f>IF(L254+M254=0," ",L254+M254)</f>
        <v xml:space="preserve"> </v>
      </c>
      <c r="O254" s="37"/>
      <c r="P254" s="38"/>
      <c r="Q254" s="38" t="str">
        <f>IF(O254+P254=0," ",O254+P254)</f>
        <v xml:space="preserve"> </v>
      </c>
      <c r="R254" s="37"/>
      <c r="S254" s="38"/>
      <c r="T254" s="39"/>
      <c r="U254" s="40"/>
      <c r="V254" s="40"/>
      <c r="W254" s="40" t="str">
        <f>IF(U254+V254=0," ",U254+V254)</f>
        <v xml:space="preserve"> </v>
      </c>
      <c r="X254" s="37"/>
      <c r="Y254" s="38"/>
      <c r="Z254" s="39" t="str">
        <f>IF(X254+Y254=0," ",X254+Y254)</f>
        <v xml:space="preserve"> </v>
      </c>
      <c r="AA254" s="129"/>
      <c r="AB254" s="45"/>
      <c r="AC254" s="46"/>
    </row>
    <row r="255" spans="1:29" x14ac:dyDescent="0.2">
      <c r="A255" s="35" t="s">
        <v>172</v>
      </c>
      <c r="B255" s="36">
        <v>5160</v>
      </c>
      <c r="C255" s="22">
        <v>21</v>
      </c>
      <c r="D255" s="23">
        <v>151</v>
      </c>
      <c r="E255" s="24">
        <v>172</v>
      </c>
      <c r="F255" s="47">
        <v>2</v>
      </c>
      <c r="G255" s="47">
        <v>6</v>
      </c>
      <c r="H255" s="24">
        <v>8</v>
      </c>
      <c r="I255" s="22"/>
      <c r="J255" s="23">
        <v>2</v>
      </c>
      <c r="K255" s="24">
        <v>2</v>
      </c>
      <c r="M255" s="35">
        <v>10</v>
      </c>
      <c r="N255" s="24">
        <v>10</v>
      </c>
      <c r="O255" s="22">
        <v>1</v>
      </c>
      <c r="P255" s="23">
        <v>2</v>
      </c>
      <c r="Q255" s="26">
        <v>3</v>
      </c>
      <c r="R255" s="27"/>
      <c r="S255" s="26"/>
      <c r="T255" s="24"/>
      <c r="U255" s="47">
        <v>1</v>
      </c>
      <c r="V255" s="47">
        <v>2</v>
      </c>
      <c r="W255" s="24">
        <v>3</v>
      </c>
      <c r="X255" s="22">
        <v>1</v>
      </c>
      <c r="Y255" s="23">
        <v>12</v>
      </c>
      <c r="Z255" s="24">
        <v>13</v>
      </c>
      <c r="AA255" s="20">
        <f t="shared" ref="AA255:AC256" si="164">C255+F255+I255+L255+O255+R255+U255+X255</f>
        <v>26</v>
      </c>
      <c r="AB255" s="25">
        <f t="shared" si="164"/>
        <v>185</v>
      </c>
      <c r="AC255" s="24">
        <f t="shared" si="164"/>
        <v>211</v>
      </c>
    </row>
    <row r="256" spans="1:29" ht="26.25" thickBot="1" x14ac:dyDescent="0.25">
      <c r="A256" s="205" t="s">
        <v>320</v>
      </c>
      <c r="B256" s="36">
        <v>5161</v>
      </c>
      <c r="C256" s="22"/>
      <c r="D256" s="23"/>
      <c r="E256" s="24">
        <f>C256+D256</f>
        <v>0</v>
      </c>
      <c r="F256" s="47"/>
      <c r="G256" s="47"/>
      <c r="H256" s="24">
        <f>F256+G256</f>
        <v>0</v>
      </c>
      <c r="I256" s="22"/>
      <c r="J256" s="23"/>
      <c r="K256" s="24">
        <f>I256+J256</f>
        <v>0</v>
      </c>
      <c r="N256" s="24">
        <f>L256+M256</f>
        <v>0</v>
      </c>
      <c r="O256" s="22"/>
      <c r="P256" s="23"/>
      <c r="Q256" s="26">
        <f>O256+P256</f>
        <v>0</v>
      </c>
      <c r="R256" s="27"/>
      <c r="S256" s="26"/>
      <c r="T256" s="24">
        <f t="shared" ref="T256" si="165">R256+S256</f>
        <v>0</v>
      </c>
      <c r="U256" s="47"/>
      <c r="V256" s="47"/>
      <c r="W256" s="24">
        <f>U256+V256</f>
        <v>0</v>
      </c>
      <c r="X256" s="22"/>
      <c r="Y256" s="23"/>
      <c r="Z256" s="24">
        <f>X256+Y256</f>
        <v>0</v>
      </c>
      <c r="AA256" s="20">
        <f t="shared" si="164"/>
        <v>0</v>
      </c>
      <c r="AB256" s="25">
        <f t="shared" si="164"/>
        <v>0</v>
      </c>
      <c r="AC256" s="24">
        <f t="shared" si="164"/>
        <v>0</v>
      </c>
    </row>
    <row r="257" spans="1:29" ht="13.5" thickBot="1" x14ac:dyDescent="0.25">
      <c r="A257" s="31" t="s">
        <v>173</v>
      </c>
      <c r="B257" s="14"/>
      <c r="C257" s="31">
        <f>SUBTOTAL(9,C255:C256)</f>
        <v>21</v>
      </c>
      <c r="D257" s="13">
        <f t="shared" ref="D257:Z257" si="166">SUBTOTAL(9,D255:D256)</f>
        <v>151</v>
      </c>
      <c r="E257" s="32">
        <f t="shared" si="166"/>
        <v>172</v>
      </c>
      <c r="F257" s="13">
        <f t="shared" si="166"/>
        <v>2</v>
      </c>
      <c r="G257" s="13">
        <f t="shared" si="166"/>
        <v>6</v>
      </c>
      <c r="H257" s="32">
        <f t="shared" si="166"/>
        <v>8</v>
      </c>
      <c r="I257" s="31">
        <f t="shared" si="166"/>
        <v>0</v>
      </c>
      <c r="J257" s="13">
        <f t="shared" si="166"/>
        <v>2</v>
      </c>
      <c r="K257" s="32">
        <f t="shared" si="166"/>
        <v>2</v>
      </c>
      <c r="L257" s="31">
        <f t="shared" si="166"/>
        <v>0</v>
      </c>
      <c r="M257" s="13">
        <f t="shared" si="166"/>
        <v>10</v>
      </c>
      <c r="N257" s="32">
        <f t="shared" si="166"/>
        <v>10</v>
      </c>
      <c r="O257" s="31">
        <f t="shared" si="166"/>
        <v>1</v>
      </c>
      <c r="P257" s="13">
        <f t="shared" si="166"/>
        <v>2</v>
      </c>
      <c r="Q257" s="13">
        <f t="shared" si="166"/>
        <v>3</v>
      </c>
      <c r="R257" s="31"/>
      <c r="S257" s="13"/>
      <c r="T257" s="32"/>
      <c r="U257" s="13">
        <f t="shared" si="166"/>
        <v>1</v>
      </c>
      <c r="V257" s="13">
        <f t="shared" si="166"/>
        <v>2</v>
      </c>
      <c r="W257" s="32">
        <f t="shared" si="166"/>
        <v>3</v>
      </c>
      <c r="X257" s="31">
        <f t="shared" si="166"/>
        <v>1</v>
      </c>
      <c r="Y257" s="13">
        <f t="shared" si="166"/>
        <v>12</v>
      </c>
      <c r="Z257" s="32">
        <f t="shared" si="166"/>
        <v>13</v>
      </c>
      <c r="AA257" s="128">
        <f t="shared" si="160"/>
        <v>26</v>
      </c>
      <c r="AB257" s="33">
        <f t="shared" si="160"/>
        <v>185</v>
      </c>
      <c r="AC257" s="34">
        <f t="shared" si="160"/>
        <v>211</v>
      </c>
    </row>
    <row r="258" spans="1:29" x14ac:dyDescent="0.2">
      <c r="C258" s="37"/>
      <c r="D258" s="38"/>
      <c r="E258" s="39" t="str">
        <f>IF(C258+D258=0," ",C258+D258)</f>
        <v xml:space="preserve"> </v>
      </c>
      <c r="F258" s="40"/>
      <c r="G258" s="40"/>
      <c r="H258" s="40" t="str">
        <f>IF(F258+G258=0," ",F258+G258)</f>
        <v xml:space="preserve"> </v>
      </c>
      <c r="I258" s="37"/>
      <c r="J258" s="38"/>
      <c r="K258" s="39" t="str">
        <f>IF(I258+J258=0," ",I258+J258)</f>
        <v xml:space="preserve"> </v>
      </c>
      <c r="L258" s="37"/>
      <c r="M258" s="40"/>
      <c r="N258" s="40" t="str">
        <f>IF(L258+M258=0," ",L258+M258)</f>
        <v xml:space="preserve"> </v>
      </c>
      <c r="O258" s="37"/>
      <c r="P258" s="38"/>
      <c r="Q258" s="38" t="str">
        <f>IF(O258+P258=0," ",O258+P258)</f>
        <v xml:space="preserve"> </v>
      </c>
      <c r="R258" s="37"/>
      <c r="S258" s="38"/>
      <c r="T258" s="39"/>
      <c r="U258" s="40"/>
      <c r="V258" s="40"/>
      <c r="W258" s="40" t="str">
        <f>IF(U258+V258=0," ",U258+V258)</f>
        <v xml:space="preserve"> </v>
      </c>
      <c r="X258" s="37"/>
      <c r="Y258" s="38"/>
      <c r="Z258" s="39" t="str">
        <f>IF(X258+Y258=0," ",X258+Y258)</f>
        <v xml:space="preserve"> </v>
      </c>
      <c r="AA258" s="129"/>
      <c r="AB258" s="45"/>
      <c r="AC258" s="46"/>
    </row>
    <row r="259" spans="1:29" x14ac:dyDescent="0.2">
      <c r="A259" s="35" t="s">
        <v>174</v>
      </c>
      <c r="B259" s="36">
        <v>5180</v>
      </c>
      <c r="E259" s="24">
        <f>C259+D259</f>
        <v>0</v>
      </c>
      <c r="H259" s="65">
        <f>F259+G259</f>
        <v>0</v>
      </c>
      <c r="K259" s="24">
        <f>I259+J259</f>
        <v>0</v>
      </c>
      <c r="N259" s="65">
        <f>L259+M259</f>
        <v>0</v>
      </c>
      <c r="Q259" s="26">
        <f>O259+P259</f>
        <v>0</v>
      </c>
      <c r="R259" s="27"/>
      <c r="S259" s="26"/>
      <c r="T259" s="24"/>
      <c r="W259" s="65">
        <f>U259+V259</f>
        <v>0</v>
      </c>
      <c r="Z259" s="24">
        <f>X259+Y259</f>
        <v>0</v>
      </c>
      <c r="AA259" s="20">
        <f t="shared" ref="AA259:AC260" si="167">C259+F259+I259+L259+O259+R259+U259+X259</f>
        <v>0</v>
      </c>
      <c r="AB259" s="25">
        <f t="shared" si="167"/>
        <v>0</v>
      </c>
      <c r="AC259" s="24">
        <f t="shared" si="167"/>
        <v>0</v>
      </c>
    </row>
    <row r="260" spans="1:29" ht="13.5" thickBot="1" x14ac:dyDescent="0.25">
      <c r="A260" s="35" t="s">
        <v>175</v>
      </c>
      <c r="B260" s="36">
        <v>5185</v>
      </c>
      <c r="C260" s="20">
        <v>5</v>
      </c>
      <c r="D260" s="25">
        <v>10</v>
      </c>
      <c r="E260" s="24">
        <v>15</v>
      </c>
      <c r="F260" s="35">
        <v>1</v>
      </c>
      <c r="G260" s="35">
        <v>1</v>
      </c>
      <c r="H260" s="65">
        <v>2</v>
      </c>
      <c r="K260" s="24"/>
      <c r="M260" s="35">
        <v>1</v>
      </c>
      <c r="N260" s="65">
        <v>1</v>
      </c>
      <c r="Q260" s="26"/>
      <c r="R260" s="27"/>
      <c r="S260" s="26"/>
      <c r="T260" s="24"/>
      <c r="U260" s="35">
        <v>1</v>
      </c>
      <c r="W260" s="65">
        <v>1</v>
      </c>
      <c r="Y260" s="25">
        <v>1</v>
      </c>
      <c r="Z260" s="24">
        <v>1</v>
      </c>
      <c r="AA260" s="20">
        <f t="shared" si="167"/>
        <v>7</v>
      </c>
      <c r="AB260" s="25">
        <f t="shared" si="167"/>
        <v>13</v>
      </c>
      <c r="AC260" s="24">
        <f t="shared" si="167"/>
        <v>20</v>
      </c>
    </row>
    <row r="261" spans="1:29" ht="13.5" thickBot="1" x14ac:dyDescent="0.25">
      <c r="A261" s="31" t="s">
        <v>176</v>
      </c>
      <c r="B261" s="14"/>
      <c r="C261" s="72">
        <f t="shared" ref="C261:Y261" si="168">SUBTOTAL(9,C259:C260)</f>
        <v>5</v>
      </c>
      <c r="D261" s="73">
        <f t="shared" si="168"/>
        <v>10</v>
      </c>
      <c r="E261" s="74">
        <f t="shared" si="168"/>
        <v>15</v>
      </c>
      <c r="F261" s="73">
        <f t="shared" si="168"/>
        <v>1</v>
      </c>
      <c r="G261" s="73">
        <f t="shared" si="168"/>
        <v>1</v>
      </c>
      <c r="H261" s="73">
        <f t="shared" si="168"/>
        <v>2</v>
      </c>
      <c r="I261" s="72">
        <f t="shared" si="168"/>
        <v>0</v>
      </c>
      <c r="J261" s="73">
        <f t="shared" si="168"/>
        <v>0</v>
      </c>
      <c r="K261" s="73">
        <f t="shared" si="168"/>
        <v>0</v>
      </c>
      <c r="L261" s="72">
        <f t="shared" si="168"/>
        <v>0</v>
      </c>
      <c r="M261" s="73">
        <f t="shared" si="168"/>
        <v>1</v>
      </c>
      <c r="N261" s="73">
        <f t="shared" si="168"/>
        <v>1</v>
      </c>
      <c r="O261" s="72">
        <f t="shared" si="168"/>
        <v>0</v>
      </c>
      <c r="P261" s="73">
        <f t="shared" si="168"/>
        <v>0</v>
      </c>
      <c r="Q261" s="73">
        <f t="shared" si="168"/>
        <v>0</v>
      </c>
      <c r="R261" s="72"/>
      <c r="S261" s="73"/>
      <c r="T261" s="74"/>
      <c r="U261" s="73">
        <f t="shared" si="168"/>
        <v>1</v>
      </c>
      <c r="V261" s="73">
        <f t="shared" si="168"/>
        <v>0</v>
      </c>
      <c r="W261" s="73">
        <f t="shared" si="168"/>
        <v>1</v>
      </c>
      <c r="X261" s="72">
        <f t="shared" si="168"/>
        <v>0</v>
      </c>
      <c r="Y261" s="73">
        <f t="shared" si="168"/>
        <v>1</v>
      </c>
      <c r="Z261" s="74">
        <f>X261+Y261</f>
        <v>1</v>
      </c>
      <c r="AA261" s="128">
        <f t="shared" si="160"/>
        <v>7</v>
      </c>
      <c r="AB261" s="33">
        <f t="shared" si="160"/>
        <v>13</v>
      </c>
      <c r="AC261" s="34">
        <f t="shared" si="160"/>
        <v>20</v>
      </c>
    </row>
    <row r="262" spans="1:29" ht="13.5" thickBot="1" x14ac:dyDescent="0.25">
      <c r="A262" s="26"/>
      <c r="B262" s="21"/>
      <c r="C262" s="62"/>
      <c r="D262" s="59"/>
      <c r="E262" s="41" t="str">
        <f>IF(C262+D262=0," ",C262+D262)</f>
        <v xml:space="preserve"> </v>
      </c>
      <c r="F262" s="59"/>
      <c r="G262" s="59"/>
      <c r="H262" s="59" t="str">
        <f>IF(F262+G262=0," ",F262+G262)</f>
        <v xml:space="preserve"> </v>
      </c>
      <c r="I262" s="62"/>
      <c r="J262" s="59"/>
      <c r="K262" s="41" t="str">
        <f>IF(I262+J262=0," ",I262+J262)</f>
        <v xml:space="preserve"> </v>
      </c>
      <c r="L262" s="62"/>
      <c r="M262" s="59"/>
      <c r="N262" s="59" t="str">
        <f>IF(L262+M262=0," ",L262+M262)</f>
        <v xml:space="preserve"> </v>
      </c>
      <c r="O262" s="62"/>
      <c r="P262" s="59"/>
      <c r="Q262" s="59" t="str">
        <f>IF(O262+P262=0," ",O262+P262)</f>
        <v xml:space="preserve"> </v>
      </c>
      <c r="R262" s="62"/>
      <c r="S262" s="59"/>
      <c r="T262" s="41"/>
      <c r="U262" s="59"/>
      <c r="V262" s="59"/>
      <c r="W262" s="59" t="str">
        <f>IF(U262+V262=0," ",U262+V262)</f>
        <v xml:space="preserve"> </v>
      </c>
      <c r="X262" s="62"/>
      <c r="Y262" s="59"/>
      <c r="Z262" s="41" t="str">
        <f>IF(X262+Y262=0," ",X262+Y262)</f>
        <v xml:space="preserve"> </v>
      </c>
      <c r="AA262" s="129"/>
      <c r="AB262" s="45"/>
      <c r="AC262" s="46"/>
    </row>
    <row r="263" spans="1:29" s="75" customFormat="1" ht="13.5" thickBot="1" x14ac:dyDescent="0.25">
      <c r="A263" s="31" t="s">
        <v>177</v>
      </c>
      <c r="B263" s="93">
        <v>5040</v>
      </c>
      <c r="C263" s="53">
        <v>6</v>
      </c>
      <c r="D263" s="54">
        <v>14</v>
      </c>
      <c r="E263" s="32">
        <v>20</v>
      </c>
      <c r="F263" s="54"/>
      <c r="G263" s="54"/>
      <c r="H263" s="13"/>
      <c r="I263" s="53"/>
      <c r="J263" s="54"/>
      <c r="K263" s="32"/>
      <c r="L263" s="31"/>
      <c r="M263" s="13">
        <v>2</v>
      </c>
      <c r="N263" s="13">
        <v>2</v>
      </c>
      <c r="O263" s="53">
        <v>1</v>
      </c>
      <c r="P263" s="54"/>
      <c r="Q263" s="13">
        <v>1</v>
      </c>
      <c r="R263" s="31"/>
      <c r="S263" s="13"/>
      <c r="T263" s="34"/>
      <c r="U263" s="54"/>
      <c r="V263" s="54">
        <v>2</v>
      </c>
      <c r="W263" s="13">
        <v>2</v>
      </c>
      <c r="X263" s="53">
        <v>2</v>
      </c>
      <c r="Y263" s="54"/>
      <c r="Z263" s="32">
        <v>2</v>
      </c>
      <c r="AA263" s="128">
        <f t="shared" ref="AA263:AC271" si="169">C263+F263+I263+L263+O263+R263+U263+X263</f>
        <v>9</v>
      </c>
      <c r="AB263" s="33">
        <f t="shared" si="169"/>
        <v>18</v>
      </c>
      <c r="AC263" s="34">
        <f t="shared" si="169"/>
        <v>27</v>
      </c>
    </row>
    <row r="264" spans="1:29" ht="13.5" thickBot="1" x14ac:dyDescent="0.25">
      <c r="A264" s="2"/>
      <c r="B264" s="130"/>
      <c r="C264" s="131"/>
      <c r="D264" s="132"/>
      <c r="E264" s="133"/>
      <c r="F264" s="132"/>
      <c r="G264" s="132"/>
      <c r="H264" s="134"/>
      <c r="I264" s="135"/>
      <c r="J264" s="132"/>
      <c r="K264" s="133"/>
      <c r="L264" s="132"/>
      <c r="M264" s="132"/>
      <c r="N264" s="133"/>
      <c r="O264" s="132"/>
      <c r="P264" s="132"/>
      <c r="Q264" s="134"/>
      <c r="R264" s="135"/>
      <c r="S264" s="134"/>
      <c r="T264" s="133"/>
      <c r="U264" s="132"/>
      <c r="V264" s="132"/>
      <c r="W264" s="134"/>
      <c r="X264" s="135"/>
      <c r="Y264" s="132"/>
      <c r="Z264" s="133"/>
      <c r="AA264" s="129"/>
      <c r="AB264" s="45"/>
      <c r="AC264" s="46"/>
    </row>
    <row r="265" spans="1:29" s="75" customFormat="1" ht="13.5" thickBot="1" x14ac:dyDescent="0.25">
      <c r="A265" s="136" t="s">
        <v>178</v>
      </c>
      <c r="B265" s="137">
        <v>5050</v>
      </c>
      <c r="C265" s="136">
        <v>14</v>
      </c>
      <c r="D265" s="55">
        <v>22</v>
      </c>
      <c r="E265" s="32">
        <v>36</v>
      </c>
      <c r="F265" s="55">
        <v>1</v>
      </c>
      <c r="G265" s="55"/>
      <c r="H265" s="13">
        <v>1</v>
      </c>
      <c r="I265" s="136"/>
      <c r="J265" s="55"/>
      <c r="K265" s="32"/>
      <c r="L265" s="55"/>
      <c r="M265" s="55">
        <v>2</v>
      </c>
      <c r="N265" s="32">
        <v>2</v>
      </c>
      <c r="O265" s="55"/>
      <c r="P265" s="55"/>
      <c r="Q265" s="13"/>
      <c r="R265" s="31"/>
      <c r="S265" s="13"/>
      <c r="T265" s="34"/>
      <c r="U265" s="55"/>
      <c r="V265" s="55">
        <v>1</v>
      </c>
      <c r="W265" s="13">
        <v>1</v>
      </c>
      <c r="X265" s="136">
        <v>1</v>
      </c>
      <c r="Y265" s="55">
        <v>1</v>
      </c>
      <c r="Z265" s="32">
        <v>2</v>
      </c>
      <c r="AA265" s="128">
        <f t="shared" si="169"/>
        <v>16</v>
      </c>
      <c r="AB265" s="33">
        <f t="shared" si="169"/>
        <v>26</v>
      </c>
      <c r="AC265" s="34">
        <f t="shared" si="169"/>
        <v>42</v>
      </c>
    </row>
    <row r="266" spans="1:29" ht="13.5" thickBot="1" x14ac:dyDescent="0.25">
      <c r="A266" s="2"/>
      <c r="B266" s="130"/>
      <c r="C266" s="135"/>
      <c r="D266" s="132"/>
      <c r="E266" s="133"/>
      <c r="F266" s="132"/>
      <c r="G266" s="132"/>
      <c r="H266" s="134"/>
      <c r="I266" s="135"/>
      <c r="J266" s="132"/>
      <c r="K266" s="133"/>
      <c r="L266" s="132"/>
      <c r="M266" s="132"/>
      <c r="N266" s="133"/>
      <c r="O266" s="132"/>
      <c r="P266" s="132"/>
      <c r="Q266" s="134"/>
      <c r="R266" s="135"/>
      <c r="S266" s="134"/>
      <c r="T266" s="133"/>
      <c r="U266" s="132"/>
      <c r="V266" s="132"/>
      <c r="W266" s="134"/>
      <c r="X266" s="135"/>
      <c r="Y266" s="132"/>
      <c r="Z266" s="133"/>
      <c r="AA266" s="129"/>
      <c r="AB266" s="45"/>
      <c r="AC266" s="46"/>
    </row>
    <row r="267" spans="1:29" s="75" customFormat="1" ht="13.5" thickBot="1" x14ac:dyDescent="0.25">
      <c r="A267" s="31" t="s">
        <v>179</v>
      </c>
      <c r="B267" s="93">
        <v>5060</v>
      </c>
      <c r="C267" s="53">
        <v>1</v>
      </c>
      <c r="D267" s="54">
        <v>8</v>
      </c>
      <c r="E267" s="32">
        <v>9</v>
      </c>
      <c r="F267" s="54"/>
      <c r="G267" s="54"/>
      <c r="H267" s="13"/>
      <c r="I267" s="53"/>
      <c r="J267" s="54"/>
      <c r="K267" s="32"/>
      <c r="L267" s="31"/>
      <c r="M267" s="13"/>
      <c r="N267" s="32"/>
      <c r="O267" s="54"/>
      <c r="P267" s="54"/>
      <c r="Q267" s="13"/>
      <c r="R267" s="31"/>
      <c r="S267" s="13"/>
      <c r="T267" s="34"/>
      <c r="U267" s="54"/>
      <c r="V267" s="54">
        <v>1</v>
      </c>
      <c r="W267" s="13">
        <v>1</v>
      </c>
      <c r="X267" s="53"/>
      <c r="Y267" s="54">
        <v>2</v>
      </c>
      <c r="Z267" s="32">
        <v>2</v>
      </c>
      <c r="AA267" s="128">
        <f t="shared" si="169"/>
        <v>1</v>
      </c>
      <c r="AB267" s="33">
        <f t="shared" si="169"/>
        <v>11</v>
      </c>
      <c r="AC267" s="34">
        <f t="shared" si="169"/>
        <v>12</v>
      </c>
    </row>
    <row r="268" spans="1:29" ht="13.5" thickBot="1" x14ac:dyDescent="0.25">
      <c r="A268" s="2"/>
      <c r="B268" s="138"/>
      <c r="C268" s="135"/>
      <c r="D268" s="132"/>
      <c r="E268" s="206"/>
      <c r="F268" s="132"/>
      <c r="G268" s="132"/>
      <c r="H268" s="207"/>
      <c r="I268" s="135"/>
      <c r="J268" s="132"/>
      <c r="K268" s="206"/>
      <c r="L268" s="132"/>
      <c r="M268" s="132"/>
      <c r="N268" s="206"/>
      <c r="O268" s="132"/>
      <c r="P268" s="132"/>
      <c r="Q268" s="207"/>
      <c r="R268" s="135"/>
      <c r="S268" s="134"/>
      <c r="T268" s="133"/>
      <c r="U268" s="132"/>
      <c r="V268" s="132"/>
      <c r="W268" s="207"/>
      <c r="X268" s="135"/>
      <c r="Y268" s="132"/>
      <c r="Z268" s="206"/>
      <c r="AA268" s="129"/>
      <c r="AB268" s="45"/>
      <c r="AC268" s="46"/>
    </row>
    <row r="269" spans="1:29" ht="13.5" thickBot="1" x14ac:dyDescent="0.25">
      <c r="A269" s="136" t="s">
        <v>163</v>
      </c>
      <c r="B269" s="208">
        <v>5540</v>
      </c>
      <c r="C269" s="209"/>
      <c r="D269" s="210"/>
      <c r="E269" s="32"/>
      <c r="F269" s="210"/>
      <c r="G269" s="210"/>
      <c r="H269" s="13"/>
      <c r="I269" s="209"/>
      <c r="J269" s="210"/>
      <c r="K269" s="32"/>
      <c r="L269" s="210"/>
      <c r="M269" s="210">
        <v>1</v>
      </c>
      <c r="N269" s="32">
        <v>1</v>
      </c>
      <c r="O269" s="210"/>
      <c r="P269" s="210"/>
      <c r="Q269" s="13"/>
      <c r="R269" s="209"/>
      <c r="S269" s="210"/>
      <c r="T269" s="34"/>
      <c r="U269" s="210"/>
      <c r="V269" s="210"/>
      <c r="W269" s="13"/>
      <c r="X269" s="209"/>
      <c r="Y269" s="210"/>
      <c r="Z269" s="32"/>
      <c r="AA269" s="128">
        <f t="shared" ref="AA269:AC269" si="170">C269+F269+I269+L269+O269+R269+U269+X269</f>
        <v>0</v>
      </c>
      <c r="AB269" s="33">
        <f t="shared" si="170"/>
        <v>1</v>
      </c>
      <c r="AC269" s="34">
        <f t="shared" si="170"/>
        <v>1</v>
      </c>
    </row>
    <row r="270" spans="1:29" s="75" customFormat="1" ht="13.5" thickBot="1" x14ac:dyDescent="0.25">
      <c r="A270" s="136" t="s">
        <v>163</v>
      </c>
      <c r="B270" s="137">
        <v>5560</v>
      </c>
      <c r="C270" s="136"/>
      <c r="D270" s="55"/>
      <c r="E270" s="32"/>
      <c r="F270" s="55"/>
      <c r="G270" s="55"/>
      <c r="H270" s="13"/>
      <c r="I270" s="136"/>
      <c r="J270" s="55"/>
      <c r="K270" s="32"/>
      <c r="L270" s="55"/>
      <c r="M270" s="55"/>
      <c r="N270" s="32"/>
      <c r="O270" s="55"/>
      <c r="P270" s="55">
        <v>0</v>
      </c>
      <c r="Q270" s="13">
        <v>0</v>
      </c>
      <c r="R270" s="31"/>
      <c r="S270" s="13"/>
      <c r="T270" s="34"/>
      <c r="U270" s="55"/>
      <c r="V270" s="55"/>
      <c r="W270" s="13"/>
      <c r="X270" s="136"/>
      <c r="Y270" s="55"/>
      <c r="Z270" s="32"/>
      <c r="AA270" s="128">
        <f t="shared" si="169"/>
        <v>0</v>
      </c>
      <c r="AB270" s="33">
        <f t="shared" si="169"/>
        <v>0</v>
      </c>
      <c r="AC270" s="34">
        <f t="shared" si="169"/>
        <v>0</v>
      </c>
    </row>
    <row r="271" spans="1:29" s="75" customFormat="1" ht="13.5" thickBot="1" x14ac:dyDescent="0.25">
      <c r="A271" s="136" t="s">
        <v>163</v>
      </c>
      <c r="B271" s="137">
        <v>5590</v>
      </c>
      <c r="C271" s="136"/>
      <c r="D271" s="55"/>
      <c r="E271" s="32">
        <f>C271+D271</f>
        <v>0</v>
      </c>
      <c r="F271" s="55"/>
      <c r="G271" s="55"/>
      <c r="H271" s="13">
        <f>F271+G271</f>
        <v>0</v>
      </c>
      <c r="I271" s="136"/>
      <c r="J271" s="55"/>
      <c r="K271" s="32">
        <f>I271+J271</f>
        <v>0</v>
      </c>
      <c r="L271" s="55"/>
      <c r="M271" s="55"/>
      <c r="N271" s="32">
        <f>L271+M271</f>
        <v>0</v>
      </c>
      <c r="O271" s="55"/>
      <c r="P271" s="55">
        <v>1</v>
      </c>
      <c r="Q271" s="13">
        <f>O271+P271</f>
        <v>1</v>
      </c>
      <c r="R271" s="31"/>
      <c r="S271" s="13"/>
      <c r="T271" s="34">
        <f t="shared" ref="T271" si="171">SUBTOTAL(9,T266:T270)</f>
        <v>0</v>
      </c>
      <c r="U271" s="55"/>
      <c r="V271" s="55"/>
      <c r="W271" s="13">
        <f>U271+V271</f>
        <v>0</v>
      </c>
      <c r="X271" s="136"/>
      <c r="Y271" s="55"/>
      <c r="Z271" s="32">
        <f>X271+Y271</f>
        <v>0</v>
      </c>
      <c r="AA271" s="128">
        <f t="shared" si="169"/>
        <v>0</v>
      </c>
      <c r="AB271" s="33">
        <f t="shared" si="169"/>
        <v>1</v>
      </c>
      <c r="AC271" s="34">
        <f t="shared" si="169"/>
        <v>1</v>
      </c>
    </row>
    <row r="272" spans="1:29" x14ac:dyDescent="0.2">
      <c r="A272" s="2"/>
      <c r="B272" s="130"/>
      <c r="C272" s="135"/>
      <c r="D272" s="132"/>
      <c r="E272" s="133"/>
      <c r="F272" s="132"/>
      <c r="G272" s="132"/>
      <c r="H272" s="134"/>
      <c r="I272" s="135"/>
      <c r="J272" s="132"/>
      <c r="K272" s="133"/>
      <c r="L272" s="132"/>
      <c r="M272" s="132"/>
      <c r="N272" s="133"/>
      <c r="O272" s="132"/>
      <c r="P272" s="132"/>
      <c r="Q272" s="134"/>
      <c r="R272" s="135"/>
      <c r="S272" s="134"/>
      <c r="T272" s="133"/>
      <c r="U272" s="132"/>
      <c r="V272" s="132"/>
      <c r="W272" s="134"/>
      <c r="X272" s="135"/>
      <c r="Y272" s="132"/>
      <c r="Z272" s="133"/>
      <c r="AA272" s="135"/>
      <c r="AB272" s="134"/>
      <c r="AC272" s="133"/>
    </row>
    <row r="273" spans="1:30" x14ac:dyDescent="0.2">
      <c r="A273" s="25" t="s">
        <v>180</v>
      </c>
      <c r="B273" s="36">
        <v>5010</v>
      </c>
      <c r="C273" s="22">
        <v>8</v>
      </c>
      <c r="D273" s="23">
        <v>37</v>
      </c>
      <c r="E273" s="24">
        <v>45</v>
      </c>
      <c r="F273" s="47">
        <v>2</v>
      </c>
      <c r="G273" s="47">
        <v>3</v>
      </c>
      <c r="H273" s="65">
        <v>5</v>
      </c>
      <c r="I273" s="22"/>
      <c r="J273" s="23"/>
      <c r="K273" s="24"/>
      <c r="M273" s="35">
        <v>1</v>
      </c>
      <c r="N273" s="24">
        <v>1</v>
      </c>
      <c r="O273" s="23"/>
      <c r="P273" s="23"/>
      <c r="Q273" s="26"/>
      <c r="R273" s="27"/>
      <c r="S273" s="26"/>
      <c r="T273" s="24"/>
      <c r="U273" s="47"/>
      <c r="V273" s="47">
        <v>1</v>
      </c>
      <c r="W273" s="65">
        <v>1</v>
      </c>
      <c r="X273" s="22">
        <v>1</v>
      </c>
      <c r="Y273" s="23">
        <v>3</v>
      </c>
      <c r="Z273" s="24">
        <v>4</v>
      </c>
      <c r="AA273" s="139">
        <f t="shared" ref="AA273:AC274" si="172">C273+F273+I273+L273+O273+R273+U273+X273</f>
        <v>11</v>
      </c>
      <c r="AB273" s="80">
        <f t="shared" si="172"/>
        <v>45</v>
      </c>
      <c r="AC273" s="81">
        <f t="shared" si="172"/>
        <v>56</v>
      </c>
    </row>
    <row r="274" spans="1:30" ht="13.5" thickBot="1" x14ac:dyDescent="0.25">
      <c r="A274" s="25" t="s">
        <v>181</v>
      </c>
      <c r="B274" s="36">
        <v>5005</v>
      </c>
      <c r="C274" s="22">
        <v>5</v>
      </c>
      <c r="D274" s="23">
        <v>67</v>
      </c>
      <c r="E274" s="24">
        <v>72</v>
      </c>
      <c r="F274" s="47">
        <v>1</v>
      </c>
      <c r="G274" s="47">
        <v>12</v>
      </c>
      <c r="H274" s="65">
        <v>13</v>
      </c>
      <c r="I274" s="22"/>
      <c r="J274" s="23">
        <v>3</v>
      </c>
      <c r="K274" s="24">
        <v>3</v>
      </c>
      <c r="L274" s="20">
        <v>1</v>
      </c>
      <c r="M274" s="35">
        <v>6</v>
      </c>
      <c r="N274" s="52">
        <v>7</v>
      </c>
      <c r="O274" s="23"/>
      <c r="P274" s="23">
        <v>2</v>
      </c>
      <c r="Q274" s="26">
        <v>2</v>
      </c>
      <c r="R274" s="50"/>
      <c r="S274" s="51">
        <v>1</v>
      </c>
      <c r="T274" s="24">
        <v>1</v>
      </c>
      <c r="U274" s="47"/>
      <c r="V274" s="47">
        <v>2</v>
      </c>
      <c r="W274" s="65">
        <v>2</v>
      </c>
      <c r="X274" s="22"/>
      <c r="Y274" s="23">
        <v>5</v>
      </c>
      <c r="Z274" s="24">
        <v>5</v>
      </c>
      <c r="AA274" s="139">
        <f t="shared" si="172"/>
        <v>7</v>
      </c>
      <c r="AB274" s="80">
        <f t="shared" si="172"/>
        <v>98</v>
      </c>
      <c r="AC274" s="81">
        <f t="shared" si="172"/>
        <v>105</v>
      </c>
    </row>
    <row r="275" spans="1:30" ht="13.5" thickBot="1" x14ac:dyDescent="0.25">
      <c r="A275" s="118" t="s">
        <v>153</v>
      </c>
      <c r="B275" s="119"/>
      <c r="C275" s="118">
        <f t="shared" ref="C275:AC275" si="173">C249+C253+C257+C261+C263+C265+C267+C269+C270+C271+C273+C274</f>
        <v>87</v>
      </c>
      <c r="D275" s="211">
        <f t="shared" si="173"/>
        <v>624</v>
      </c>
      <c r="E275" s="212">
        <f t="shared" si="173"/>
        <v>711</v>
      </c>
      <c r="F275" s="118">
        <f t="shared" si="173"/>
        <v>23</v>
      </c>
      <c r="G275" s="211">
        <f t="shared" si="173"/>
        <v>41</v>
      </c>
      <c r="H275" s="212">
        <f t="shared" si="173"/>
        <v>64</v>
      </c>
      <c r="I275" s="118">
        <f t="shared" si="173"/>
        <v>0</v>
      </c>
      <c r="J275" s="211">
        <f t="shared" si="173"/>
        <v>7</v>
      </c>
      <c r="K275" s="212">
        <f t="shared" si="173"/>
        <v>7</v>
      </c>
      <c r="L275" s="118">
        <f t="shared" si="173"/>
        <v>6</v>
      </c>
      <c r="M275" s="211">
        <f t="shared" si="173"/>
        <v>57</v>
      </c>
      <c r="N275" s="212">
        <f t="shared" si="173"/>
        <v>63</v>
      </c>
      <c r="O275" s="118">
        <f t="shared" si="173"/>
        <v>3</v>
      </c>
      <c r="P275" s="211">
        <f t="shared" si="173"/>
        <v>9</v>
      </c>
      <c r="Q275" s="212">
        <f t="shared" si="173"/>
        <v>12</v>
      </c>
      <c r="R275" s="118">
        <f t="shared" si="173"/>
        <v>0</v>
      </c>
      <c r="S275" s="211">
        <f t="shared" si="173"/>
        <v>1</v>
      </c>
      <c r="T275" s="212">
        <f t="shared" si="173"/>
        <v>1</v>
      </c>
      <c r="U275" s="118">
        <f t="shared" si="173"/>
        <v>7</v>
      </c>
      <c r="V275" s="211">
        <f t="shared" si="173"/>
        <v>18</v>
      </c>
      <c r="W275" s="212">
        <f t="shared" si="173"/>
        <v>25</v>
      </c>
      <c r="X275" s="118">
        <f t="shared" si="173"/>
        <v>7</v>
      </c>
      <c r="Y275" s="211">
        <f t="shared" si="173"/>
        <v>59</v>
      </c>
      <c r="Z275" s="212">
        <f t="shared" si="173"/>
        <v>66</v>
      </c>
      <c r="AA275" s="118">
        <f t="shared" si="173"/>
        <v>133</v>
      </c>
      <c r="AB275" s="211">
        <f t="shared" si="173"/>
        <v>816</v>
      </c>
      <c r="AC275" s="212">
        <f t="shared" si="173"/>
        <v>949</v>
      </c>
      <c r="AD275" s="75"/>
    </row>
    <row r="276" spans="1:30" x14ac:dyDescent="0.2">
      <c r="C276" s="37"/>
      <c r="D276" s="38"/>
      <c r="E276" s="39"/>
      <c r="F276" s="40"/>
      <c r="G276" s="40"/>
      <c r="H276" s="40"/>
      <c r="I276" s="37"/>
      <c r="J276" s="38"/>
      <c r="K276" s="39"/>
      <c r="L276" s="37"/>
      <c r="M276" s="40"/>
      <c r="N276" s="40"/>
      <c r="O276" s="37"/>
      <c r="P276" s="38"/>
      <c r="Q276" s="39" t="str">
        <f>IF(O276+P276=0," ",O276+P276)</f>
        <v xml:space="preserve"> </v>
      </c>
      <c r="R276" s="42"/>
      <c r="S276" s="43"/>
      <c r="T276" s="44"/>
      <c r="U276" s="40"/>
      <c r="V276" s="40"/>
      <c r="W276" s="40"/>
      <c r="X276" s="37"/>
      <c r="Y276" s="38"/>
      <c r="Z276" s="39"/>
      <c r="AA276" s="40"/>
      <c r="AB276" s="111"/>
      <c r="AC276" s="46"/>
      <c r="AD276" s="75"/>
    </row>
    <row r="277" spans="1:30" ht="12" customHeight="1" x14ac:dyDescent="0.2">
      <c r="A277" s="1"/>
      <c r="B277" s="558" t="s">
        <v>307</v>
      </c>
      <c r="C277" s="548" t="s">
        <v>1</v>
      </c>
      <c r="D277" s="549"/>
      <c r="E277" s="550"/>
      <c r="F277" s="551" t="s">
        <v>2</v>
      </c>
      <c r="G277" s="551"/>
      <c r="H277" s="551"/>
      <c r="I277" s="548" t="s">
        <v>308</v>
      </c>
      <c r="J277" s="549"/>
      <c r="K277" s="550"/>
      <c r="L277" s="551" t="s">
        <v>4</v>
      </c>
      <c r="M277" s="551"/>
      <c r="N277" s="551"/>
      <c r="O277" s="548" t="s">
        <v>5</v>
      </c>
      <c r="P277" s="549"/>
      <c r="Q277" s="550"/>
      <c r="R277" s="548" t="s">
        <v>6</v>
      </c>
      <c r="S277" s="549"/>
      <c r="T277" s="550"/>
      <c r="U277" s="551" t="s">
        <v>7</v>
      </c>
      <c r="V277" s="551"/>
      <c r="W277" s="551"/>
      <c r="X277" s="548" t="s">
        <v>8</v>
      </c>
      <c r="Y277" s="549"/>
      <c r="Z277" s="550"/>
      <c r="AA277" s="548" t="s">
        <v>9</v>
      </c>
      <c r="AB277" s="549"/>
      <c r="AC277" s="550"/>
    </row>
    <row r="278" spans="1:30" ht="13.5" thickBot="1" x14ac:dyDescent="0.25">
      <c r="A278" s="1"/>
      <c r="B278" s="559"/>
      <c r="C278" s="189" t="s">
        <v>10</v>
      </c>
      <c r="D278" s="190" t="s">
        <v>11</v>
      </c>
      <c r="E278" s="191" t="s">
        <v>9</v>
      </c>
      <c r="F278" s="6" t="s">
        <v>10</v>
      </c>
      <c r="G278" s="6" t="s">
        <v>12</v>
      </c>
      <c r="H278" s="6" t="s">
        <v>9</v>
      </c>
      <c r="I278" s="7" t="s">
        <v>10</v>
      </c>
      <c r="J278" s="8" t="s">
        <v>12</v>
      </c>
      <c r="K278" s="193" t="s">
        <v>9</v>
      </c>
      <c r="L278" s="189" t="s">
        <v>10</v>
      </c>
      <c r="M278" s="192" t="s">
        <v>12</v>
      </c>
      <c r="N278" s="192" t="s">
        <v>9</v>
      </c>
      <c r="O278" s="189" t="s">
        <v>10</v>
      </c>
      <c r="P278" s="190" t="s">
        <v>12</v>
      </c>
      <c r="Q278" s="191" t="s">
        <v>9</v>
      </c>
      <c r="R278" s="189" t="s">
        <v>10</v>
      </c>
      <c r="S278" s="190" t="s">
        <v>12</v>
      </c>
      <c r="T278" s="191" t="s">
        <v>9</v>
      </c>
      <c r="U278" s="192" t="s">
        <v>10</v>
      </c>
      <c r="V278" s="192" t="s">
        <v>12</v>
      </c>
      <c r="W278" s="192" t="s">
        <v>9</v>
      </c>
      <c r="X278" s="7" t="s">
        <v>10</v>
      </c>
      <c r="Y278" s="8" t="s">
        <v>12</v>
      </c>
      <c r="Z278" s="193" t="s">
        <v>9</v>
      </c>
      <c r="AA278" s="192" t="s">
        <v>10</v>
      </c>
      <c r="AB278" s="11" t="s">
        <v>12</v>
      </c>
      <c r="AC278" s="12" t="s">
        <v>9</v>
      </c>
    </row>
    <row r="279" spans="1:30" ht="13.5" thickBot="1" x14ac:dyDescent="0.25">
      <c r="A279" s="542" t="s">
        <v>182</v>
      </c>
      <c r="B279" s="543"/>
      <c r="C279" s="543"/>
      <c r="D279" s="543"/>
      <c r="E279" s="543"/>
      <c r="F279" s="543"/>
      <c r="G279" s="543"/>
      <c r="H279" s="543"/>
      <c r="I279" s="543"/>
      <c r="J279" s="543"/>
      <c r="K279" s="543"/>
      <c r="L279" s="543"/>
      <c r="M279" s="543"/>
      <c r="N279" s="543"/>
      <c r="O279" s="543"/>
      <c r="P279" s="543"/>
      <c r="Q279" s="543"/>
      <c r="R279" s="543"/>
      <c r="S279" s="543"/>
      <c r="T279" s="543"/>
      <c r="U279" s="543"/>
      <c r="V279" s="543"/>
      <c r="W279" s="543"/>
      <c r="X279" s="543"/>
      <c r="Y279" s="543"/>
      <c r="Z279" s="543"/>
      <c r="AA279" s="543"/>
      <c r="AB279" s="543"/>
      <c r="AC279" s="544"/>
    </row>
    <row r="280" spans="1:30" ht="13.5" thickBot="1" x14ac:dyDescent="0.25">
      <c r="C280" s="37"/>
      <c r="D280" s="38"/>
      <c r="E280" s="39" t="str">
        <f>IF(C280+D280=0," ",C280+D280)</f>
        <v xml:space="preserve"> </v>
      </c>
      <c r="F280" s="40"/>
      <c r="G280" s="40"/>
      <c r="H280" s="40" t="str">
        <f>IF(F280+G280=0," ",F280+G280)</f>
        <v xml:space="preserve"> </v>
      </c>
      <c r="I280" s="37"/>
      <c r="J280" s="38"/>
      <c r="K280" s="39" t="str">
        <f>IF(I280+J280=0," ",I280+J280)</f>
        <v xml:space="preserve"> </v>
      </c>
      <c r="L280" s="37"/>
      <c r="M280" s="40"/>
      <c r="N280" s="40"/>
      <c r="O280" s="37"/>
      <c r="P280" s="38"/>
      <c r="Q280" s="38" t="str">
        <f>IF(O280+P280=0," ",O280+P280)</f>
        <v xml:space="preserve"> </v>
      </c>
      <c r="R280" s="42"/>
      <c r="S280" s="43"/>
      <c r="T280" s="44"/>
      <c r="U280" s="40"/>
      <c r="V280" s="40"/>
      <c r="W280" s="40" t="str">
        <f>IF(U280+V280=0," ",U280+V280)</f>
        <v xml:space="preserve"> </v>
      </c>
      <c r="X280" s="37"/>
      <c r="Y280" s="38"/>
      <c r="Z280" s="39" t="str">
        <f>IF(X280+Y280=0," ",X280+Y280)</f>
        <v xml:space="preserve"> </v>
      </c>
      <c r="AA280" s="40"/>
      <c r="AB280" s="111"/>
      <c r="AC280" s="46"/>
    </row>
    <row r="281" spans="1:30" ht="13.5" thickBot="1" x14ac:dyDescent="0.25">
      <c r="A281" s="13" t="s">
        <v>183</v>
      </c>
      <c r="B281" s="93">
        <v>6070</v>
      </c>
      <c r="C281" s="13">
        <v>7</v>
      </c>
      <c r="D281" s="13">
        <v>1</v>
      </c>
      <c r="E281" s="32">
        <v>8</v>
      </c>
      <c r="F281" s="13">
        <v>5</v>
      </c>
      <c r="G281" s="13"/>
      <c r="H281" s="32">
        <v>5</v>
      </c>
      <c r="I281" s="13"/>
      <c r="J281" s="13"/>
      <c r="K281" s="32"/>
      <c r="L281" s="13"/>
      <c r="M281" s="13"/>
      <c r="N281" s="32"/>
      <c r="O281" s="13"/>
      <c r="P281" s="13"/>
      <c r="Q281" s="13"/>
      <c r="R281" s="31"/>
      <c r="S281" s="13"/>
      <c r="T281" s="32"/>
      <c r="U281" s="13"/>
      <c r="V281" s="13"/>
      <c r="W281" s="32"/>
      <c r="X281" s="13"/>
      <c r="Y281" s="13"/>
      <c r="Z281" s="32"/>
      <c r="AA281" s="128">
        <f t="shared" ref="AA281:AC282" si="174">C281+F281+I281+L281+O281+R281+U281+X281</f>
        <v>12</v>
      </c>
      <c r="AB281" s="33">
        <f t="shared" si="174"/>
        <v>1</v>
      </c>
      <c r="AC281" s="34">
        <f t="shared" si="174"/>
        <v>13</v>
      </c>
    </row>
    <row r="282" spans="1:30" s="75" customFormat="1" ht="13.5" thickBot="1" x14ac:dyDescent="0.25">
      <c r="A282" s="136" t="s">
        <v>184</v>
      </c>
      <c r="B282" s="137">
        <v>6080</v>
      </c>
      <c r="C282" s="55">
        <v>17</v>
      </c>
      <c r="D282" s="55">
        <v>3</v>
      </c>
      <c r="E282" s="194">
        <v>20</v>
      </c>
      <c r="F282" s="55">
        <v>1</v>
      </c>
      <c r="G282" s="55">
        <v>1</v>
      </c>
      <c r="H282" s="194">
        <v>2</v>
      </c>
      <c r="I282" s="55"/>
      <c r="J282" s="55"/>
      <c r="K282" s="194"/>
      <c r="L282" s="55">
        <v>1</v>
      </c>
      <c r="M282" s="55">
        <v>1</v>
      </c>
      <c r="N282" s="194">
        <v>2</v>
      </c>
      <c r="O282" s="55">
        <v>1</v>
      </c>
      <c r="P282" s="55"/>
      <c r="Q282" s="55">
        <v>1</v>
      </c>
      <c r="R282" s="136"/>
      <c r="S282" s="55"/>
      <c r="T282" s="32"/>
      <c r="U282" s="55"/>
      <c r="V282" s="55"/>
      <c r="W282" s="194"/>
      <c r="X282" s="55"/>
      <c r="Y282" s="55"/>
      <c r="Z282" s="194"/>
      <c r="AA282" s="128">
        <f t="shared" si="174"/>
        <v>20</v>
      </c>
      <c r="AB282" s="33">
        <f t="shared" si="174"/>
        <v>5</v>
      </c>
      <c r="AC282" s="34">
        <f t="shared" si="174"/>
        <v>25</v>
      </c>
      <c r="AD282" s="2"/>
    </row>
    <row r="283" spans="1:30" ht="13.5" thickBot="1" x14ac:dyDescent="0.25">
      <c r="C283" s="37"/>
      <c r="D283" s="38"/>
      <c r="E283" s="39"/>
      <c r="F283" s="40"/>
      <c r="G283" s="40"/>
      <c r="H283" s="40"/>
      <c r="I283" s="37"/>
      <c r="J283" s="38"/>
      <c r="K283" s="39"/>
      <c r="L283" s="37"/>
      <c r="M283" s="40"/>
      <c r="N283" s="40"/>
      <c r="O283" s="37"/>
      <c r="P283" s="38"/>
      <c r="Q283" s="38"/>
      <c r="R283" s="37"/>
      <c r="S283" s="38"/>
      <c r="T283" s="39"/>
      <c r="U283" s="40"/>
      <c r="V283" s="40"/>
      <c r="W283" s="40"/>
      <c r="X283" s="37"/>
      <c r="Y283" s="38"/>
      <c r="Z283" s="39"/>
      <c r="AA283" s="40"/>
      <c r="AB283" s="111"/>
      <c r="AC283" s="46"/>
    </row>
    <row r="284" spans="1:30" s="75" customFormat="1" ht="13.5" thickBot="1" x14ac:dyDescent="0.25">
      <c r="A284" s="136" t="s">
        <v>321</v>
      </c>
      <c r="B284" s="137">
        <v>6240</v>
      </c>
      <c r="C284" s="55">
        <v>1</v>
      </c>
      <c r="D284" s="55"/>
      <c r="E284" s="194">
        <v>1</v>
      </c>
      <c r="F284" s="55"/>
      <c r="G284" s="55"/>
      <c r="H284" s="194"/>
      <c r="I284" s="55"/>
      <c r="J284" s="55"/>
      <c r="K284" s="194"/>
      <c r="L284" s="55"/>
      <c r="M284" s="55"/>
      <c r="N284" s="194"/>
      <c r="O284" s="55"/>
      <c r="P284" s="55">
        <v>1</v>
      </c>
      <c r="Q284" s="55">
        <v>1</v>
      </c>
      <c r="R284" s="136"/>
      <c r="S284" s="55"/>
      <c r="T284" s="32"/>
      <c r="U284" s="55"/>
      <c r="V284" s="55"/>
      <c r="W284" s="194"/>
      <c r="X284" s="55"/>
      <c r="Y284" s="55"/>
      <c r="Z284" s="194"/>
      <c r="AA284" s="128">
        <f t="shared" ref="AA284:AC284" si="175">C284+F284+I284+L284+O284+R284+U284+X284</f>
        <v>1</v>
      </c>
      <c r="AB284" s="33">
        <f t="shared" si="175"/>
        <v>1</v>
      </c>
      <c r="AC284" s="34">
        <f t="shared" si="175"/>
        <v>2</v>
      </c>
      <c r="AD284" s="2"/>
    </row>
    <row r="285" spans="1:30" ht="13.5" thickBot="1" x14ac:dyDescent="0.25">
      <c r="C285" s="37"/>
      <c r="D285" s="38"/>
      <c r="E285" s="39"/>
      <c r="F285" s="40"/>
      <c r="G285" s="40"/>
      <c r="H285" s="40"/>
      <c r="I285" s="37"/>
      <c r="J285" s="38"/>
      <c r="K285" s="39"/>
      <c r="L285" s="37"/>
      <c r="M285" s="40"/>
      <c r="N285" s="40"/>
      <c r="O285" s="37"/>
      <c r="P285" s="38"/>
      <c r="Q285" s="38"/>
      <c r="R285" s="37"/>
      <c r="S285" s="38"/>
      <c r="T285" s="39"/>
      <c r="U285" s="40"/>
      <c r="V285" s="40"/>
      <c r="W285" s="40"/>
      <c r="X285" s="37"/>
      <c r="Y285" s="38"/>
      <c r="Z285" s="39"/>
      <c r="AA285" s="40"/>
      <c r="AB285" s="111"/>
      <c r="AC285" s="46"/>
    </row>
    <row r="286" spans="1:30" ht="13.5" thickBot="1" x14ac:dyDescent="0.25">
      <c r="A286" s="31" t="s">
        <v>185</v>
      </c>
      <c r="B286" s="14">
        <v>6020</v>
      </c>
      <c r="C286" s="53">
        <v>497</v>
      </c>
      <c r="D286" s="54">
        <v>280</v>
      </c>
      <c r="E286" s="32">
        <v>777</v>
      </c>
      <c r="F286" s="54">
        <v>38</v>
      </c>
      <c r="G286" s="54">
        <v>22</v>
      </c>
      <c r="H286" s="13">
        <v>60</v>
      </c>
      <c r="I286" s="53">
        <v>2</v>
      </c>
      <c r="J286" s="54">
        <v>1</v>
      </c>
      <c r="K286" s="32">
        <v>3</v>
      </c>
      <c r="L286" s="31">
        <v>44</v>
      </c>
      <c r="M286" s="13">
        <v>28</v>
      </c>
      <c r="N286" s="13">
        <v>72</v>
      </c>
      <c r="O286" s="53">
        <v>11</v>
      </c>
      <c r="P286" s="54">
        <v>5</v>
      </c>
      <c r="Q286" s="13">
        <v>16</v>
      </c>
      <c r="R286" s="31"/>
      <c r="S286" s="13">
        <v>1</v>
      </c>
      <c r="T286" s="32">
        <v>1</v>
      </c>
      <c r="U286" s="54">
        <v>6</v>
      </c>
      <c r="V286" s="54">
        <v>3</v>
      </c>
      <c r="W286" s="13">
        <v>9</v>
      </c>
      <c r="X286" s="53">
        <v>30</v>
      </c>
      <c r="Y286" s="54">
        <v>25</v>
      </c>
      <c r="Z286" s="32">
        <v>55</v>
      </c>
      <c r="AA286" s="128">
        <f t="shared" ref="AA286:AC286" si="176">C286+F286+I286+L286+O286+R286+U286+X286</f>
        <v>628</v>
      </c>
      <c r="AB286" s="33">
        <f t="shared" si="176"/>
        <v>365</v>
      </c>
      <c r="AC286" s="34">
        <f t="shared" si="176"/>
        <v>993</v>
      </c>
    </row>
    <row r="287" spans="1:30" x14ac:dyDescent="0.2">
      <c r="C287" s="37"/>
      <c r="D287" s="38"/>
      <c r="E287" s="39" t="str">
        <f>IF(C287+D287=0," ",C287+D287)</f>
        <v xml:space="preserve"> </v>
      </c>
      <c r="F287" s="40"/>
      <c r="G287" s="40"/>
      <c r="H287" s="40" t="str">
        <f>IF(F287+G287=0," ",F287+G287)</f>
        <v xml:space="preserve"> </v>
      </c>
      <c r="I287" s="37"/>
      <c r="J287" s="38"/>
      <c r="K287" s="39" t="str">
        <f>IF(I287+J287=0," ",I287+J287)</f>
        <v xml:space="preserve"> </v>
      </c>
      <c r="L287" s="37"/>
      <c r="M287" s="40"/>
      <c r="N287" s="40" t="str">
        <f>IF(L287+M287=0," ",L287+M287)</f>
        <v xml:space="preserve"> </v>
      </c>
      <c r="O287" s="37"/>
      <c r="P287" s="38"/>
      <c r="Q287" s="38" t="str">
        <f>IF(O287+P287=0," ",O287+P287)</f>
        <v xml:space="preserve"> </v>
      </c>
      <c r="R287" s="37"/>
      <c r="S287" s="38"/>
      <c r="T287" s="39"/>
      <c r="U287" s="40"/>
      <c r="V287" s="40"/>
      <c r="W287" s="40" t="str">
        <f>IF(U287+V287=0," ",U287+V287)</f>
        <v xml:space="preserve"> </v>
      </c>
      <c r="X287" s="37"/>
      <c r="Y287" s="38"/>
      <c r="Z287" s="39" t="str">
        <f>IF(X287+Y287=0," ",X287+Y287)</f>
        <v xml:space="preserve"> </v>
      </c>
      <c r="AA287" s="40"/>
      <c r="AB287" s="111"/>
      <c r="AC287" s="46"/>
    </row>
    <row r="288" spans="1:30" x14ac:dyDescent="0.2">
      <c r="A288" s="20" t="s">
        <v>322</v>
      </c>
      <c r="B288" s="21">
        <v>6040</v>
      </c>
      <c r="C288" s="22"/>
      <c r="D288" s="23"/>
      <c r="E288" s="24">
        <f>C288+D288</f>
        <v>0</v>
      </c>
      <c r="F288" s="23"/>
      <c r="G288" s="23"/>
      <c r="H288" s="26">
        <f>F288+G288</f>
        <v>0</v>
      </c>
      <c r="I288" s="22"/>
      <c r="J288" s="23"/>
      <c r="K288" s="24">
        <f>I288+J288</f>
        <v>0</v>
      </c>
      <c r="M288" s="25"/>
      <c r="N288" s="26">
        <f>L288+M288</f>
        <v>0</v>
      </c>
      <c r="O288" s="22"/>
      <c r="P288" s="23"/>
      <c r="Q288" s="26">
        <f>O288+P288</f>
        <v>0</v>
      </c>
      <c r="R288" s="27"/>
      <c r="S288" s="26"/>
      <c r="T288" s="24">
        <f t="shared" ref="T288:T290" si="177">R288+S288</f>
        <v>0</v>
      </c>
      <c r="U288" s="23"/>
      <c r="V288" s="23"/>
      <c r="W288" s="26">
        <f>U288+V288</f>
        <v>0</v>
      </c>
      <c r="X288" s="22"/>
      <c r="Y288" s="23"/>
      <c r="Z288" s="24">
        <f>X288+Y288</f>
        <v>0</v>
      </c>
      <c r="AA288" s="139">
        <f t="shared" ref="AA288:AC289" si="178">C288+F288+I288+L288+O288+R288+U288+X288</f>
        <v>0</v>
      </c>
      <c r="AB288" s="80">
        <f t="shared" si="178"/>
        <v>0</v>
      </c>
      <c r="AC288" s="81">
        <f t="shared" si="178"/>
        <v>0</v>
      </c>
    </row>
    <row r="289" spans="1:29" ht="13.5" thickBot="1" x14ac:dyDescent="0.25">
      <c r="A289" s="71" t="s">
        <v>186</v>
      </c>
      <c r="B289" s="106">
        <v>6041</v>
      </c>
      <c r="C289" s="30">
        <v>28</v>
      </c>
      <c r="D289" s="142">
        <v>29</v>
      </c>
      <c r="E289" s="52">
        <v>57</v>
      </c>
      <c r="F289" s="142">
        <v>10</v>
      </c>
      <c r="G289" s="142">
        <v>3</v>
      </c>
      <c r="H289" s="26">
        <v>13</v>
      </c>
      <c r="I289" s="30"/>
      <c r="J289" s="142"/>
      <c r="K289" s="52"/>
      <c r="L289" s="71">
        <v>1</v>
      </c>
      <c r="M289" s="70"/>
      <c r="N289" s="51">
        <v>1</v>
      </c>
      <c r="O289" s="30">
        <v>1</v>
      </c>
      <c r="P289" s="142"/>
      <c r="Q289" s="51">
        <v>1</v>
      </c>
      <c r="R289" s="50"/>
      <c r="S289" s="51"/>
      <c r="T289" s="24"/>
      <c r="U289" s="142"/>
      <c r="V289" s="142"/>
      <c r="W289" s="51"/>
      <c r="X289" s="30">
        <v>2</v>
      </c>
      <c r="Y289" s="142">
        <v>3</v>
      </c>
      <c r="Z289" s="52">
        <v>5</v>
      </c>
      <c r="AA289" s="139">
        <f t="shared" si="178"/>
        <v>42</v>
      </c>
      <c r="AB289" s="80">
        <f t="shared" si="178"/>
        <v>35</v>
      </c>
      <c r="AC289" s="81">
        <f t="shared" si="178"/>
        <v>77</v>
      </c>
    </row>
    <row r="290" spans="1:29" ht="13.5" thickBot="1" x14ac:dyDescent="0.25">
      <c r="A290" s="31" t="s">
        <v>187</v>
      </c>
      <c r="B290" s="14"/>
      <c r="C290" s="31">
        <f>SUBTOTAL(9,C288:C289)</f>
        <v>28</v>
      </c>
      <c r="D290" s="13">
        <f t="shared" ref="D290:Z290" si="179">SUBTOTAL(9,D288:D289)</f>
        <v>29</v>
      </c>
      <c r="E290" s="13">
        <f t="shared" si="179"/>
        <v>57</v>
      </c>
      <c r="F290" s="31">
        <f t="shared" si="179"/>
        <v>10</v>
      </c>
      <c r="G290" s="13">
        <f t="shared" si="179"/>
        <v>3</v>
      </c>
      <c r="H290" s="13">
        <f t="shared" si="179"/>
        <v>13</v>
      </c>
      <c r="I290" s="31">
        <f t="shared" si="179"/>
        <v>0</v>
      </c>
      <c r="J290" s="13">
        <f t="shared" si="179"/>
        <v>0</v>
      </c>
      <c r="K290" s="13">
        <f t="shared" si="179"/>
        <v>0</v>
      </c>
      <c r="L290" s="31">
        <f t="shared" si="179"/>
        <v>1</v>
      </c>
      <c r="M290" s="13">
        <f t="shared" si="179"/>
        <v>0</v>
      </c>
      <c r="N290" s="13">
        <f t="shared" si="179"/>
        <v>1</v>
      </c>
      <c r="O290" s="31">
        <f t="shared" si="179"/>
        <v>1</v>
      </c>
      <c r="P290" s="13">
        <f t="shared" si="179"/>
        <v>0</v>
      </c>
      <c r="Q290" s="13">
        <f t="shared" si="179"/>
        <v>1</v>
      </c>
      <c r="R290" s="31"/>
      <c r="S290" s="13"/>
      <c r="T290" s="32">
        <f t="shared" si="177"/>
        <v>0</v>
      </c>
      <c r="U290" s="13">
        <f t="shared" si="179"/>
        <v>0</v>
      </c>
      <c r="V290" s="13">
        <f t="shared" si="179"/>
        <v>0</v>
      </c>
      <c r="W290" s="13">
        <f t="shared" si="179"/>
        <v>0</v>
      </c>
      <c r="X290" s="31">
        <f t="shared" si="179"/>
        <v>2</v>
      </c>
      <c r="Y290" s="13">
        <f t="shared" si="179"/>
        <v>3</v>
      </c>
      <c r="Z290" s="13">
        <f t="shared" si="179"/>
        <v>5</v>
      </c>
      <c r="AA290" s="31">
        <f>C290+F290+I290+L290+O290+U290+X290</f>
        <v>42</v>
      </c>
      <c r="AB290" s="13">
        <f>D290+G290+J290+M290+P290+V290+Y290</f>
        <v>35</v>
      </c>
      <c r="AC290" s="32">
        <f>SUBTOTAL(9,AC288:AC289)</f>
        <v>77</v>
      </c>
    </row>
    <row r="291" spans="1:29" x14ac:dyDescent="0.2">
      <c r="C291" s="37"/>
      <c r="D291" s="38"/>
      <c r="E291" s="39" t="str">
        <f>IF(C291+D291=0," ",C291+D291)</f>
        <v xml:space="preserve"> </v>
      </c>
      <c r="F291" s="40"/>
      <c r="G291" s="40"/>
      <c r="H291" s="40" t="str">
        <f>IF(F291+G291=0," ",F291+G291)</f>
        <v xml:space="preserve"> </v>
      </c>
      <c r="I291" s="37"/>
      <c r="J291" s="38"/>
      <c r="K291" s="39" t="str">
        <f>IF(I291+J291=0," ",I291+J291)</f>
        <v xml:space="preserve"> </v>
      </c>
      <c r="L291" s="37"/>
      <c r="M291" s="40"/>
      <c r="N291" s="40" t="str">
        <f>IF(L291+M291=0," ",L291+M291)</f>
        <v xml:space="preserve"> </v>
      </c>
      <c r="O291" s="37"/>
      <c r="P291" s="38"/>
      <c r="Q291" s="38" t="str">
        <f>IF(O291+P291=0," ",O291+P291)</f>
        <v xml:space="preserve"> </v>
      </c>
      <c r="R291" s="37"/>
      <c r="S291" s="38"/>
      <c r="T291" s="39"/>
      <c r="U291" s="40"/>
      <c r="V291" s="40"/>
      <c r="W291" s="40" t="str">
        <f>IF(U291+V291=0," ",U291+V291)</f>
        <v xml:space="preserve"> </v>
      </c>
      <c r="X291" s="37"/>
      <c r="Y291" s="38"/>
      <c r="Z291" s="39" t="str">
        <f>IF(X291+Y291=0," ",X291+Y291)</f>
        <v xml:space="preserve"> </v>
      </c>
      <c r="AA291" s="40"/>
      <c r="AB291" s="111"/>
      <c r="AC291" s="69"/>
    </row>
    <row r="292" spans="1:29" x14ac:dyDescent="0.2">
      <c r="A292" s="25" t="s">
        <v>188</v>
      </c>
      <c r="B292" s="36">
        <v>6060</v>
      </c>
      <c r="C292" s="22">
        <v>113</v>
      </c>
      <c r="D292" s="23">
        <v>58</v>
      </c>
      <c r="E292" s="24">
        <v>171</v>
      </c>
      <c r="F292" s="47">
        <v>16</v>
      </c>
      <c r="G292" s="47">
        <v>4</v>
      </c>
      <c r="H292" s="24">
        <v>20</v>
      </c>
      <c r="I292" s="22">
        <v>1</v>
      </c>
      <c r="J292" s="23">
        <v>1</v>
      </c>
      <c r="K292" s="24">
        <v>2</v>
      </c>
      <c r="L292" s="20">
        <v>10</v>
      </c>
      <c r="M292" s="35">
        <v>3</v>
      </c>
      <c r="N292" s="24">
        <v>13</v>
      </c>
      <c r="O292" s="22">
        <v>4</v>
      </c>
      <c r="P292" s="23">
        <v>1</v>
      </c>
      <c r="Q292" s="26">
        <v>5</v>
      </c>
      <c r="R292" s="27">
        <v>1</v>
      </c>
      <c r="S292" s="26"/>
      <c r="T292" s="24">
        <v>1</v>
      </c>
      <c r="U292" s="47">
        <v>1</v>
      </c>
      <c r="V292" s="47"/>
      <c r="W292" s="24">
        <v>1</v>
      </c>
      <c r="X292" s="22">
        <v>15</v>
      </c>
      <c r="Y292" s="23">
        <v>4</v>
      </c>
      <c r="Z292" s="24">
        <v>19</v>
      </c>
      <c r="AA292" s="139">
        <f t="shared" ref="AA292:AC300" si="180">C292+F292+I292+L292+O292+R292+U292+X292</f>
        <v>161</v>
      </c>
      <c r="AB292" s="80">
        <f t="shared" si="180"/>
        <v>71</v>
      </c>
      <c r="AC292" s="81">
        <f t="shared" si="180"/>
        <v>232</v>
      </c>
    </row>
    <row r="293" spans="1:29" x14ac:dyDescent="0.2">
      <c r="A293" s="35" t="s">
        <v>323</v>
      </c>
      <c r="B293" s="36">
        <v>6061</v>
      </c>
      <c r="C293" s="22">
        <v>1</v>
      </c>
      <c r="D293" s="23">
        <v>1</v>
      </c>
      <c r="E293" s="24">
        <v>2</v>
      </c>
      <c r="F293" s="47"/>
      <c r="G293" s="47"/>
      <c r="H293" s="65"/>
      <c r="I293" s="22"/>
      <c r="J293" s="23"/>
      <c r="K293" s="24"/>
      <c r="N293" s="24"/>
      <c r="O293" s="22"/>
      <c r="P293" s="23"/>
      <c r="Q293" s="26"/>
      <c r="R293" s="27"/>
      <c r="S293" s="26"/>
      <c r="T293" s="24"/>
      <c r="U293" s="47"/>
      <c r="V293" s="47"/>
      <c r="W293" s="65"/>
      <c r="X293" s="22"/>
      <c r="Y293" s="23"/>
      <c r="Z293" s="24"/>
      <c r="AA293" s="139">
        <f t="shared" si="180"/>
        <v>1</v>
      </c>
      <c r="AB293" s="80">
        <f t="shared" si="180"/>
        <v>1</v>
      </c>
      <c r="AC293" s="81">
        <f t="shared" si="180"/>
        <v>2</v>
      </c>
    </row>
    <row r="294" spans="1:29" x14ac:dyDescent="0.2">
      <c r="A294" s="35" t="s">
        <v>324</v>
      </c>
      <c r="B294" s="36">
        <v>6062</v>
      </c>
      <c r="C294" s="22"/>
      <c r="D294" s="23">
        <v>2</v>
      </c>
      <c r="E294" s="24">
        <v>2</v>
      </c>
      <c r="F294" s="47"/>
      <c r="G294" s="47"/>
      <c r="H294" s="24"/>
      <c r="I294" s="22"/>
      <c r="J294" s="23"/>
      <c r="K294" s="24"/>
      <c r="N294" s="24"/>
      <c r="O294" s="22"/>
      <c r="P294" s="23"/>
      <c r="Q294" s="26"/>
      <c r="R294" s="27"/>
      <c r="S294" s="26"/>
      <c r="T294" s="24"/>
      <c r="U294" s="47"/>
      <c r="V294" s="47"/>
      <c r="W294" s="24"/>
      <c r="X294" s="22"/>
      <c r="Y294" s="23"/>
      <c r="Z294" s="24"/>
      <c r="AA294" s="139">
        <f t="shared" si="180"/>
        <v>0</v>
      </c>
      <c r="AB294" s="80">
        <f t="shared" si="180"/>
        <v>2</v>
      </c>
      <c r="AC294" s="81">
        <f t="shared" si="180"/>
        <v>2</v>
      </c>
    </row>
    <row r="295" spans="1:29" x14ac:dyDescent="0.2">
      <c r="A295" s="35" t="s">
        <v>189</v>
      </c>
      <c r="B295" s="36">
        <v>6063</v>
      </c>
      <c r="C295" s="22">
        <v>2</v>
      </c>
      <c r="D295" s="23"/>
      <c r="E295" s="24">
        <v>2</v>
      </c>
      <c r="F295" s="47"/>
      <c r="G295" s="47"/>
      <c r="H295" s="24"/>
      <c r="I295" s="22"/>
      <c r="J295" s="23"/>
      <c r="K295" s="24"/>
      <c r="N295" s="24"/>
      <c r="O295" s="22"/>
      <c r="P295" s="23"/>
      <c r="Q295" s="26"/>
      <c r="R295" s="27"/>
      <c r="S295" s="26"/>
      <c r="T295" s="24"/>
      <c r="U295" s="47"/>
      <c r="V295" s="47"/>
      <c r="W295" s="24"/>
      <c r="X295" s="22"/>
      <c r="Y295" s="23"/>
      <c r="Z295" s="24"/>
      <c r="AA295" s="139">
        <f t="shared" si="180"/>
        <v>2</v>
      </c>
      <c r="AB295" s="80">
        <f t="shared" si="180"/>
        <v>0</v>
      </c>
      <c r="AC295" s="81">
        <f t="shared" si="180"/>
        <v>2</v>
      </c>
    </row>
    <row r="296" spans="1:29" x14ac:dyDescent="0.2">
      <c r="A296" s="35" t="s">
        <v>325</v>
      </c>
      <c r="B296" s="36">
        <v>6064</v>
      </c>
      <c r="C296" s="22"/>
      <c r="D296" s="23"/>
      <c r="E296" s="24">
        <f t="shared" ref="E296" si="181">C296+D296</f>
        <v>0</v>
      </c>
      <c r="F296" s="47"/>
      <c r="G296" s="47"/>
      <c r="H296" s="24">
        <f t="shared" ref="H296" si="182">F296+G296</f>
        <v>0</v>
      </c>
      <c r="I296" s="22"/>
      <c r="J296" s="23"/>
      <c r="K296" s="24">
        <f t="shared" ref="K296" si="183">I296+J296</f>
        <v>0</v>
      </c>
      <c r="N296" s="24">
        <f t="shared" ref="N296" si="184">L296+M296</f>
        <v>0</v>
      </c>
      <c r="O296" s="22"/>
      <c r="P296" s="23"/>
      <c r="Q296" s="26">
        <f t="shared" ref="Q296" si="185">O296+P296</f>
        <v>0</v>
      </c>
      <c r="R296" s="27"/>
      <c r="S296" s="26"/>
      <c r="T296" s="24">
        <f t="shared" ref="T296:T301" si="186">R296+S296</f>
        <v>0</v>
      </c>
      <c r="U296" s="47"/>
      <c r="V296" s="47"/>
      <c r="W296" s="24">
        <f t="shared" ref="W296" si="187">U296+V296</f>
        <v>0</v>
      </c>
      <c r="X296" s="22"/>
      <c r="Y296" s="23"/>
      <c r="Z296" s="24">
        <f t="shared" ref="Z296" si="188">X296+Y296</f>
        <v>0</v>
      </c>
      <c r="AA296" s="139">
        <f t="shared" si="180"/>
        <v>0</v>
      </c>
      <c r="AB296" s="80">
        <f t="shared" si="180"/>
        <v>0</v>
      </c>
      <c r="AC296" s="81">
        <f t="shared" si="180"/>
        <v>0</v>
      </c>
    </row>
    <row r="297" spans="1:29" x14ac:dyDescent="0.2">
      <c r="A297" s="35" t="s">
        <v>190</v>
      </c>
      <c r="B297" s="36">
        <v>6065</v>
      </c>
      <c r="C297" s="22"/>
      <c r="D297" s="23">
        <v>2</v>
      </c>
      <c r="E297" s="24">
        <v>2</v>
      </c>
      <c r="F297" s="47">
        <v>1</v>
      </c>
      <c r="G297" s="47"/>
      <c r="H297" s="24">
        <v>1</v>
      </c>
      <c r="I297" s="22"/>
      <c r="J297" s="23"/>
      <c r="K297" s="24"/>
      <c r="N297" s="24"/>
      <c r="O297" s="22"/>
      <c r="P297" s="23"/>
      <c r="Q297" s="26"/>
      <c r="R297" s="27"/>
      <c r="S297" s="26"/>
      <c r="T297" s="24"/>
      <c r="U297" s="47"/>
      <c r="V297" s="47"/>
      <c r="W297" s="24"/>
      <c r="X297" s="22"/>
      <c r="Y297" s="23"/>
      <c r="Z297" s="24"/>
      <c r="AA297" s="139">
        <f t="shared" si="180"/>
        <v>1</v>
      </c>
      <c r="AB297" s="80">
        <f t="shared" si="180"/>
        <v>2</v>
      </c>
      <c r="AC297" s="81">
        <f t="shared" si="180"/>
        <v>3</v>
      </c>
    </row>
    <row r="298" spans="1:29" x14ac:dyDescent="0.2">
      <c r="A298" s="35" t="s">
        <v>191</v>
      </c>
      <c r="B298" s="36">
        <v>6066</v>
      </c>
      <c r="C298" s="22">
        <v>4</v>
      </c>
      <c r="D298" s="23">
        <v>4</v>
      </c>
      <c r="E298" s="24">
        <v>8</v>
      </c>
      <c r="F298" s="47"/>
      <c r="G298" s="47"/>
      <c r="H298" s="24"/>
      <c r="I298" s="22">
        <v>1</v>
      </c>
      <c r="J298" s="23"/>
      <c r="K298" s="24">
        <v>1</v>
      </c>
      <c r="N298" s="24"/>
      <c r="O298" s="22"/>
      <c r="P298" s="23"/>
      <c r="Q298" s="26"/>
      <c r="R298" s="27"/>
      <c r="S298" s="26"/>
      <c r="T298" s="24"/>
      <c r="U298" s="47"/>
      <c r="V298" s="47"/>
      <c r="W298" s="24"/>
      <c r="X298" s="22"/>
      <c r="Y298" s="23"/>
      <c r="Z298" s="24"/>
      <c r="AA298" s="139">
        <f t="shared" si="180"/>
        <v>5</v>
      </c>
      <c r="AB298" s="80">
        <f t="shared" si="180"/>
        <v>4</v>
      </c>
      <c r="AC298" s="81">
        <f t="shared" si="180"/>
        <v>9</v>
      </c>
    </row>
    <row r="299" spans="1:29" x14ac:dyDescent="0.2">
      <c r="A299" s="35" t="s">
        <v>192</v>
      </c>
      <c r="B299" s="36">
        <v>6067</v>
      </c>
      <c r="C299" s="22">
        <v>11</v>
      </c>
      <c r="D299" s="23">
        <v>7</v>
      </c>
      <c r="E299" s="24">
        <v>18</v>
      </c>
      <c r="F299" s="47"/>
      <c r="G299" s="47">
        <v>1</v>
      </c>
      <c r="H299" s="65">
        <v>1</v>
      </c>
      <c r="I299" s="22"/>
      <c r="J299" s="23"/>
      <c r="K299" s="24"/>
      <c r="L299" s="20">
        <v>1</v>
      </c>
      <c r="M299" s="35">
        <v>1</v>
      </c>
      <c r="N299" s="24">
        <v>2</v>
      </c>
      <c r="O299" s="22"/>
      <c r="P299" s="23"/>
      <c r="Q299" s="26"/>
      <c r="R299" s="27"/>
      <c r="S299" s="26"/>
      <c r="T299" s="24"/>
      <c r="U299" s="47"/>
      <c r="V299" s="47"/>
      <c r="W299" s="24"/>
      <c r="X299" s="22"/>
      <c r="Y299" s="23"/>
      <c r="Z299" s="24"/>
      <c r="AA299" s="139">
        <f t="shared" si="180"/>
        <v>12</v>
      </c>
      <c r="AB299" s="80">
        <f t="shared" si="180"/>
        <v>9</v>
      </c>
      <c r="AC299" s="81">
        <f t="shared" si="180"/>
        <v>21</v>
      </c>
    </row>
    <row r="300" spans="1:29" ht="13.5" thickBot="1" x14ac:dyDescent="0.25">
      <c r="A300" s="35" t="s">
        <v>193</v>
      </c>
      <c r="B300" s="36">
        <v>6068</v>
      </c>
      <c r="C300" s="22">
        <v>9</v>
      </c>
      <c r="D300" s="23">
        <v>1</v>
      </c>
      <c r="E300" s="24">
        <v>10</v>
      </c>
      <c r="F300" s="47"/>
      <c r="G300" s="47"/>
      <c r="H300" s="52"/>
      <c r="I300" s="23"/>
      <c r="J300" s="23"/>
      <c r="K300" s="24"/>
      <c r="L300" s="25"/>
      <c r="N300" s="24"/>
      <c r="O300" s="23"/>
      <c r="P300" s="23"/>
      <c r="Q300" s="26"/>
      <c r="R300" s="27"/>
      <c r="S300" s="26"/>
      <c r="T300" s="24"/>
      <c r="U300" s="47"/>
      <c r="V300" s="47"/>
      <c r="W300" s="24"/>
      <c r="X300" s="23">
        <v>1</v>
      </c>
      <c r="Y300" s="23"/>
      <c r="Z300" s="52">
        <v>1</v>
      </c>
      <c r="AA300" s="139">
        <f t="shared" si="180"/>
        <v>10</v>
      </c>
      <c r="AB300" s="80">
        <f t="shared" si="180"/>
        <v>1</v>
      </c>
      <c r="AC300" s="81">
        <f t="shared" si="180"/>
        <v>11</v>
      </c>
    </row>
    <row r="301" spans="1:29" ht="13.5" thickBot="1" x14ac:dyDescent="0.25">
      <c r="A301" s="31" t="s">
        <v>194</v>
      </c>
      <c r="B301" s="14"/>
      <c r="C301" s="31">
        <f t="shared" ref="C301:H301" si="189">SUBTOTAL(9,C292:C300)</f>
        <v>140</v>
      </c>
      <c r="D301" s="13">
        <f t="shared" si="189"/>
        <v>75</v>
      </c>
      <c r="E301" s="32">
        <f t="shared" si="189"/>
        <v>215</v>
      </c>
      <c r="F301" s="13">
        <f t="shared" si="189"/>
        <v>17</v>
      </c>
      <c r="G301" s="13">
        <f t="shared" si="189"/>
        <v>5</v>
      </c>
      <c r="H301" s="32">
        <f t="shared" si="189"/>
        <v>22</v>
      </c>
      <c r="I301" s="13">
        <f>SUBTOTAL(9,I292:I300)</f>
        <v>2</v>
      </c>
      <c r="J301" s="13">
        <f t="shared" ref="J301:O301" si="190">SUBTOTAL(9,J292:J300)</f>
        <v>1</v>
      </c>
      <c r="K301" s="32">
        <f t="shared" si="190"/>
        <v>3</v>
      </c>
      <c r="L301" s="13">
        <f t="shared" si="190"/>
        <v>11</v>
      </c>
      <c r="M301" s="13">
        <f t="shared" si="190"/>
        <v>4</v>
      </c>
      <c r="N301" s="32">
        <f t="shared" si="190"/>
        <v>15</v>
      </c>
      <c r="O301" s="13">
        <f t="shared" si="190"/>
        <v>4</v>
      </c>
      <c r="P301" s="13">
        <f>SUBTOTAL(9,P293:P300)</f>
        <v>0</v>
      </c>
      <c r="Q301" s="13">
        <f>SUBTOTAL(9,Q292:Q300)</f>
        <v>5</v>
      </c>
      <c r="R301" s="31"/>
      <c r="S301" s="13"/>
      <c r="T301" s="32">
        <f t="shared" si="186"/>
        <v>0</v>
      </c>
      <c r="U301" s="13">
        <f>SUBTOTAL(9,U292:U300)</f>
        <v>1</v>
      </c>
      <c r="V301" s="13">
        <f>SUBTOTAL(9,V293:V300)</f>
        <v>0</v>
      </c>
      <c r="W301" s="32">
        <f>SUBTOTAL(9,W292:W300)</f>
        <v>1</v>
      </c>
      <c r="X301" s="13">
        <f>SUBTOTAL(9,X292:X300)</f>
        <v>16</v>
      </c>
      <c r="Y301" s="13">
        <f>SUBTOTAL(9,Y292:Y300)</f>
        <v>4</v>
      </c>
      <c r="Z301" s="32">
        <f>SUBTOTAL(9,Z292:Z300)</f>
        <v>20</v>
      </c>
      <c r="AA301" s="13">
        <f>SUM(AA292:AA300)</f>
        <v>192</v>
      </c>
      <c r="AB301" s="33">
        <f>SUM(AB292:AB300)</f>
        <v>90</v>
      </c>
      <c r="AC301" s="34">
        <f>SUBTOTAL(9,AC292:AC300)</f>
        <v>282</v>
      </c>
    </row>
    <row r="302" spans="1:29" x14ac:dyDescent="0.2">
      <c r="C302" s="37"/>
      <c r="D302" s="38"/>
      <c r="E302" s="39" t="str">
        <f>IF(C302+D302=0," ",C302+D302)</f>
        <v xml:space="preserve"> </v>
      </c>
      <c r="F302" s="40"/>
      <c r="G302" s="40"/>
      <c r="H302" s="40" t="str">
        <f>IF(F302+G302=0," ",F302+G302)</f>
        <v xml:space="preserve"> </v>
      </c>
      <c r="I302" s="37"/>
      <c r="J302" s="38"/>
      <c r="K302" s="39" t="str">
        <f>IF(I302+J302=0," ",I302+J302)</f>
        <v xml:space="preserve"> </v>
      </c>
      <c r="L302" s="37"/>
      <c r="M302" s="40"/>
      <c r="N302" s="40" t="str">
        <f>IF(L302+M302=0," ",L302+M302)</f>
        <v xml:space="preserve"> </v>
      </c>
      <c r="O302" s="37"/>
      <c r="P302" s="38"/>
      <c r="Q302" s="38" t="str">
        <f>IF(O302+P302=0," ",O302+P302)</f>
        <v xml:space="preserve"> </v>
      </c>
      <c r="R302" s="37"/>
      <c r="S302" s="38"/>
      <c r="T302" s="39"/>
      <c r="U302" s="40"/>
      <c r="V302" s="40"/>
      <c r="W302" s="40" t="str">
        <f>IF(U302+V302=0," ",U302+V302)</f>
        <v xml:space="preserve"> </v>
      </c>
      <c r="X302" s="37"/>
      <c r="Y302" s="38"/>
      <c r="Z302" s="39" t="str">
        <f>IF(X302+Y302=0," ",X302+Y302)</f>
        <v xml:space="preserve"> </v>
      </c>
      <c r="AA302" s="40"/>
      <c r="AB302" s="111"/>
      <c r="AC302" s="46"/>
    </row>
    <row r="303" spans="1:29" x14ac:dyDescent="0.2">
      <c r="A303" s="25" t="s">
        <v>195</v>
      </c>
      <c r="B303" s="36">
        <v>6015</v>
      </c>
      <c r="C303" s="22">
        <v>3</v>
      </c>
      <c r="D303" s="23"/>
      <c r="E303" s="24">
        <v>3</v>
      </c>
      <c r="F303" s="47"/>
      <c r="G303" s="47"/>
      <c r="H303" s="24"/>
      <c r="I303" s="22"/>
      <c r="J303" s="23"/>
      <c r="K303" s="24"/>
      <c r="N303" s="24"/>
      <c r="O303" s="22"/>
      <c r="P303" s="23">
        <v>1</v>
      </c>
      <c r="Q303" s="26">
        <v>1</v>
      </c>
      <c r="R303" s="27"/>
      <c r="S303" s="26"/>
      <c r="T303" s="24"/>
      <c r="U303" s="47"/>
      <c r="V303" s="47"/>
      <c r="W303" s="24"/>
      <c r="X303" s="22"/>
      <c r="Y303" s="23"/>
      <c r="Z303" s="24"/>
      <c r="AA303" s="139">
        <f t="shared" ref="AA303:AC304" si="191">C303+F303+I303+L303+O303+R303+U303+X303</f>
        <v>3</v>
      </c>
      <c r="AB303" s="80">
        <f t="shared" si="191"/>
        <v>1</v>
      </c>
      <c r="AC303" s="81">
        <f t="shared" si="191"/>
        <v>4</v>
      </c>
    </row>
    <row r="304" spans="1:29" ht="13.5" thickBot="1" x14ac:dyDescent="0.25">
      <c r="A304" s="35" t="s">
        <v>196</v>
      </c>
      <c r="B304" s="36">
        <v>6005</v>
      </c>
      <c r="C304" s="22">
        <v>95</v>
      </c>
      <c r="D304" s="23">
        <v>51</v>
      </c>
      <c r="E304" s="24">
        <v>146</v>
      </c>
      <c r="F304" s="47">
        <v>5</v>
      </c>
      <c r="G304" s="47">
        <v>7</v>
      </c>
      <c r="H304" s="24">
        <v>12</v>
      </c>
      <c r="I304" s="22"/>
      <c r="J304" s="23"/>
      <c r="K304" s="24"/>
      <c r="L304" s="20">
        <v>4</v>
      </c>
      <c r="M304" s="35">
        <v>2</v>
      </c>
      <c r="N304" s="24">
        <v>6</v>
      </c>
      <c r="O304" s="22">
        <v>4</v>
      </c>
      <c r="P304" s="23">
        <v>2</v>
      </c>
      <c r="Q304" s="26">
        <v>6</v>
      </c>
      <c r="R304" s="27"/>
      <c r="S304" s="26"/>
      <c r="T304" s="24"/>
      <c r="U304" s="47">
        <v>1</v>
      </c>
      <c r="V304" s="47"/>
      <c r="W304" s="24">
        <v>1</v>
      </c>
      <c r="X304" s="22">
        <v>1</v>
      </c>
      <c r="Y304" s="23">
        <v>6</v>
      </c>
      <c r="Z304" s="24">
        <v>7</v>
      </c>
      <c r="AA304" s="139">
        <f t="shared" si="191"/>
        <v>110</v>
      </c>
      <c r="AB304" s="80">
        <f t="shared" si="191"/>
        <v>68</v>
      </c>
      <c r="AC304" s="81">
        <f t="shared" si="191"/>
        <v>178</v>
      </c>
    </row>
    <row r="305" spans="1:29" ht="13.5" thickBot="1" x14ac:dyDescent="0.25">
      <c r="A305" s="31" t="s">
        <v>197</v>
      </c>
      <c r="B305" s="14"/>
      <c r="C305" s="31">
        <f>SUBTOTAL(9,C303:C304)</f>
        <v>98</v>
      </c>
      <c r="D305" s="13">
        <f t="shared" ref="D305:Z305" si="192">SUBTOTAL(9,D303:D304)</f>
        <v>51</v>
      </c>
      <c r="E305" s="32">
        <f t="shared" si="192"/>
        <v>149</v>
      </c>
      <c r="F305" s="31">
        <f t="shared" si="192"/>
        <v>5</v>
      </c>
      <c r="G305" s="13">
        <f t="shared" si="192"/>
        <v>7</v>
      </c>
      <c r="H305" s="32">
        <f t="shared" si="192"/>
        <v>12</v>
      </c>
      <c r="I305" s="31">
        <f t="shared" si="192"/>
        <v>0</v>
      </c>
      <c r="J305" s="13">
        <f t="shared" si="192"/>
        <v>0</v>
      </c>
      <c r="K305" s="32">
        <f t="shared" si="192"/>
        <v>0</v>
      </c>
      <c r="L305" s="31">
        <f t="shared" si="192"/>
        <v>4</v>
      </c>
      <c r="M305" s="13">
        <f t="shared" si="192"/>
        <v>2</v>
      </c>
      <c r="N305" s="32">
        <f t="shared" si="192"/>
        <v>6</v>
      </c>
      <c r="O305" s="31">
        <f t="shared" si="192"/>
        <v>4</v>
      </c>
      <c r="P305" s="13">
        <f t="shared" si="192"/>
        <v>3</v>
      </c>
      <c r="Q305" s="13">
        <f t="shared" si="192"/>
        <v>7</v>
      </c>
      <c r="R305" s="31">
        <f t="shared" si="192"/>
        <v>0</v>
      </c>
      <c r="S305" s="13">
        <f t="shared" si="192"/>
        <v>0</v>
      </c>
      <c r="T305" s="13">
        <f t="shared" si="192"/>
        <v>0</v>
      </c>
      <c r="U305" s="13">
        <f t="shared" si="192"/>
        <v>1</v>
      </c>
      <c r="V305" s="13">
        <f t="shared" si="192"/>
        <v>0</v>
      </c>
      <c r="W305" s="32">
        <f t="shared" si="192"/>
        <v>1</v>
      </c>
      <c r="X305" s="31">
        <f t="shared" si="192"/>
        <v>1</v>
      </c>
      <c r="Y305" s="13">
        <f t="shared" si="192"/>
        <v>6</v>
      </c>
      <c r="Z305" s="32">
        <f t="shared" si="192"/>
        <v>7</v>
      </c>
      <c r="AA305" s="31">
        <f>C305+F305+I305+L305+O305+U305+X305</f>
        <v>113</v>
      </c>
      <c r="AB305" s="33">
        <f>D305+G305+J305+M305+P305+V305+Y305</f>
        <v>69</v>
      </c>
      <c r="AC305" s="32">
        <f>SUBTOTAL(9,AC303:AC304)</f>
        <v>182</v>
      </c>
    </row>
    <row r="306" spans="1:29" x14ac:dyDescent="0.2">
      <c r="A306" s="26"/>
      <c r="B306" s="21"/>
      <c r="C306" s="62"/>
      <c r="D306" s="59"/>
      <c r="E306" s="41" t="str">
        <f>IF(C306+D306=0," ",C306+D306)</f>
        <v xml:space="preserve"> </v>
      </c>
      <c r="F306" s="59"/>
      <c r="G306" s="59"/>
      <c r="H306" s="59" t="str">
        <f>IF(F306+G306=0," ",F306+G306)</f>
        <v xml:space="preserve"> </v>
      </c>
      <c r="I306" s="62"/>
      <c r="J306" s="59"/>
      <c r="K306" s="41" t="str">
        <f>IF(I306+J306=0," ",I306+J306)</f>
        <v xml:space="preserve"> </v>
      </c>
      <c r="L306" s="62"/>
      <c r="M306" s="59"/>
      <c r="N306" s="59" t="str">
        <f>IF(L306+M306=0," ",L306+M306)</f>
        <v xml:space="preserve"> </v>
      </c>
      <c r="O306" s="62"/>
      <c r="P306" s="59"/>
      <c r="Q306" s="59" t="str">
        <f>IF(O306+P306=0," ",O306+P306)</f>
        <v xml:space="preserve"> </v>
      </c>
      <c r="R306" s="62"/>
      <c r="S306" s="59"/>
      <c r="T306" s="41"/>
      <c r="U306" s="59"/>
      <c r="V306" s="59"/>
      <c r="W306" s="59" t="str">
        <f>IF(U306+V306=0," ",U306+V306)</f>
        <v xml:space="preserve"> </v>
      </c>
      <c r="X306" s="62"/>
      <c r="Y306" s="59"/>
      <c r="Z306" s="41" t="str">
        <f>IF(X306+Y306=0," ",X306+Y306)</f>
        <v xml:space="preserve"> </v>
      </c>
      <c r="AA306" s="59"/>
      <c r="AB306" s="79"/>
      <c r="AC306" s="64"/>
    </row>
    <row r="307" spans="1:29" x14ac:dyDescent="0.2">
      <c r="A307" s="25" t="s">
        <v>198</v>
      </c>
      <c r="B307" s="21">
        <v>6049</v>
      </c>
      <c r="C307" s="20">
        <v>65</v>
      </c>
      <c r="D307" s="25">
        <v>11</v>
      </c>
      <c r="E307" s="24">
        <v>76</v>
      </c>
      <c r="F307" s="25">
        <v>4</v>
      </c>
      <c r="G307" s="25"/>
      <c r="H307" s="26">
        <v>4</v>
      </c>
      <c r="K307" s="24"/>
      <c r="L307" s="20">
        <v>1</v>
      </c>
      <c r="M307" s="25"/>
      <c r="N307" s="26">
        <v>1</v>
      </c>
      <c r="P307" s="25">
        <v>2</v>
      </c>
      <c r="Q307" s="26">
        <v>2</v>
      </c>
      <c r="R307" s="27"/>
      <c r="S307" s="26"/>
      <c r="T307" s="24"/>
      <c r="U307" s="25"/>
      <c r="V307" s="25"/>
      <c r="W307" s="26"/>
      <c r="X307" s="20">
        <v>4</v>
      </c>
      <c r="Y307" s="25">
        <v>2</v>
      </c>
      <c r="Z307" s="24">
        <v>6</v>
      </c>
      <c r="AA307" s="139">
        <f t="shared" ref="AA307:AC308" si="193">C307+F307+I307+L307+O307+R307+U307+X307</f>
        <v>74</v>
      </c>
      <c r="AB307" s="80">
        <f t="shared" si="193"/>
        <v>15</v>
      </c>
      <c r="AC307" s="81">
        <f t="shared" si="193"/>
        <v>89</v>
      </c>
    </row>
    <row r="308" spans="1:29" ht="13.5" thickBot="1" x14ac:dyDescent="0.25">
      <c r="A308" s="25" t="s">
        <v>199</v>
      </c>
      <c r="B308" s="21">
        <v>6050</v>
      </c>
      <c r="C308" s="20">
        <v>21</v>
      </c>
      <c r="D308" s="25">
        <v>4</v>
      </c>
      <c r="E308" s="24">
        <v>25</v>
      </c>
      <c r="F308" s="25">
        <v>1</v>
      </c>
      <c r="G308" s="25"/>
      <c r="H308" s="26">
        <v>1</v>
      </c>
      <c r="K308" s="24"/>
      <c r="M308" s="25"/>
      <c r="N308" s="26"/>
      <c r="P308" s="25">
        <v>1</v>
      </c>
      <c r="Q308" s="26">
        <v>1</v>
      </c>
      <c r="R308" s="27"/>
      <c r="S308" s="26"/>
      <c r="T308" s="24"/>
      <c r="U308" s="25"/>
      <c r="V308" s="25"/>
      <c r="W308" s="26"/>
      <c r="Z308" s="24"/>
      <c r="AA308" s="139">
        <f t="shared" si="193"/>
        <v>22</v>
      </c>
      <c r="AB308" s="80">
        <f t="shared" si="193"/>
        <v>5</v>
      </c>
      <c r="AC308" s="81">
        <f t="shared" si="193"/>
        <v>27</v>
      </c>
    </row>
    <row r="309" spans="1:29" ht="13.5" thickBot="1" x14ac:dyDescent="0.25">
      <c r="A309" s="13" t="s">
        <v>200</v>
      </c>
      <c r="B309" s="14"/>
      <c r="C309" s="72">
        <f t="shared" ref="C309:Z309" si="194">SUBTOTAL(9,C306:C308)</f>
        <v>86</v>
      </c>
      <c r="D309" s="73">
        <f t="shared" si="194"/>
        <v>15</v>
      </c>
      <c r="E309" s="32">
        <f t="shared" si="194"/>
        <v>101</v>
      </c>
      <c r="F309" s="73">
        <f t="shared" si="194"/>
        <v>5</v>
      </c>
      <c r="G309" s="73">
        <f t="shared" si="194"/>
        <v>0</v>
      </c>
      <c r="H309" s="32">
        <f t="shared" si="194"/>
        <v>5</v>
      </c>
      <c r="I309" s="72">
        <f t="shared" si="194"/>
        <v>0</v>
      </c>
      <c r="J309" s="73">
        <f t="shared" si="194"/>
        <v>0</v>
      </c>
      <c r="K309" s="32">
        <f t="shared" si="194"/>
        <v>0</v>
      </c>
      <c r="L309" s="31">
        <f t="shared" si="194"/>
        <v>1</v>
      </c>
      <c r="M309" s="13">
        <f t="shared" si="194"/>
        <v>0</v>
      </c>
      <c r="N309" s="13">
        <f t="shared" si="194"/>
        <v>1</v>
      </c>
      <c r="O309" s="72">
        <f t="shared" si="194"/>
        <v>0</v>
      </c>
      <c r="P309" s="73">
        <f t="shared" si="194"/>
        <v>3</v>
      </c>
      <c r="Q309" s="13">
        <f t="shared" si="194"/>
        <v>3</v>
      </c>
      <c r="R309" s="31"/>
      <c r="S309" s="13"/>
      <c r="T309" s="32">
        <f t="shared" ref="T309" si="195">R309+S309</f>
        <v>0</v>
      </c>
      <c r="U309" s="73">
        <f t="shared" si="194"/>
        <v>0</v>
      </c>
      <c r="V309" s="73">
        <f t="shared" si="194"/>
        <v>0</v>
      </c>
      <c r="W309" s="32">
        <f t="shared" si="194"/>
        <v>0</v>
      </c>
      <c r="X309" s="72">
        <f t="shared" si="194"/>
        <v>4</v>
      </c>
      <c r="Y309" s="73">
        <f t="shared" si="194"/>
        <v>2</v>
      </c>
      <c r="Z309" s="32">
        <f t="shared" si="194"/>
        <v>6</v>
      </c>
      <c r="AA309" s="13">
        <f>C309+F309+I309+L309+O309+U309+X309</f>
        <v>96</v>
      </c>
      <c r="AB309" s="33">
        <f>D309+G309+J309+M309+P309+V309+Y309</f>
        <v>20</v>
      </c>
      <c r="AC309" s="34">
        <f>SUBTOTAL(9,AC306:AC308)</f>
        <v>116</v>
      </c>
    </row>
    <row r="310" spans="1:29" ht="13.5" thickBot="1" x14ac:dyDescent="0.25">
      <c r="A310" s="213"/>
      <c r="B310" s="138"/>
      <c r="C310" s="207"/>
      <c r="D310" s="132"/>
      <c r="E310" s="206"/>
      <c r="F310" s="132"/>
      <c r="G310" s="132"/>
      <c r="H310" s="206"/>
      <c r="I310" s="132"/>
      <c r="J310" s="132"/>
      <c r="K310" s="206"/>
      <c r="L310" s="132"/>
      <c r="M310" s="132"/>
      <c r="N310" s="206"/>
      <c r="O310" s="132"/>
      <c r="P310" s="132"/>
      <c r="Q310" s="207"/>
      <c r="R310" s="143"/>
      <c r="S310" s="144"/>
      <c r="T310" s="145"/>
      <c r="U310" s="132"/>
      <c r="V310" s="132"/>
      <c r="W310" s="206"/>
      <c r="X310" s="132"/>
      <c r="Y310" s="132"/>
      <c r="Z310" s="206"/>
      <c r="AA310" s="132"/>
      <c r="AB310" s="132"/>
      <c r="AC310" s="206"/>
    </row>
    <row r="311" spans="1:29" ht="13.5" thickBot="1" x14ac:dyDescent="0.25">
      <c r="A311" s="146" t="s">
        <v>153</v>
      </c>
      <c r="B311" s="147"/>
      <c r="C311" s="148">
        <f t="shared" ref="C311:Z311" si="196">SUBTOTAL(9,C280:C310)</f>
        <v>874</v>
      </c>
      <c r="D311" s="148">
        <f t="shared" si="196"/>
        <v>454</v>
      </c>
      <c r="E311" s="149">
        <f t="shared" si="196"/>
        <v>1328</v>
      </c>
      <c r="F311" s="148">
        <f t="shared" si="196"/>
        <v>81</v>
      </c>
      <c r="G311" s="148">
        <f t="shared" si="196"/>
        <v>38</v>
      </c>
      <c r="H311" s="149">
        <f t="shared" si="196"/>
        <v>119</v>
      </c>
      <c r="I311" s="148">
        <f t="shared" si="196"/>
        <v>4</v>
      </c>
      <c r="J311" s="148">
        <f t="shared" si="196"/>
        <v>2</v>
      </c>
      <c r="K311" s="149">
        <f t="shared" si="196"/>
        <v>6</v>
      </c>
      <c r="L311" s="148">
        <f t="shared" si="196"/>
        <v>62</v>
      </c>
      <c r="M311" s="148">
        <f t="shared" si="196"/>
        <v>35</v>
      </c>
      <c r="N311" s="149">
        <f t="shared" si="196"/>
        <v>97</v>
      </c>
      <c r="O311" s="148">
        <f t="shared" si="196"/>
        <v>21</v>
      </c>
      <c r="P311" s="148">
        <f t="shared" si="196"/>
        <v>13</v>
      </c>
      <c r="Q311" s="149">
        <f t="shared" si="196"/>
        <v>34</v>
      </c>
      <c r="R311" s="148">
        <f t="shared" si="196"/>
        <v>1</v>
      </c>
      <c r="S311" s="148">
        <f t="shared" si="196"/>
        <v>1</v>
      </c>
      <c r="T311" s="149">
        <f t="shared" si="196"/>
        <v>2</v>
      </c>
      <c r="U311" s="148">
        <f t="shared" si="196"/>
        <v>8</v>
      </c>
      <c r="V311" s="148">
        <f t="shared" si="196"/>
        <v>3</v>
      </c>
      <c r="W311" s="149">
        <f t="shared" si="196"/>
        <v>11</v>
      </c>
      <c r="X311" s="148">
        <f t="shared" si="196"/>
        <v>53</v>
      </c>
      <c r="Y311" s="148">
        <f t="shared" si="196"/>
        <v>40</v>
      </c>
      <c r="Z311" s="149">
        <f t="shared" si="196"/>
        <v>93</v>
      </c>
      <c r="AA311" s="148">
        <f>C311+F311+I311+L311+O311+R311+U311+X311</f>
        <v>1104</v>
      </c>
      <c r="AB311" s="148">
        <f>D311+G311+J311+M311+P311+S311+V311+Y311</f>
        <v>586</v>
      </c>
      <c r="AC311" s="149">
        <f>SUBTOTAL(9,AC280:AC310)</f>
        <v>1690</v>
      </c>
    </row>
    <row r="312" spans="1:29" ht="13.5" thickBot="1" x14ac:dyDescent="0.25">
      <c r="A312" s="545" t="s">
        <v>201</v>
      </c>
      <c r="B312" s="546"/>
      <c r="C312" s="546"/>
      <c r="D312" s="546"/>
      <c r="E312" s="546"/>
      <c r="F312" s="546"/>
      <c r="G312" s="546"/>
      <c r="H312" s="546"/>
      <c r="I312" s="546"/>
      <c r="J312" s="546"/>
      <c r="K312" s="546"/>
      <c r="L312" s="546"/>
      <c r="M312" s="546"/>
      <c r="N312" s="546"/>
      <c r="O312" s="546"/>
      <c r="P312" s="546"/>
      <c r="Q312" s="546"/>
      <c r="R312" s="546"/>
      <c r="S312" s="546"/>
      <c r="T312" s="546"/>
      <c r="U312" s="546"/>
      <c r="V312" s="546"/>
      <c r="W312" s="546"/>
      <c r="X312" s="546"/>
      <c r="Y312" s="546"/>
      <c r="Z312" s="546"/>
      <c r="AA312" s="546"/>
      <c r="AB312" s="546"/>
      <c r="AC312" s="547"/>
    </row>
    <row r="313" spans="1:29" ht="13.5" thickBot="1" x14ac:dyDescent="0.25">
      <c r="A313" s="71"/>
      <c r="B313" s="106"/>
      <c r="C313" s="150"/>
      <c r="D313" s="151"/>
      <c r="E313" s="214"/>
      <c r="F313" s="151"/>
      <c r="G313" s="151"/>
      <c r="H313" s="151"/>
      <c r="I313" s="150"/>
      <c r="J313" s="151"/>
      <c r="K313" s="214" t="str">
        <f>IF(I313+J313=0," ",I313+J313)</f>
        <v xml:space="preserve"> </v>
      </c>
      <c r="L313" s="150"/>
      <c r="M313" s="151"/>
      <c r="N313" s="151"/>
      <c r="O313" s="150"/>
      <c r="P313" s="151"/>
      <c r="Q313" s="214" t="str">
        <f>IF(O313+P313=0," ",O313+P313)</f>
        <v xml:space="preserve"> </v>
      </c>
      <c r="R313" s="151"/>
      <c r="S313" s="151"/>
      <c r="T313" s="151"/>
      <c r="U313" s="86"/>
      <c r="V313" s="87"/>
      <c r="W313" s="215" t="str">
        <f>IF(U313+V313=0," ",U313+V313)</f>
        <v xml:space="preserve"> </v>
      </c>
      <c r="X313" s="151"/>
      <c r="Y313" s="151"/>
      <c r="Z313" s="214" t="str">
        <f>IF(X313+Y313=0," ",X313+Y313)</f>
        <v xml:space="preserve"> </v>
      </c>
      <c r="AA313" s="86"/>
      <c r="AB313" s="89"/>
      <c r="AC313" s="152"/>
    </row>
    <row r="314" spans="1:29" ht="13.5" thickBot="1" x14ac:dyDescent="0.25">
      <c r="A314" s="31" t="s">
        <v>273</v>
      </c>
      <c r="B314" s="14">
        <v>7010</v>
      </c>
      <c r="C314" s="53">
        <v>16</v>
      </c>
      <c r="D314" s="54">
        <v>1</v>
      </c>
      <c r="E314" s="32">
        <v>17</v>
      </c>
      <c r="F314" s="54">
        <v>1</v>
      </c>
      <c r="G314" s="54"/>
      <c r="H314" s="13">
        <v>1</v>
      </c>
      <c r="I314" s="53"/>
      <c r="J314" s="54"/>
      <c r="K314" s="32"/>
      <c r="L314" s="31">
        <v>1</v>
      </c>
      <c r="M314" s="13"/>
      <c r="N314" s="13">
        <v>1</v>
      </c>
      <c r="O314" s="53"/>
      <c r="P314" s="54"/>
      <c r="Q314" s="32"/>
      <c r="R314" s="13">
        <v>1</v>
      </c>
      <c r="S314" s="13"/>
      <c r="T314" s="32">
        <v>1</v>
      </c>
      <c r="U314" s="53">
        <v>1</v>
      </c>
      <c r="V314" s="54"/>
      <c r="W314" s="32">
        <v>1</v>
      </c>
      <c r="X314" s="54"/>
      <c r="Y314" s="54"/>
      <c r="Z314" s="32"/>
      <c r="AA314" s="31">
        <f>X314+U314+R314+O314+L314+I314+F314+C314</f>
        <v>20</v>
      </c>
      <c r="AB314" s="13">
        <f t="shared" ref="AB314:AC314" si="197">Y314+V314+S314+P314+M314+J314+G314+D314</f>
        <v>1</v>
      </c>
      <c r="AC314" s="32">
        <f t="shared" si="197"/>
        <v>21</v>
      </c>
    </row>
    <row r="315" spans="1:29" ht="13.5" thickBot="1" x14ac:dyDescent="0.25">
      <c r="C315" s="37"/>
      <c r="D315" s="38"/>
      <c r="E315" s="39" t="str">
        <f>IF(C315+D315=0," ",C315+D315)</f>
        <v xml:space="preserve"> </v>
      </c>
      <c r="F315" s="40"/>
      <c r="G315" s="40"/>
      <c r="H315" s="40" t="str">
        <f>IF(F315+G315=0," ",F315+G315)</f>
        <v xml:space="preserve"> </v>
      </c>
      <c r="I315" s="37"/>
      <c r="J315" s="38"/>
      <c r="K315" s="39" t="str">
        <f>IF(I315+J315=0," ",I315+J315)</f>
        <v xml:space="preserve"> </v>
      </c>
      <c r="L315" s="37"/>
      <c r="M315" s="40"/>
      <c r="N315" s="40" t="str">
        <f>IF(L315+M315=0," ",L315+M315)</f>
        <v xml:space="preserve"> </v>
      </c>
      <c r="O315" s="37"/>
      <c r="P315" s="38"/>
      <c r="Q315" s="39" t="str">
        <f>IF(O315+P315=0," ",O315+P315)</f>
        <v xml:space="preserve"> </v>
      </c>
      <c r="R315" s="38"/>
      <c r="S315" s="38"/>
      <c r="T315" s="38"/>
      <c r="U315" s="37"/>
      <c r="V315" s="38"/>
      <c r="W315" s="39" t="str">
        <f>IF(U315+V315=0," ",U315+V315)</f>
        <v xml:space="preserve"> </v>
      </c>
      <c r="X315" s="38"/>
      <c r="Y315" s="38"/>
      <c r="Z315" s="39" t="str">
        <f>IF(X315+Y315=0," ",X315+Y315)</f>
        <v xml:space="preserve"> </v>
      </c>
      <c r="AA315" s="37"/>
      <c r="AB315" s="45"/>
      <c r="AC315" s="46"/>
    </row>
    <row r="316" spans="1:29" ht="13.5" thickBot="1" x14ac:dyDescent="0.25">
      <c r="A316" s="31" t="s">
        <v>202</v>
      </c>
      <c r="B316" s="14">
        <v>7020</v>
      </c>
      <c r="C316" s="53">
        <v>315</v>
      </c>
      <c r="D316" s="54">
        <v>51</v>
      </c>
      <c r="E316" s="32">
        <v>366</v>
      </c>
      <c r="F316" s="54">
        <v>22</v>
      </c>
      <c r="G316" s="54">
        <v>3</v>
      </c>
      <c r="H316" s="13">
        <v>25</v>
      </c>
      <c r="I316" s="53">
        <v>3</v>
      </c>
      <c r="J316" s="54"/>
      <c r="K316" s="32">
        <v>3</v>
      </c>
      <c r="L316" s="31">
        <v>25</v>
      </c>
      <c r="M316" s="13">
        <v>10</v>
      </c>
      <c r="N316" s="13">
        <v>35</v>
      </c>
      <c r="O316" s="53">
        <v>6</v>
      </c>
      <c r="P316" s="54"/>
      <c r="Q316" s="32">
        <v>6</v>
      </c>
      <c r="R316" s="13"/>
      <c r="S316" s="13"/>
      <c r="T316" s="32"/>
      <c r="U316" s="53">
        <v>1</v>
      </c>
      <c r="V316" s="54"/>
      <c r="W316" s="32">
        <v>1</v>
      </c>
      <c r="X316" s="54">
        <v>18</v>
      </c>
      <c r="Y316" s="54">
        <v>2</v>
      </c>
      <c r="Z316" s="32">
        <v>20</v>
      </c>
      <c r="AA316" s="31">
        <f t="shared" ref="AA316:AC316" si="198">X316+U316+R316+O316+L316+I316+F316+C316</f>
        <v>390</v>
      </c>
      <c r="AB316" s="13">
        <f t="shared" si="198"/>
        <v>66</v>
      </c>
      <c r="AC316" s="32">
        <f t="shared" si="198"/>
        <v>456</v>
      </c>
    </row>
    <row r="317" spans="1:29" ht="13.5" thickBot="1" x14ac:dyDescent="0.25">
      <c r="C317" s="37"/>
      <c r="D317" s="38"/>
      <c r="E317" s="39" t="str">
        <f>IF(C317+D317=0," ",C317+D317)</f>
        <v xml:space="preserve"> </v>
      </c>
      <c r="F317" s="40"/>
      <c r="G317" s="40"/>
      <c r="H317" s="40" t="str">
        <f>IF(F317+G317=0," ",F317+G317)</f>
        <v xml:space="preserve"> </v>
      </c>
      <c r="I317" s="37"/>
      <c r="J317" s="38"/>
      <c r="K317" s="39" t="str">
        <f>IF(I317+J317=0," ",I317+J317)</f>
        <v xml:space="preserve"> </v>
      </c>
      <c r="L317" s="37"/>
      <c r="M317" s="40"/>
      <c r="N317" s="40" t="str">
        <f>IF(L317+M317=0," ",L317+M317)</f>
        <v xml:space="preserve"> </v>
      </c>
      <c r="O317" s="37"/>
      <c r="P317" s="38"/>
      <c r="Q317" s="39" t="str">
        <f>IF(O317+P317=0," ",O317+P317)</f>
        <v xml:space="preserve"> </v>
      </c>
      <c r="R317" s="38"/>
      <c r="S317" s="38"/>
      <c r="T317" s="38"/>
      <c r="U317" s="37"/>
      <c r="V317" s="38"/>
      <c r="W317" s="39" t="str">
        <f>IF(U317+V317=0," ",U317+V317)</f>
        <v xml:space="preserve"> </v>
      </c>
      <c r="X317" s="38"/>
      <c r="Y317" s="38"/>
      <c r="Z317" s="39" t="str">
        <f>IF(X317+Y317=0," ",X317+Y317)</f>
        <v xml:space="preserve"> </v>
      </c>
      <c r="AA317" s="37"/>
      <c r="AB317" s="45"/>
      <c r="AC317" s="46"/>
    </row>
    <row r="318" spans="1:29" ht="13.5" thickBot="1" x14ac:dyDescent="0.25">
      <c r="A318" s="31" t="s">
        <v>203</v>
      </c>
      <c r="B318" s="14">
        <v>7040</v>
      </c>
      <c r="C318" s="53">
        <v>151</v>
      </c>
      <c r="D318" s="54">
        <v>17</v>
      </c>
      <c r="E318" s="32">
        <v>168</v>
      </c>
      <c r="F318" s="54">
        <v>39</v>
      </c>
      <c r="G318" s="54">
        <v>4</v>
      </c>
      <c r="H318" s="13">
        <v>43</v>
      </c>
      <c r="I318" s="53">
        <v>2</v>
      </c>
      <c r="J318" s="54"/>
      <c r="K318" s="32">
        <v>2</v>
      </c>
      <c r="L318" s="31">
        <v>6</v>
      </c>
      <c r="M318" s="13">
        <v>2</v>
      </c>
      <c r="N318" s="13">
        <v>8</v>
      </c>
      <c r="O318" s="53">
        <v>8</v>
      </c>
      <c r="P318" s="54"/>
      <c r="Q318" s="32">
        <v>8</v>
      </c>
      <c r="R318" s="13"/>
      <c r="S318" s="13"/>
      <c r="T318" s="32"/>
      <c r="U318" s="53">
        <v>3</v>
      </c>
      <c r="V318" s="54"/>
      <c r="W318" s="32">
        <v>3</v>
      </c>
      <c r="X318" s="54">
        <v>20</v>
      </c>
      <c r="Y318" s="54">
        <v>7</v>
      </c>
      <c r="Z318" s="32">
        <v>27</v>
      </c>
      <c r="AA318" s="31">
        <f t="shared" ref="AA318:AC318" si="199">X318+U318+R318+O318+L318+I318+F318+C318</f>
        <v>229</v>
      </c>
      <c r="AB318" s="13">
        <f t="shared" si="199"/>
        <v>30</v>
      </c>
      <c r="AC318" s="32">
        <f t="shared" si="199"/>
        <v>259</v>
      </c>
    </row>
    <row r="319" spans="1:29" ht="13.5" thickBot="1" x14ac:dyDescent="0.25">
      <c r="C319" s="37"/>
      <c r="D319" s="38"/>
      <c r="E319" s="39" t="str">
        <f>IF(C319+D319=0," ",C319+D319)</f>
        <v xml:space="preserve"> </v>
      </c>
      <c r="F319" s="40"/>
      <c r="G319" s="40"/>
      <c r="H319" s="40" t="str">
        <f>IF(F319+G319=0," ",F319+G319)</f>
        <v xml:space="preserve"> </v>
      </c>
      <c r="I319" s="37"/>
      <c r="J319" s="38"/>
      <c r="K319" s="39" t="str">
        <f>IF(I319+J319=0," ",I319+J319)</f>
        <v xml:space="preserve"> </v>
      </c>
      <c r="L319" s="37"/>
      <c r="M319" s="40"/>
      <c r="N319" s="40" t="str">
        <f>IF(L319+M319=0," ",L319+M319)</f>
        <v xml:space="preserve"> </v>
      </c>
      <c r="O319" s="37"/>
      <c r="P319" s="38"/>
      <c r="Q319" s="39" t="str">
        <f>IF(O319+P319=0," ",O319+P319)</f>
        <v xml:space="preserve"> </v>
      </c>
      <c r="R319" s="38"/>
      <c r="S319" s="38"/>
      <c r="T319" s="38"/>
      <c r="U319" s="37"/>
      <c r="V319" s="38"/>
      <c r="W319" s="39" t="str">
        <f>IF(U319+V319=0," ",U319+V319)</f>
        <v xml:space="preserve"> </v>
      </c>
      <c r="X319" s="38"/>
      <c r="Y319" s="38"/>
      <c r="Z319" s="39" t="str">
        <f>IF(X319+Y319=0," ",X319+Y319)</f>
        <v xml:space="preserve"> </v>
      </c>
      <c r="AA319" s="37"/>
      <c r="AB319" s="45"/>
      <c r="AC319" s="46"/>
    </row>
    <row r="320" spans="1:29" ht="13.5" thickBot="1" x14ac:dyDescent="0.25">
      <c r="A320" s="31" t="s">
        <v>204</v>
      </c>
      <c r="B320" s="14">
        <v>7050</v>
      </c>
      <c r="C320" s="53">
        <v>110</v>
      </c>
      <c r="D320" s="54">
        <v>23</v>
      </c>
      <c r="E320" s="32">
        <v>133</v>
      </c>
      <c r="F320" s="54">
        <v>13</v>
      </c>
      <c r="G320" s="54">
        <v>1</v>
      </c>
      <c r="H320" s="13">
        <v>14</v>
      </c>
      <c r="I320" s="53">
        <v>1</v>
      </c>
      <c r="J320" s="54">
        <v>1</v>
      </c>
      <c r="K320" s="32">
        <v>2</v>
      </c>
      <c r="L320" s="31">
        <v>2</v>
      </c>
      <c r="M320" s="13">
        <v>2</v>
      </c>
      <c r="N320" s="13">
        <v>4</v>
      </c>
      <c r="O320" s="53">
        <v>3</v>
      </c>
      <c r="P320" s="54"/>
      <c r="Q320" s="32">
        <v>3</v>
      </c>
      <c r="R320" s="13"/>
      <c r="S320" s="13"/>
      <c r="T320" s="32"/>
      <c r="U320" s="53">
        <v>4</v>
      </c>
      <c r="V320" s="54"/>
      <c r="W320" s="32">
        <v>4</v>
      </c>
      <c r="X320" s="54">
        <v>8</v>
      </c>
      <c r="Y320" s="54">
        <v>1</v>
      </c>
      <c r="Z320" s="32">
        <v>9</v>
      </c>
      <c r="AA320" s="31">
        <f t="shared" ref="AA320:AB320" si="200">X320+U320+R320+O320+L320+I320+F320+C320</f>
        <v>141</v>
      </c>
      <c r="AB320" s="13">
        <f t="shared" si="200"/>
        <v>28</v>
      </c>
      <c r="AC320" s="32">
        <f>Z320+W320+T320+Q320+N320+K320+H320+E320</f>
        <v>169</v>
      </c>
    </row>
    <row r="321" spans="1:29" x14ac:dyDescent="0.2">
      <c r="C321" s="37"/>
      <c r="D321" s="38"/>
      <c r="E321" s="39" t="str">
        <f>IF(C321+D321=0," ",C321+D321)</f>
        <v xml:space="preserve"> </v>
      </c>
      <c r="F321" s="40"/>
      <c r="G321" s="40"/>
      <c r="H321" s="40" t="str">
        <f>IF(F321+G321=0," ",F321+G321)</f>
        <v xml:space="preserve"> </v>
      </c>
      <c r="I321" s="37"/>
      <c r="J321" s="38"/>
      <c r="K321" s="39" t="str">
        <f>IF(I321+J321=0," ",I321+J321)</f>
        <v xml:space="preserve"> </v>
      </c>
      <c r="L321" s="37"/>
      <c r="M321" s="40"/>
      <c r="N321" s="40" t="str">
        <f>IF(L321+M321=0," ",L321+M321)</f>
        <v xml:space="preserve"> </v>
      </c>
      <c r="O321" s="37"/>
      <c r="P321" s="38"/>
      <c r="Q321" s="39" t="str">
        <f>IF(O321+P321=0," ",O321+P321)</f>
        <v xml:space="preserve"> </v>
      </c>
      <c r="R321" s="38"/>
      <c r="S321" s="38"/>
      <c r="T321" s="38"/>
      <c r="U321" s="37"/>
      <c r="V321" s="38"/>
      <c r="W321" s="39" t="str">
        <f>IF(U321+V321=0," ",U321+V321)</f>
        <v xml:space="preserve"> </v>
      </c>
      <c r="X321" s="38"/>
      <c r="Y321" s="38"/>
      <c r="Z321" s="39" t="str">
        <f>IF(X321+Y321=0," ",X321+Y321)</f>
        <v xml:space="preserve"> </v>
      </c>
      <c r="AA321" s="42"/>
      <c r="AB321" s="68"/>
      <c r="AC321" s="69"/>
    </row>
    <row r="322" spans="1:29" x14ac:dyDescent="0.2">
      <c r="A322" s="35" t="s">
        <v>205</v>
      </c>
      <c r="B322" s="36">
        <v>7005</v>
      </c>
      <c r="C322" s="22">
        <v>411</v>
      </c>
      <c r="D322" s="23">
        <v>89</v>
      </c>
      <c r="E322" s="24">
        <v>500</v>
      </c>
      <c r="F322" s="47">
        <v>71</v>
      </c>
      <c r="G322" s="47">
        <v>11</v>
      </c>
      <c r="H322" s="24">
        <v>82</v>
      </c>
      <c r="I322" s="22">
        <v>1</v>
      </c>
      <c r="J322" s="23"/>
      <c r="K322" s="24">
        <v>1</v>
      </c>
      <c r="L322" s="20">
        <v>28</v>
      </c>
      <c r="M322" s="35">
        <v>14</v>
      </c>
      <c r="N322" s="24">
        <v>42</v>
      </c>
      <c r="O322" s="22">
        <v>21</v>
      </c>
      <c r="P322" s="23">
        <v>1</v>
      </c>
      <c r="Q322" s="24">
        <v>22</v>
      </c>
      <c r="R322" s="26">
        <v>2</v>
      </c>
      <c r="S322" s="26"/>
      <c r="T322" s="24">
        <v>2</v>
      </c>
      <c r="U322" s="22">
        <v>1</v>
      </c>
      <c r="V322" s="23"/>
      <c r="W322" s="180">
        <v>1</v>
      </c>
      <c r="X322" s="23">
        <v>25</v>
      </c>
      <c r="Y322" s="23">
        <v>6</v>
      </c>
      <c r="Z322" s="24">
        <v>31</v>
      </c>
      <c r="AA322" s="20">
        <f>C322+F322+I322+L322+O322+R322+U322+X322</f>
        <v>560</v>
      </c>
      <c r="AB322" s="25">
        <f t="shared" ref="AB322:AC325" si="201">D322+G322+J322+M322+P322+S322+V322+Y322</f>
        <v>121</v>
      </c>
      <c r="AC322" s="180">
        <f t="shared" si="201"/>
        <v>681</v>
      </c>
    </row>
    <row r="323" spans="1:29" x14ac:dyDescent="0.2">
      <c r="A323" s="35" t="s">
        <v>206</v>
      </c>
      <c r="B323" s="36">
        <v>7002</v>
      </c>
      <c r="C323" s="22">
        <v>1</v>
      </c>
      <c r="D323" s="23"/>
      <c r="E323" s="24">
        <v>1</v>
      </c>
      <c r="F323" s="47"/>
      <c r="G323" s="47"/>
      <c r="H323" s="24"/>
      <c r="I323" s="22"/>
      <c r="J323" s="23"/>
      <c r="K323" s="24"/>
      <c r="N323" s="24"/>
      <c r="O323" s="22"/>
      <c r="P323" s="23"/>
      <c r="Q323" s="24"/>
      <c r="R323" s="26"/>
      <c r="S323" s="26"/>
      <c r="T323" s="24"/>
      <c r="U323" s="22"/>
      <c r="V323" s="23"/>
      <c r="W323" s="180"/>
      <c r="X323" s="23"/>
      <c r="Y323" s="23"/>
      <c r="Z323" s="24"/>
      <c r="AA323" s="20">
        <f t="shared" ref="AA323:AA325" si="202">C323+F323+I323+L323+O323+R323+U323+X323</f>
        <v>1</v>
      </c>
      <c r="AB323" s="25">
        <f t="shared" si="201"/>
        <v>0</v>
      </c>
      <c r="AC323" s="180">
        <f t="shared" si="201"/>
        <v>1</v>
      </c>
    </row>
    <row r="324" spans="1:29" x14ac:dyDescent="0.2">
      <c r="A324" s="35" t="s">
        <v>207</v>
      </c>
      <c r="B324" s="36">
        <v>7001</v>
      </c>
      <c r="C324" s="22">
        <v>2</v>
      </c>
      <c r="D324" s="23">
        <v>1</v>
      </c>
      <c r="E324" s="24">
        <v>3</v>
      </c>
      <c r="F324" s="47">
        <v>1</v>
      </c>
      <c r="G324" s="47"/>
      <c r="H324" s="24">
        <v>1</v>
      </c>
      <c r="I324" s="22"/>
      <c r="J324" s="23"/>
      <c r="K324" s="24"/>
      <c r="N324" s="24"/>
      <c r="O324" s="22">
        <v>1</v>
      </c>
      <c r="P324" s="23">
        <v>1</v>
      </c>
      <c r="Q324" s="24">
        <v>2</v>
      </c>
      <c r="R324" s="26"/>
      <c r="S324" s="26"/>
      <c r="T324" s="24"/>
      <c r="U324" s="22"/>
      <c r="V324" s="23"/>
      <c r="W324" s="24"/>
      <c r="X324" s="23"/>
      <c r="Y324" s="23"/>
      <c r="Z324" s="24"/>
      <c r="AA324" s="20">
        <f t="shared" si="202"/>
        <v>4</v>
      </c>
      <c r="AB324" s="25">
        <f t="shared" si="201"/>
        <v>2</v>
      </c>
      <c r="AC324" s="180">
        <f t="shared" si="201"/>
        <v>6</v>
      </c>
    </row>
    <row r="325" spans="1:29" ht="13.5" thickBot="1" x14ac:dyDescent="0.25">
      <c r="A325" s="35" t="s">
        <v>208</v>
      </c>
      <c r="B325" s="36">
        <v>7008</v>
      </c>
      <c r="C325" s="22">
        <v>130</v>
      </c>
      <c r="D325" s="23">
        <v>30</v>
      </c>
      <c r="E325" s="24">
        <v>160</v>
      </c>
      <c r="F325" s="47">
        <v>11</v>
      </c>
      <c r="G325" s="47">
        <v>4</v>
      </c>
      <c r="H325" s="24">
        <v>15</v>
      </c>
      <c r="I325" s="22">
        <v>2</v>
      </c>
      <c r="J325" s="23">
        <v>1</v>
      </c>
      <c r="K325" s="24">
        <v>3</v>
      </c>
      <c r="L325" s="20">
        <v>5</v>
      </c>
      <c r="M325" s="35">
        <v>3</v>
      </c>
      <c r="N325" s="24">
        <v>8</v>
      </c>
      <c r="O325" s="22">
        <v>1</v>
      </c>
      <c r="P325" s="23">
        <v>1</v>
      </c>
      <c r="Q325" s="24">
        <v>2</v>
      </c>
      <c r="R325" s="26"/>
      <c r="S325" s="26"/>
      <c r="T325" s="24"/>
      <c r="U325" s="22">
        <v>1</v>
      </c>
      <c r="V325" s="23"/>
      <c r="W325" s="180">
        <v>1</v>
      </c>
      <c r="X325" s="23">
        <v>9</v>
      </c>
      <c r="Y325" s="23">
        <v>3</v>
      </c>
      <c r="Z325" s="24">
        <v>12</v>
      </c>
      <c r="AA325" s="20">
        <f t="shared" si="202"/>
        <v>159</v>
      </c>
      <c r="AB325" s="25">
        <f t="shared" si="201"/>
        <v>42</v>
      </c>
      <c r="AC325" s="180">
        <f t="shared" si="201"/>
        <v>201</v>
      </c>
    </row>
    <row r="326" spans="1:29" ht="13.5" thickBot="1" x14ac:dyDescent="0.25">
      <c r="A326" s="31" t="s">
        <v>197</v>
      </c>
      <c r="B326" s="14"/>
      <c r="C326" s="31">
        <f t="shared" ref="C326:AC326" si="203">SUBTOTAL(9,C322:C325)</f>
        <v>544</v>
      </c>
      <c r="D326" s="13">
        <f t="shared" si="203"/>
        <v>120</v>
      </c>
      <c r="E326" s="32">
        <f t="shared" si="203"/>
        <v>664</v>
      </c>
      <c r="F326" s="13">
        <f t="shared" si="203"/>
        <v>83</v>
      </c>
      <c r="G326" s="13">
        <f t="shared" si="203"/>
        <v>15</v>
      </c>
      <c r="H326" s="13">
        <f t="shared" si="203"/>
        <v>98</v>
      </c>
      <c r="I326" s="31">
        <f t="shared" si="203"/>
        <v>3</v>
      </c>
      <c r="J326" s="13">
        <f t="shared" si="203"/>
        <v>1</v>
      </c>
      <c r="K326" s="32">
        <f t="shared" si="203"/>
        <v>4</v>
      </c>
      <c r="L326" s="31">
        <f t="shared" si="203"/>
        <v>33</v>
      </c>
      <c r="M326" s="13">
        <f t="shared" si="203"/>
        <v>17</v>
      </c>
      <c r="N326" s="13">
        <f t="shared" si="203"/>
        <v>50</v>
      </c>
      <c r="O326" s="31">
        <f t="shared" si="203"/>
        <v>23</v>
      </c>
      <c r="P326" s="13">
        <f t="shared" si="203"/>
        <v>3</v>
      </c>
      <c r="Q326" s="32">
        <f t="shared" si="203"/>
        <v>26</v>
      </c>
      <c r="R326" s="31">
        <f t="shared" si="203"/>
        <v>2</v>
      </c>
      <c r="S326" s="13">
        <f t="shared" si="203"/>
        <v>0</v>
      </c>
      <c r="T326" s="32">
        <f t="shared" si="203"/>
        <v>2</v>
      </c>
      <c r="U326" s="31">
        <f t="shared" si="203"/>
        <v>2</v>
      </c>
      <c r="V326" s="13">
        <f t="shared" si="203"/>
        <v>0</v>
      </c>
      <c r="W326" s="32">
        <f t="shared" si="203"/>
        <v>2</v>
      </c>
      <c r="X326" s="13">
        <f t="shared" si="203"/>
        <v>34</v>
      </c>
      <c r="Y326" s="13">
        <f t="shared" si="203"/>
        <v>9</v>
      </c>
      <c r="Z326" s="32">
        <f t="shared" si="203"/>
        <v>43</v>
      </c>
      <c r="AA326" s="31">
        <f t="shared" si="203"/>
        <v>724</v>
      </c>
      <c r="AB326" s="33">
        <f t="shared" si="203"/>
        <v>165</v>
      </c>
      <c r="AC326" s="34">
        <f t="shared" si="203"/>
        <v>889</v>
      </c>
    </row>
    <row r="327" spans="1:29" ht="13.5" thickBot="1" x14ac:dyDescent="0.25">
      <c r="B327" s="153"/>
      <c r="C327" s="42"/>
      <c r="D327" s="38"/>
      <c r="E327" s="39"/>
      <c r="F327" s="40"/>
      <c r="G327" s="40"/>
      <c r="H327" s="40"/>
      <c r="I327" s="38"/>
      <c r="J327" s="38"/>
      <c r="K327" s="39"/>
      <c r="L327" s="38"/>
      <c r="M327" s="40"/>
      <c r="N327" s="40"/>
      <c r="O327" s="86"/>
      <c r="P327" s="38"/>
      <c r="Q327" s="39"/>
      <c r="R327" s="38"/>
      <c r="S327" s="38"/>
      <c r="T327" s="38"/>
      <c r="U327" s="37"/>
      <c r="V327" s="38"/>
      <c r="W327" s="39"/>
      <c r="X327" s="38"/>
      <c r="Y327" s="38"/>
      <c r="Z327" s="39"/>
      <c r="AA327" s="37"/>
      <c r="AB327" s="45"/>
      <c r="AC327" s="46"/>
    </row>
    <row r="328" spans="1:29" ht="13.5" thickBot="1" x14ac:dyDescent="0.25">
      <c r="A328" s="154" t="s">
        <v>153</v>
      </c>
      <c r="B328" s="155"/>
      <c r="C328" s="156">
        <f t="shared" ref="C328:I328" si="204">IF(SUBTOTAL(9,C313:C325)=0," ",SUBTOTAL(9,C313:C325))</f>
        <v>1136</v>
      </c>
      <c r="D328" s="157">
        <f t="shared" si="204"/>
        <v>212</v>
      </c>
      <c r="E328" s="158">
        <f t="shared" si="204"/>
        <v>1348</v>
      </c>
      <c r="F328" s="157">
        <f t="shared" si="204"/>
        <v>158</v>
      </c>
      <c r="G328" s="157">
        <f t="shared" si="204"/>
        <v>23</v>
      </c>
      <c r="H328" s="158">
        <f t="shared" si="204"/>
        <v>181</v>
      </c>
      <c r="I328" s="157">
        <f t="shared" si="204"/>
        <v>9</v>
      </c>
      <c r="J328" s="157">
        <f>J314+J316+J318+J320+J326</f>
        <v>2</v>
      </c>
      <c r="K328" s="158">
        <f t="shared" ref="K328:Z328" si="205">IF(SUBTOTAL(9,K313:K325)=0," ",SUBTOTAL(9,K313:K325))</f>
        <v>11</v>
      </c>
      <c r="L328" s="157">
        <f t="shared" si="205"/>
        <v>67</v>
      </c>
      <c r="M328" s="157">
        <f t="shared" si="205"/>
        <v>31</v>
      </c>
      <c r="N328" s="158">
        <f t="shared" si="205"/>
        <v>98</v>
      </c>
      <c r="O328" s="157">
        <f t="shared" si="205"/>
        <v>40</v>
      </c>
      <c r="P328" s="157">
        <f t="shared" si="205"/>
        <v>3</v>
      </c>
      <c r="Q328" s="158">
        <f t="shared" si="205"/>
        <v>43</v>
      </c>
      <c r="R328" s="157">
        <f t="shared" si="205"/>
        <v>3</v>
      </c>
      <c r="S328" s="157">
        <f>S314+S316+S318+S320+S326</f>
        <v>0</v>
      </c>
      <c r="T328" s="158">
        <f t="shared" si="205"/>
        <v>3</v>
      </c>
      <c r="U328" s="156">
        <f t="shared" si="205"/>
        <v>11</v>
      </c>
      <c r="V328" s="157">
        <f>V314+V316+V318+V320+V326</f>
        <v>0</v>
      </c>
      <c r="W328" s="158">
        <f t="shared" si="205"/>
        <v>11</v>
      </c>
      <c r="X328" s="157">
        <f t="shared" si="205"/>
        <v>80</v>
      </c>
      <c r="Y328" s="157">
        <f t="shared" si="205"/>
        <v>19</v>
      </c>
      <c r="Z328" s="158">
        <f t="shared" si="205"/>
        <v>99</v>
      </c>
      <c r="AA328" s="156">
        <f>AA314+AA316+AA318+AA320+AA326</f>
        <v>1504</v>
      </c>
      <c r="AB328" s="157">
        <f>AB314+AB316+AB318+AB320+AB326</f>
        <v>290</v>
      </c>
      <c r="AC328" s="157">
        <f>AC314+AC316+AC318+AC320+AC326</f>
        <v>1794</v>
      </c>
    </row>
    <row r="329" spans="1:29" ht="13.5" thickBot="1" x14ac:dyDescent="0.25">
      <c r="C329" s="37"/>
      <c r="D329" s="38"/>
      <c r="E329" s="39" t="str">
        <f>IF(C329+D329=0," ",C329+D329)</f>
        <v xml:space="preserve"> </v>
      </c>
      <c r="F329" s="40"/>
      <c r="G329" s="40"/>
      <c r="H329" s="40" t="str">
        <f>IF(F329+G329=0," ",F329+G329)</f>
        <v xml:space="preserve"> </v>
      </c>
      <c r="I329" s="37"/>
      <c r="J329" s="38"/>
      <c r="K329" s="39" t="str">
        <f>IF(I329+J329=0," ",I329+J329)</f>
        <v xml:space="preserve"> </v>
      </c>
      <c r="L329" s="37"/>
      <c r="M329" s="40"/>
      <c r="N329" s="40" t="str">
        <f>IF(L329+M329=0," ",L329+M329)</f>
        <v xml:space="preserve"> </v>
      </c>
      <c r="O329" s="37"/>
      <c r="P329" s="38"/>
      <c r="Q329" s="39" t="str">
        <f>IF(O329+P329=0," ",O329+P329)</f>
        <v xml:space="preserve"> </v>
      </c>
      <c r="R329" s="38"/>
      <c r="S329" s="38"/>
      <c r="T329" s="38"/>
      <c r="U329" s="37"/>
      <c r="V329" s="38"/>
      <c r="W329" s="39" t="str">
        <f>IF(U329+V329=0," ",U329+V329)</f>
        <v xml:space="preserve"> </v>
      </c>
      <c r="X329" s="38"/>
      <c r="Y329" s="38"/>
      <c r="Z329" s="39" t="str">
        <f>IF(X329+Y329=0," ",X329+Y329)</f>
        <v xml:space="preserve"> </v>
      </c>
      <c r="AA329" s="150"/>
      <c r="AB329" s="216"/>
      <c r="AC329" s="217"/>
    </row>
    <row r="330" spans="1:29" ht="13.5" thickBot="1" x14ac:dyDescent="0.25">
      <c r="A330" s="13" t="s">
        <v>209</v>
      </c>
      <c r="B330" s="14"/>
      <c r="C330" s="88"/>
      <c r="D330" s="85"/>
      <c r="E330" s="84" t="str">
        <f>IF(C330+D330=0," ",C330+D330)</f>
        <v xml:space="preserve"> </v>
      </c>
      <c r="F330" s="85"/>
      <c r="G330" s="85"/>
      <c r="H330" s="85" t="str">
        <f>IF(F330+G330=0," ",F330+G330)</f>
        <v xml:space="preserve"> </v>
      </c>
      <c r="I330" s="88"/>
      <c r="J330" s="85"/>
      <c r="K330" s="84" t="str">
        <f>IF(I330+J330=0," ",I330+J330)</f>
        <v xml:space="preserve"> </v>
      </c>
      <c r="L330" s="88"/>
      <c r="M330" s="85"/>
      <c r="N330" s="85" t="str">
        <f>IF(L330+M330=0," ",L330+M330)</f>
        <v xml:space="preserve"> </v>
      </c>
      <c r="O330" s="88"/>
      <c r="P330" s="85"/>
      <c r="Q330" s="84" t="str">
        <f>IF(O330+P330=0," ",O330+P330)</f>
        <v xml:space="preserve"> </v>
      </c>
      <c r="R330" s="85"/>
      <c r="S330" s="85"/>
      <c r="T330" s="85"/>
      <c r="U330" s="88"/>
      <c r="V330" s="85"/>
      <c r="W330" s="84" t="str">
        <f>IF(U330+V330=0," ",U330+V330)</f>
        <v xml:space="preserve"> </v>
      </c>
      <c r="X330" s="85"/>
      <c r="Y330" s="85"/>
      <c r="Z330" s="84" t="str">
        <f>IF(X330+Y330=0," ",X330+Y330)</f>
        <v xml:space="preserve"> </v>
      </c>
      <c r="AA330" s="88"/>
      <c r="AB330" s="159"/>
      <c r="AC330" s="90"/>
    </row>
    <row r="331" spans="1:29" x14ac:dyDescent="0.2">
      <c r="A331" s="35" t="s">
        <v>210</v>
      </c>
      <c r="B331" s="36">
        <v>7505</v>
      </c>
      <c r="C331" s="22">
        <v>1</v>
      </c>
      <c r="D331" s="23">
        <v>1</v>
      </c>
      <c r="E331" s="24">
        <v>2</v>
      </c>
      <c r="F331" s="47"/>
      <c r="G331" s="47"/>
      <c r="H331" s="24"/>
      <c r="I331" s="22"/>
      <c r="J331" s="23"/>
      <c r="K331" s="24"/>
      <c r="N331" s="24"/>
      <c r="O331" s="22"/>
      <c r="P331" s="23"/>
      <c r="Q331" s="24"/>
      <c r="R331" s="26"/>
      <c r="S331" s="26"/>
      <c r="T331" s="24"/>
      <c r="U331" s="22"/>
      <c r="V331" s="23"/>
      <c r="W331" s="24"/>
      <c r="X331" s="23">
        <v>1</v>
      </c>
      <c r="Y331" s="23"/>
      <c r="Z331" s="24">
        <v>1</v>
      </c>
      <c r="AA331" s="20">
        <f t="shared" ref="AA331:AC334" si="206">C331+F331+I331+L331+O331+R331+U331+X331</f>
        <v>2</v>
      </c>
      <c r="AB331" s="25">
        <f t="shared" si="206"/>
        <v>1</v>
      </c>
      <c r="AC331" s="180">
        <f t="shared" si="206"/>
        <v>3</v>
      </c>
    </row>
    <row r="332" spans="1:29" x14ac:dyDescent="0.2">
      <c r="A332" s="35" t="s">
        <v>326</v>
      </c>
      <c r="B332" s="36">
        <v>7510</v>
      </c>
      <c r="C332" s="22">
        <v>3</v>
      </c>
      <c r="D332" s="23">
        <v>1</v>
      </c>
      <c r="E332" s="24">
        <v>4</v>
      </c>
      <c r="F332" s="47"/>
      <c r="G332" s="47"/>
      <c r="H332" s="24"/>
      <c r="I332" s="22"/>
      <c r="J332" s="23"/>
      <c r="K332" s="24"/>
      <c r="N332" s="24"/>
      <c r="O332" s="22"/>
      <c r="P332" s="23"/>
      <c r="Q332" s="24"/>
      <c r="R332" s="26"/>
      <c r="S332" s="26"/>
      <c r="T332" s="24"/>
      <c r="U332" s="22"/>
      <c r="V332" s="23"/>
      <c r="W332" s="24"/>
      <c r="X332" s="23"/>
      <c r="Y332" s="23"/>
      <c r="Z332" s="24"/>
      <c r="AA332" s="20">
        <f t="shared" si="206"/>
        <v>3</v>
      </c>
      <c r="AB332" s="25">
        <f t="shared" si="206"/>
        <v>1</v>
      </c>
      <c r="AC332" s="180">
        <f t="shared" si="206"/>
        <v>4</v>
      </c>
    </row>
    <row r="333" spans="1:29" x14ac:dyDescent="0.2">
      <c r="A333" s="35" t="s">
        <v>211</v>
      </c>
      <c r="B333" s="36">
        <v>7600</v>
      </c>
      <c r="C333" s="22">
        <v>45</v>
      </c>
      <c r="D333" s="23">
        <v>35</v>
      </c>
      <c r="E333" s="24">
        <v>80</v>
      </c>
      <c r="F333" s="47">
        <v>5</v>
      </c>
      <c r="G333" s="47">
        <v>3</v>
      </c>
      <c r="H333" s="24">
        <v>8</v>
      </c>
      <c r="I333" s="22">
        <v>1</v>
      </c>
      <c r="J333" s="23"/>
      <c r="K333" s="24">
        <v>1</v>
      </c>
      <c r="M333" s="35">
        <v>1</v>
      </c>
      <c r="N333" s="24">
        <v>1</v>
      </c>
      <c r="O333" s="22">
        <v>3</v>
      </c>
      <c r="P333" s="23"/>
      <c r="Q333" s="24">
        <v>3</v>
      </c>
      <c r="R333" s="26"/>
      <c r="S333" s="26"/>
      <c r="T333" s="24"/>
      <c r="U333" s="22">
        <v>1</v>
      </c>
      <c r="V333" s="23"/>
      <c r="W333" s="24">
        <v>1</v>
      </c>
      <c r="X333" s="23">
        <v>2</v>
      </c>
      <c r="Y333" s="23">
        <v>3</v>
      </c>
      <c r="Z333" s="24">
        <v>5</v>
      </c>
      <c r="AA333" s="20">
        <f t="shared" si="206"/>
        <v>57</v>
      </c>
      <c r="AB333" s="25">
        <f t="shared" si="206"/>
        <v>42</v>
      </c>
      <c r="AC333" s="180">
        <f t="shared" si="206"/>
        <v>99</v>
      </c>
    </row>
    <row r="334" spans="1:29" ht="13.5" thickBot="1" x14ac:dyDescent="0.25">
      <c r="A334" s="35" t="s">
        <v>212</v>
      </c>
      <c r="B334" s="36">
        <v>7605</v>
      </c>
      <c r="C334" s="22">
        <v>74</v>
      </c>
      <c r="D334" s="23">
        <v>52</v>
      </c>
      <c r="E334" s="24">
        <v>126</v>
      </c>
      <c r="F334" s="47">
        <v>14</v>
      </c>
      <c r="G334" s="47">
        <v>4</v>
      </c>
      <c r="H334" s="24">
        <v>18</v>
      </c>
      <c r="I334" s="22">
        <v>1</v>
      </c>
      <c r="J334" s="23"/>
      <c r="K334" s="24">
        <v>1</v>
      </c>
      <c r="L334" s="20">
        <v>2</v>
      </c>
      <c r="M334" s="35">
        <v>1</v>
      </c>
      <c r="N334" s="24">
        <v>3</v>
      </c>
      <c r="O334" s="22">
        <v>1</v>
      </c>
      <c r="P334" s="23">
        <v>2</v>
      </c>
      <c r="Q334" s="24">
        <v>3</v>
      </c>
      <c r="R334" s="26"/>
      <c r="S334" s="26"/>
      <c r="T334" s="24"/>
      <c r="U334" s="22"/>
      <c r="V334" s="23">
        <v>1</v>
      </c>
      <c r="W334" s="24">
        <v>1</v>
      </c>
      <c r="X334" s="23">
        <v>3</v>
      </c>
      <c r="Y334" s="23">
        <v>6</v>
      </c>
      <c r="Z334" s="24">
        <v>9</v>
      </c>
      <c r="AA334" s="20">
        <f t="shared" si="206"/>
        <v>95</v>
      </c>
      <c r="AB334" s="25">
        <f t="shared" si="206"/>
        <v>66</v>
      </c>
      <c r="AC334" s="180">
        <f t="shared" si="206"/>
        <v>161</v>
      </c>
    </row>
    <row r="335" spans="1:29" ht="13.5" thickBot="1" x14ac:dyDescent="0.25">
      <c r="A335" s="31" t="s">
        <v>213</v>
      </c>
      <c r="B335" s="14"/>
      <c r="C335" s="31">
        <f>SUBTOTAL(9,C331:C334)</f>
        <v>123</v>
      </c>
      <c r="D335" s="13">
        <f t="shared" ref="D335:Z335" si="207">SUBTOTAL(9,D331:D334)</f>
        <v>89</v>
      </c>
      <c r="E335" s="32">
        <f t="shared" si="207"/>
        <v>212</v>
      </c>
      <c r="F335" s="13">
        <f t="shared" si="207"/>
        <v>19</v>
      </c>
      <c r="G335" s="13">
        <f t="shared" si="207"/>
        <v>7</v>
      </c>
      <c r="H335" s="32">
        <f t="shared" si="207"/>
        <v>26</v>
      </c>
      <c r="I335" s="31">
        <f t="shared" si="207"/>
        <v>2</v>
      </c>
      <c r="J335" s="13">
        <f t="shared" si="207"/>
        <v>0</v>
      </c>
      <c r="K335" s="32">
        <f t="shared" si="207"/>
        <v>2</v>
      </c>
      <c r="L335" s="31">
        <f t="shared" si="207"/>
        <v>2</v>
      </c>
      <c r="M335" s="13">
        <f t="shared" si="207"/>
        <v>2</v>
      </c>
      <c r="N335" s="32">
        <f t="shared" si="207"/>
        <v>4</v>
      </c>
      <c r="O335" s="31">
        <f t="shared" si="207"/>
        <v>4</v>
      </c>
      <c r="P335" s="13">
        <f t="shared" si="207"/>
        <v>2</v>
      </c>
      <c r="Q335" s="32">
        <f t="shared" si="207"/>
        <v>6</v>
      </c>
      <c r="R335" s="31">
        <f t="shared" si="207"/>
        <v>0</v>
      </c>
      <c r="S335" s="13">
        <f t="shared" si="207"/>
        <v>0</v>
      </c>
      <c r="T335" s="32">
        <f t="shared" si="207"/>
        <v>0</v>
      </c>
      <c r="U335" s="31">
        <f t="shared" si="207"/>
        <v>1</v>
      </c>
      <c r="V335" s="13">
        <f t="shared" si="207"/>
        <v>1</v>
      </c>
      <c r="W335" s="32">
        <f t="shared" si="207"/>
        <v>2</v>
      </c>
      <c r="X335" s="13">
        <f t="shared" si="207"/>
        <v>6</v>
      </c>
      <c r="Y335" s="13">
        <f t="shared" si="207"/>
        <v>9</v>
      </c>
      <c r="Z335" s="32">
        <f t="shared" si="207"/>
        <v>15</v>
      </c>
      <c r="AA335" s="31">
        <f>C335+F335+I335+L335+O335+U335+X335</f>
        <v>157</v>
      </c>
      <c r="AB335" s="33">
        <f>D335+G335+J335+M335+P335+V335+Y335</f>
        <v>110</v>
      </c>
      <c r="AC335" s="34">
        <f>SUBTOTAL(9,AC331:AC334)</f>
        <v>267</v>
      </c>
    </row>
    <row r="336" spans="1:29" ht="13.5" thickBot="1" x14ac:dyDescent="0.25">
      <c r="C336" s="37"/>
      <c r="D336" s="38"/>
      <c r="E336" s="39" t="str">
        <f>IF(C336+D336=0," ",C336+D336)</f>
        <v xml:space="preserve"> </v>
      </c>
      <c r="F336" s="40"/>
      <c r="G336" s="40"/>
      <c r="H336" s="40" t="str">
        <f>IF(F336+G336=0," ",F336+G336)</f>
        <v xml:space="preserve"> </v>
      </c>
      <c r="I336" s="37"/>
      <c r="J336" s="38"/>
      <c r="K336" s="39" t="str">
        <f>IF(I336+J336=0," ",I336+J336)</f>
        <v xml:space="preserve"> </v>
      </c>
      <c r="L336" s="37"/>
      <c r="M336" s="40"/>
      <c r="N336" s="40" t="str">
        <f>IF(L336+M336=0," ",L336+M336)</f>
        <v xml:space="preserve"> </v>
      </c>
      <c r="O336" s="37"/>
      <c r="P336" s="38"/>
      <c r="Q336" s="39" t="str">
        <f>IF(O336+P336=0," ",O336+P336)</f>
        <v xml:space="preserve"> </v>
      </c>
      <c r="R336" s="38"/>
      <c r="S336" s="38"/>
      <c r="T336" s="38"/>
      <c r="U336" s="37"/>
      <c r="V336" s="38"/>
      <c r="W336" s="39" t="str">
        <f>IF(U336+V336=0," ",U336+V336)</f>
        <v xml:space="preserve"> </v>
      </c>
      <c r="X336" s="38"/>
      <c r="Y336" s="38"/>
      <c r="Z336" s="39" t="str">
        <f>IF(X336+Y336=0," ",X336+Y336)</f>
        <v xml:space="preserve"> </v>
      </c>
      <c r="AA336" s="37"/>
      <c r="AB336" s="45"/>
      <c r="AC336" s="46"/>
    </row>
    <row r="337" spans="1:30" ht="13.5" thickBot="1" x14ac:dyDescent="0.25">
      <c r="A337" s="31" t="s">
        <v>214</v>
      </c>
      <c r="B337" s="14"/>
      <c r="C337" s="88"/>
      <c r="D337" s="85"/>
      <c r="E337" s="84" t="str">
        <f>IF(C337+D337=0," ",C337+D337)</f>
        <v xml:space="preserve"> </v>
      </c>
      <c r="F337" s="85"/>
      <c r="G337" s="85"/>
      <c r="H337" s="85" t="str">
        <f>IF(F337+G337=0," ",F337+G337)</f>
        <v xml:space="preserve"> </v>
      </c>
      <c r="I337" s="88"/>
      <c r="J337" s="85"/>
      <c r="K337" s="84" t="str">
        <f>IF(I337+J337=0," ",I337+J337)</f>
        <v xml:space="preserve"> </v>
      </c>
      <c r="L337" s="88"/>
      <c r="M337" s="85"/>
      <c r="N337" s="85" t="str">
        <f>IF(L337+M337=0," ",L337+M337)</f>
        <v xml:space="preserve"> </v>
      </c>
      <c r="O337" s="88"/>
      <c r="P337" s="85"/>
      <c r="Q337" s="84" t="str">
        <f>IF(O337+P337=0," ",O337+P337)</f>
        <v xml:space="preserve"> </v>
      </c>
      <c r="R337" s="85"/>
      <c r="S337" s="85"/>
      <c r="T337" s="85"/>
      <c r="U337" s="88"/>
      <c r="V337" s="85"/>
      <c r="W337" s="84" t="str">
        <f>IF(U337+V337=0," ",U337+V337)</f>
        <v xml:space="preserve"> </v>
      </c>
      <c r="X337" s="85"/>
      <c r="Y337" s="85"/>
      <c r="Z337" s="84" t="str">
        <f>IF(X337+Y337=0," ",X337+Y337)</f>
        <v xml:space="preserve"> </v>
      </c>
      <c r="AA337" s="88"/>
      <c r="AB337" s="159"/>
      <c r="AC337" s="90"/>
    </row>
    <row r="338" spans="1:30" x14ac:dyDescent="0.2">
      <c r="A338" s="35" t="s">
        <v>215</v>
      </c>
      <c r="B338" s="160">
        <v>0</v>
      </c>
      <c r="C338" s="22">
        <v>164</v>
      </c>
      <c r="D338" s="23">
        <v>107</v>
      </c>
      <c r="E338" s="24">
        <v>271</v>
      </c>
      <c r="F338" s="47">
        <v>16</v>
      </c>
      <c r="G338" s="47">
        <v>4</v>
      </c>
      <c r="H338" s="24">
        <v>20</v>
      </c>
      <c r="I338" s="22">
        <v>1</v>
      </c>
      <c r="J338" s="23">
        <v>5</v>
      </c>
      <c r="K338" s="24">
        <v>6</v>
      </c>
      <c r="L338" s="20">
        <v>16</v>
      </c>
      <c r="M338" s="35">
        <v>10</v>
      </c>
      <c r="N338" s="24">
        <v>26</v>
      </c>
      <c r="O338" s="22">
        <v>4</v>
      </c>
      <c r="P338" s="23">
        <v>2</v>
      </c>
      <c r="Q338" s="24">
        <v>6</v>
      </c>
      <c r="R338" s="26"/>
      <c r="S338" s="26"/>
      <c r="T338" s="24"/>
      <c r="U338" s="22">
        <v>9</v>
      </c>
      <c r="V338" s="23">
        <v>11</v>
      </c>
      <c r="W338" s="24">
        <v>20</v>
      </c>
      <c r="X338" s="23">
        <v>26</v>
      </c>
      <c r="Y338" s="23">
        <v>34</v>
      </c>
      <c r="Z338" s="24">
        <v>60</v>
      </c>
      <c r="AA338" s="20">
        <f t="shared" ref="AA338:AC341" si="208">C338+F338+I338+L338+O338+R338+U338+X338</f>
        <v>236</v>
      </c>
      <c r="AB338" s="25">
        <f t="shared" si="208"/>
        <v>173</v>
      </c>
      <c r="AC338" s="180">
        <f t="shared" si="208"/>
        <v>409</v>
      </c>
    </row>
    <row r="339" spans="1:30" x14ac:dyDescent="0.2">
      <c r="A339" s="35" t="s">
        <v>216</v>
      </c>
      <c r="B339" s="160">
        <v>3</v>
      </c>
      <c r="C339" s="22">
        <v>2</v>
      </c>
      <c r="D339" s="23">
        <v>1</v>
      </c>
      <c r="E339" s="24">
        <v>3</v>
      </c>
      <c r="F339" s="47"/>
      <c r="G339" s="47"/>
      <c r="H339" s="24"/>
      <c r="I339" s="22"/>
      <c r="J339" s="23"/>
      <c r="K339" s="24"/>
      <c r="N339" s="24"/>
      <c r="O339" s="22"/>
      <c r="P339" s="23"/>
      <c r="Q339" s="24"/>
      <c r="R339" s="26"/>
      <c r="S339" s="26"/>
      <c r="T339" s="24"/>
      <c r="U339" s="22"/>
      <c r="V339" s="23"/>
      <c r="W339" s="24"/>
      <c r="X339" s="23"/>
      <c r="Y339" s="23"/>
      <c r="Z339" s="24"/>
      <c r="AA339" s="20">
        <f t="shared" si="208"/>
        <v>2</v>
      </c>
      <c r="AB339" s="25">
        <f t="shared" si="208"/>
        <v>1</v>
      </c>
      <c r="AC339" s="180">
        <f t="shared" si="208"/>
        <v>3</v>
      </c>
    </row>
    <row r="340" spans="1:30" x14ac:dyDescent="0.2">
      <c r="A340" s="35" t="s">
        <v>217</v>
      </c>
      <c r="B340" s="160">
        <v>4</v>
      </c>
      <c r="C340" s="22">
        <v>2</v>
      </c>
      <c r="D340" s="23">
        <v>1</v>
      </c>
      <c r="E340" s="24">
        <v>3</v>
      </c>
      <c r="F340" s="47"/>
      <c r="G340" s="47"/>
      <c r="H340" s="24"/>
      <c r="I340" s="22"/>
      <c r="J340" s="23"/>
      <c r="K340" s="24"/>
      <c r="N340" s="24"/>
      <c r="O340" s="22"/>
      <c r="P340" s="23"/>
      <c r="Q340" s="24"/>
      <c r="R340" s="26"/>
      <c r="S340" s="26"/>
      <c r="T340" s="24"/>
      <c r="U340" s="22"/>
      <c r="V340" s="23"/>
      <c r="W340" s="24"/>
      <c r="X340" s="23"/>
      <c r="Y340" s="23"/>
      <c r="Z340" s="24"/>
      <c r="AA340" s="20">
        <f t="shared" si="208"/>
        <v>2</v>
      </c>
      <c r="AB340" s="25">
        <f t="shared" si="208"/>
        <v>1</v>
      </c>
      <c r="AC340" s="180">
        <f t="shared" si="208"/>
        <v>3</v>
      </c>
    </row>
    <row r="341" spans="1:30" ht="13.5" thickBot="1" x14ac:dyDescent="0.25">
      <c r="A341" s="35" t="s">
        <v>218</v>
      </c>
      <c r="B341" s="36">
        <v>7500</v>
      </c>
      <c r="C341" s="22">
        <v>356</v>
      </c>
      <c r="D341" s="23">
        <v>305</v>
      </c>
      <c r="E341" s="24">
        <v>661</v>
      </c>
      <c r="F341" s="47">
        <v>76</v>
      </c>
      <c r="G341" s="47">
        <v>28</v>
      </c>
      <c r="H341" s="24">
        <v>104</v>
      </c>
      <c r="I341" s="22">
        <v>7</v>
      </c>
      <c r="J341" s="23">
        <v>1</v>
      </c>
      <c r="K341" s="24">
        <v>8</v>
      </c>
      <c r="L341" s="20">
        <v>13</v>
      </c>
      <c r="M341" s="35">
        <v>15</v>
      </c>
      <c r="N341" s="24">
        <v>28</v>
      </c>
      <c r="O341" s="22">
        <v>19</v>
      </c>
      <c r="P341" s="23">
        <v>13</v>
      </c>
      <c r="Q341" s="24">
        <v>32</v>
      </c>
      <c r="R341" s="26">
        <v>3</v>
      </c>
      <c r="S341" s="26">
        <v>1</v>
      </c>
      <c r="T341" s="24">
        <v>4</v>
      </c>
      <c r="U341" s="22">
        <v>3</v>
      </c>
      <c r="V341" s="23"/>
      <c r="W341" s="24">
        <v>3</v>
      </c>
      <c r="X341" s="23">
        <v>27</v>
      </c>
      <c r="Y341" s="23">
        <v>21</v>
      </c>
      <c r="Z341" s="24">
        <v>48</v>
      </c>
      <c r="AA341" s="20">
        <f t="shared" si="208"/>
        <v>504</v>
      </c>
      <c r="AB341" s="25">
        <f t="shared" si="208"/>
        <v>384</v>
      </c>
      <c r="AC341" s="180">
        <f t="shared" si="208"/>
        <v>888</v>
      </c>
    </row>
    <row r="342" spans="1:30" ht="13.5" thickBot="1" x14ac:dyDescent="0.25">
      <c r="A342" s="31" t="s">
        <v>219</v>
      </c>
      <c r="B342" s="14"/>
      <c r="C342" s="31">
        <f t="shared" ref="C342:Z342" si="209">SUBTOTAL(9,C338:C341)</f>
        <v>524</v>
      </c>
      <c r="D342" s="13">
        <f t="shared" si="209"/>
        <v>414</v>
      </c>
      <c r="E342" s="32">
        <f t="shared" si="209"/>
        <v>938</v>
      </c>
      <c r="F342" s="13">
        <f t="shared" si="209"/>
        <v>92</v>
      </c>
      <c r="G342" s="13">
        <f t="shared" si="209"/>
        <v>32</v>
      </c>
      <c r="H342" s="32">
        <f t="shared" si="209"/>
        <v>124</v>
      </c>
      <c r="I342" s="31">
        <f t="shared" si="209"/>
        <v>8</v>
      </c>
      <c r="J342" s="13">
        <f t="shared" si="209"/>
        <v>6</v>
      </c>
      <c r="K342" s="32">
        <f t="shared" si="209"/>
        <v>14</v>
      </c>
      <c r="L342" s="31">
        <f t="shared" si="209"/>
        <v>29</v>
      </c>
      <c r="M342" s="13">
        <f t="shared" si="209"/>
        <v>25</v>
      </c>
      <c r="N342" s="32">
        <f t="shared" si="209"/>
        <v>54</v>
      </c>
      <c r="O342" s="31">
        <f t="shared" si="209"/>
        <v>23</v>
      </c>
      <c r="P342" s="13">
        <f t="shared" si="209"/>
        <v>15</v>
      </c>
      <c r="Q342" s="32">
        <f t="shared" si="209"/>
        <v>38</v>
      </c>
      <c r="R342" s="13">
        <f>SUM(R338:R341)</f>
        <v>3</v>
      </c>
      <c r="S342" s="13">
        <f>SUM(S338:S341)</f>
        <v>1</v>
      </c>
      <c r="T342" s="13">
        <f>SUM(T338:T341)</f>
        <v>4</v>
      </c>
      <c r="U342" s="31">
        <f t="shared" si="209"/>
        <v>12</v>
      </c>
      <c r="V342" s="13">
        <f t="shared" si="209"/>
        <v>11</v>
      </c>
      <c r="W342" s="32">
        <f t="shared" si="209"/>
        <v>23</v>
      </c>
      <c r="X342" s="13">
        <f t="shared" si="209"/>
        <v>53</v>
      </c>
      <c r="Y342" s="13">
        <f t="shared" si="209"/>
        <v>55</v>
      </c>
      <c r="Z342" s="32">
        <f t="shared" si="209"/>
        <v>108</v>
      </c>
      <c r="AA342" s="31">
        <f>C342+F342+I342+L342+O342+R342+U342+X342</f>
        <v>744</v>
      </c>
      <c r="AB342" s="33">
        <f>D342+G342+J342+M342+P342+S342+V342+Y342</f>
        <v>559</v>
      </c>
      <c r="AC342" s="34">
        <f>SUBTOTAL(9,AC338:AC341)</f>
        <v>1303</v>
      </c>
    </row>
    <row r="343" spans="1:30" ht="13.5" thickBot="1" x14ac:dyDescent="0.25">
      <c r="E343" s="180" t="str">
        <f>IF(C343+D343=0," ",C343+D343)</f>
        <v xml:space="preserve"> </v>
      </c>
      <c r="H343" s="35" t="str">
        <f>IF(F343+G343=0," ",F343+G343)</f>
        <v xml:space="preserve"> </v>
      </c>
      <c r="K343" s="180" t="str">
        <f>IF(I343+J343=0," ",I343+J343)</f>
        <v xml:space="preserve"> </v>
      </c>
      <c r="N343" s="35" t="str">
        <f>IF(L343+M343=0," ",L343+M343)</f>
        <v xml:space="preserve"> </v>
      </c>
      <c r="Q343" s="180" t="str">
        <f>IF(O343+P343=0," ",O343+P343)</f>
        <v xml:space="preserve"> </v>
      </c>
      <c r="U343" s="20"/>
      <c r="V343" s="25"/>
      <c r="W343" s="180" t="str">
        <f>IF(U343+V343=0," ",U343+V343)</f>
        <v xml:space="preserve"> </v>
      </c>
      <c r="X343" s="25"/>
      <c r="Z343" s="180" t="str">
        <f>IF(X343+Y343=0," ",X343+Y343)</f>
        <v xml:space="preserve"> </v>
      </c>
      <c r="AA343" s="71"/>
      <c r="AB343" s="161"/>
      <c r="AC343" s="162"/>
    </row>
    <row r="344" spans="1:30" ht="13.5" thickBot="1" x14ac:dyDescent="0.25">
      <c r="A344" s="163" t="s">
        <v>220</v>
      </c>
      <c r="B344" s="164"/>
      <c r="C344" s="163">
        <f t="shared" ref="C344:Z344" si="210">C342+C335+C328+C311+C275+C243+C221+C188</f>
        <v>6890</v>
      </c>
      <c r="D344" s="165">
        <f t="shared" si="210"/>
        <v>4679</v>
      </c>
      <c r="E344" s="166">
        <f t="shared" si="210"/>
        <v>11569</v>
      </c>
      <c r="F344" s="163">
        <f t="shared" si="210"/>
        <v>991</v>
      </c>
      <c r="G344" s="165">
        <f t="shared" si="210"/>
        <v>410</v>
      </c>
      <c r="H344" s="166">
        <f t="shared" si="210"/>
        <v>1401</v>
      </c>
      <c r="I344" s="163">
        <f t="shared" si="210"/>
        <v>48</v>
      </c>
      <c r="J344" s="165">
        <f t="shared" si="210"/>
        <v>31</v>
      </c>
      <c r="K344" s="166">
        <f t="shared" si="210"/>
        <v>79</v>
      </c>
      <c r="L344" s="163">
        <f t="shared" si="210"/>
        <v>309</v>
      </c>
      <c r="M344" s="165">
        <f t="shared" si="210"/>
        <v>289</v>
      </c>
      <c r="N344" s="166">
        <f t="shared" si="210"/>
        <v>598</v>
      </c>
      <c r="O344" s="163">
        <f t="shared" si="210"/>
        <v>221</v>
      </c>
      <c r="P344" s="165">
        <f t="shared" si="210"/>
        <v>126</v>
      </c>
      <c r="Q344" s="166">
        <f t="shared" si="210"/>
        <v>347</v>
      </c>
      <c r="R344" s="163">
        <f t="shared" si="210"/>
        <v>9</v>
      </c>
      <c r="S344" s="165">
        <f t="shared" si="210"/>
        <v>6</v>
      </c>
      <c r="T344" s="166">
        <f t="shared" si="210"/>
        <v>15</v>
      </c>
      <c r="U344" s="163">
        <f t="shared" si="210"/>
        <v>78</v>
      </c>
      <c r="V344" s="165">
        <f t="shared" si="210"/>
        <v>67</v>
      </c>
      <c r="W344" s="165">
        <f>W342+W335+W328+W311+W275+W243+W221+W188</f>
        <v>145</v>
      </c>
      <c r="X344" s="165">
        <f t="shared" si="210"/>
        <v>556</v>
      </c>
      <c r="Y344" s="165">
        <f t="shared" si="210"/>
        <v>440</v>
      </c>
      <c r="Z344" s="166">
        <f t="shared" si="210"/>
        <v>996</v>
      </c>
      <c r="AA344" s="165">
        <f>AA188+AA221+AA243+AA275+AA311+AA328+AA335+AA342</f>
        <v>9102</v>
      </c>
      <c r="AB344" s="165">
        <f>AB188+AB221+AB243+AB275+AB311+AB328+AB335+AB342</f>
        <v>6048</v>
      </c>
      <c r="AC344" s="165">
        <f>AC188+AC221+AC243+AC275+AC311+AC328+AC335+AC342</f>
        <v>15150</v>
      </c>
      <c r="AD344" s="75"/>
    </row>
    <row r="345" spans="1:30" x14ac:dyDescent="0.2">
      <c r="A345" s="251" t="s">
        <v>362</v>
      </c>
    </row>
  </sheetData>
  <mergeCells count="54">
    <mergeCell ref="B140:B141"/>
    <mergeCell ref="C140:E140"/>
    <mergeCell ref="F140:H140"/>
    <mergeCell ref="I140:K140"/>
    <mergeCell ref="L140:N140"/>
    <mergeCell ref="R1:T1"/>
    <mergeCell ref="U1:W1"/>
    <mergeCell ref="X1:Z1"/>
    <mergeCell ref="AA1:AC1"/>
    <mergeCell ref="A3:AC3"/>
    <mergeCell ref="B1:B2"/>
    <mergeCell ref="C1:E1"/>
    <mergeCell ref="F1:H1"/>
    <mergeCell ref="I1:K1"/>
    <mergeCell ref="L1:N1"/>
    <mergeCell ref="O1:Q1"/>
    <mergeCell ref="O140:Q140"/>
    <mergeCell ref="R140:T140"/>
    <mergeCell ref="U140:W140"/>
    <mergeCell ref="X140:Z140"/>
    <mergeCell ref="AA140:AC140"/>
    <mergeCell ref="A224:AC224"/>
    <mergeCell ref="O189:Q189"/>
    <mergeCell ref="R189:T189"/>
    <mergeCell ref="U189:W189"/>
    <mergeCell ref="X189:Z189"/>
    <mergeCell ref="AA189:AC189"/>
    <mergeCell ref="B222:B223"/>
    <mergeCell ref="C222:E222"/>
    <mergeCell ref="F222:H222"/>
    <mergeCell ref="I222:K222"/>
    <mergeCell ref="L222:N222"/>
    <mergeCell ref="B189:B190"/>
    <mergeCell ref="C189:E189"/>
    <mergeCell ref="F189:H189"/>
    <mergeCell ref="I189:K189"/>
    <mergeCell ref="L189:N189"/>
    <mergeCell ref="O222:Q222"/>
    <mergeCell ref="R222:T222"/>
    <mergeCell ref="U222:W222"/>
    <mergeCell ref="X222:Z222"/>
    <mergeCell ref="AA222:AC222"/>
    <mergeCell ref="A312:AC312"/>
    <mergeCell ref="B277:B278"/>
    <mergeCell ref="C277:E277"/>
    <mergeCell ref="F277:H277"/>
    <mergeCell ref="I277:K277"/>
    <mergeCell ref="L277:N277"/>
    <mergeCell ref="O277:Q277"/>
    <mergeCell ref="R277:T277"/>
    <mergeCell ref="U277:W277"/>
    <mergeCell ref="X277:Z277"/>
    <mergeCell ref="AA277:AC277"/>
    <mergeCell ref="A279:AC2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Fall 2018</vt:lpstr>
      <vt:lpstr>Fall 2017</vt:lpstr>
      <vt:lpstr>Fall 2016</vt:lpstr>
      <vt:lpstr>Fall 2015</vt:lpstr>
      <vt:lpstr>Fall 2014</vt:lpstr>
      <vt:lpstr>Fall 2013</vt:lpstr>
      <vt:lpstr>Fall 2012</vt:lpstr>
      <vt:lpstr>Fall 2011</vt:lpstr>
      <vt:lpstr>Fall 2010</vt:lpstr>
      <vt:lpstr>Fall 2009</vt:lpstr>
      <vt:lpstr>Fall 2008</vt:lpstr>
      <vt:lpstr>'Fall 2012'!Print_Area</vt:lpstr>
      <vt:lpstr>'Fall 2014'!Print_Area</vt:lpstr>
      <vt:lpstr>'Fall 2015'!Print_Area</vt:lpstr>
      <vt:lpstr>'Fall 2016'!Print_Area</vt:lpstr>
      <vt:lpstr>'Fall 2017'!Print_Area</vt:lpstr>
      <vt:lpstr>'Fall 2018'!Print_Area</vt:lpstr>
      <vt:lpstr>'Fall 2012'!Print_Titles</vt:lpstr>
      <vt:lpstr>'Fall 2014'!Print_Titles</vt:lpstr>
      <vt:lpstr>'Fall 2015'!Print_Titles</vt:lpstr>
      <vt:lpstr>'Fall 2016'!Print_Titles</vt:lpstr>
      <vt:lpstr>'Fall 2017'!Print_Titles</vt:lpstr>
      <vt:lpstr>'Fall 2018'!Print_Titles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2011-09-29T14:51:24Z</dcterms:created>
  <dcterms:modified xsi:type="dcterms:W3CDTF">2018-10-05T14:29:38Z</dcterms:modified>
</cp:coreProperties>
</file>